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Prod\NR\Offentlig Ekonomi\LSS-utjämning\År 2019\Produktsida\Rev utfall\"/>
    </mc:Choice>
  </mc:AlternateContent>
  <bookViews>
    <workbookView xWindow="120" yWindow="225" windowWidth="12165" windowHeight="6180"/>
  </bookViews>
  <sheets>
    <sheet name="Innehåll" sheetId="1" r:id="rId1"/>
    <sheet name="Tabell 1" sheetId="12" r:id="rId2"/>
    <sheet name="Tabell 2" sheetId="4" r:id="rId3"/>
    <sheet name="Tabell 3" sheetId="5" r:id="rId4"/>
    <sheet name="Tabell 4" sheetId="6" r:id="rId5"/>
    <sheet name="Tabell 5" sheetId="8" r:id="rId6"/>
    <sheet name="Tabell 6" sheetId="11" r:id="rId7"/>
    <sheet name="Tabell 7" sheetId="13" r:id="rId8"/>
    <sheet name="Data" sheetId="10" state="hidden" r:id="rId9"/>
  </sheets>
  <externalReferences>
    <externalReference r:id="rId10"/>
  </externalReferences>
  <definedNames>
    <definedName name="A">'[1]Bilaga X'!$F$43</definedName>
    <definedName name="AndSthlm" localSheetId="0">#REF!</definedName>
    <definedName name="AndSthlm">#REF!</definedName>
    <definedName name="AnslagKval">'[1]Tabell 2'!$K$4</definedName>
    <definedName name="AnslagMaxtaxa">#REF!</definedName>
    <definedName name="AvdragAdmin">#REF!</definedName>
    <definedName name="avrunda" localSheetId="1">#REF!</definedName>
    <definedName name="avrunda">#REF!</definedName>
    <definedName name="B">'[1]Bilaga X'!$F$44</definedName>
    <definedName name="D">'[1]Bilaga X'!$F$46</definedName>
    <definedName name="E">'[1]Bilaga X'!$F$47</definedName>
    <definedName name="G">'[1]Bilaga X'!$F$51</definedName>
    <definedName name="H">'[1]Bilaga X'!$R$4</definedName>
    <definedName name="I">#REF!</definedName>
    <definedName name="J">#REF!</definedName>
    <definedName name="K">#REF!</definedName>
    <definedName name="K_AndTät11">#REF!</definedName>
    <definedName name="K_AndUtP">#REF!</definedName>
    <definedName name="K_IcKoll">#REF!</definedName>
    <definedName name="K_Rotgles">#REF!</definedName>
    <definedName name="Korr_HoS">#REF!</definedName>
    <definedName name="KorrFaktKoll">#REF!</definedName>
    <definedName name="L">#REF!</definedName>
    <definedName name="M">#REF!</definedName>
    <definedName name="N">#REF!</definedName>
    <definedName name="O">#REF!</definedName>
    <definedName name="P">#REF!</definedName>
    <definedName name="Q">#REF!</definedName>
    <definedName name="S">#REF!</definedName>
    <definedName name="SnittAmb">#REF!</definedName>
    <definedName name="SnittPrimV">#REF!</definedName>
    <definedName name="SnittSjukR">#REF!</definedName>
    <definedName name="SnittSmåSjH">#REF!</definedName>
    <definedName name="SnittÖverN">#REF!</definedName>
    <definedName name="TotKostLT">#REF!</definedName>
    <definedName name="TotMaxtaxa">#REF!</definedName>
    <definedName name="_xlnm.Print_Area" localSheetId="2">'Tabell 2'!$A$1:$T$302</definedName>
    <definedName name="_xlnm.Print_Area" localSheetId="4">'Tabell 4'!$A$1:$T$328</definedName>
    <definedName name="_xlnm.Print_Area" localSheetId="5">'Tabell 5'!$A$1:$Y$40</definedName>
    <definedName name="_xlnm.Print_Area" localSheetId="6">'Tabell 6'!$A$1:$D$44</definedName>
    <definedName name="_xlnm.Print_Titles" localSheetId="8">Data!$C:$C</definedName>
    <definedName name="_xlnm.Print_Titles" localSheetId="1">'Tabell 1'!$1:$8</definedName>
  </definedNames>
  <calcPr calcId="162913"/>
</workbook>
</file>

<file path=xl/calcChain.xml><?xml version="1.0" encoding="utf-8"?>
<calcChain xmlns="http://schemas.openxmlformats.org/spreadsheetml/2006/main">
  <c r="C8" i="12" l="1"/>
  <c r="I8" i="12" l="1"/>
  <c r="C40" i="11" l="1"/>
  <c r="C35" i="11"/>
  <c r="C30" i="11"/>
  <c r="C25" i="11"/>
  <c r="C21" i="11"/>
  <c r="C16" i="11"/>
  <c r="C12" i="11"/>
  <c r="C6" i="11"/>
  <c r="C39" i="11"/>
  <c r="C34" i="11"/>
  <c r="C29" i="11"/>
  <c r="C24" i="11"/>
  <c r="C19" i="11"/>
  <c r="C15" i="11"/>
  <c r="C11" i="11"/>
  <c r="C38" i="11"/>
  <c r="C32" i="11"/>
  <c r="C28" i="11"/>
  <c r="C23" i="11"/>
  <c r="C18" i="11"/>
  <c r="C14" i="11"/>
  <c r="C8" i="11"/>
  <c r="C37" i="11"/>
  <c r="C31" i="11"/>
  <c r="C27" i="11"/>
  <c r="C22" i="11"/>
  <c r="C17" i="11"/>
  <c r="C13" i="11"/>
  <c r="C7" i="11"/>
  <c r="D3" i="13"/>
  <c r="F17" i="8" l="1"/>
  <c r="B36" i="8"/>
  <c r="F23" i="8"/>
  <c r="F12" i="8"/>
  <c r="F26" i="8" l="1"/>
  <c r="B26" i="8" l="1"/>
  <c r="B38" i="11"/>
  <c r="B8" i="12" l="1"/>
  <c r="J8" i="12"/>
  <c r="E8" i="12"/>
  <c r="F8" i="12"/>
</calcChain>
</file>

<file path=xl/sharedStrings.xml><?xml version="1.0" encoding="utf-8"?>
<sst xmlns="http://schemas.openxmlformats.org/spreadsheetml/2006/main" count="3428" uniqueCount="991">
  <si>
    <t>Avdelning för nationalräkenskaper</t>
  </si>
  <si>
    <t>Tabellförteckning:</t>
  </si>
  <si>
    <t xml:space="preserve">Tabell 1   </t>
  </si>
  <si>
    <t xml:space="preserve">Tabell 2   </t>
  </si>
  <si>
    <t xml:space="preserve">Tabell 3 </t>
  </si>
  <si>
    <t>Tabell 4</t>
  </si>
  <si>
    <t>Län</t>
  </si>
  <si>
    <t>Folk-</t>
  </si>
  <si>
    <t>Grund-</t>
  </si>
  <si>
    <t>Personal-</t>
  </si>
  <si>
    <t>Standard-</t>
  </si>
  <si>
    <t>Standardkostnad</t>
  </si>
  <si>
    <t>Utjämnings-</t>
  </si>
  <si>
    <t>mängd</t>
  </si>
  <si>
    <t>läggande</t>
  </si>
  <si>
    <t>kostnads-</t>
  </si>
  <si>
    <t>kostnad</t>
  </si>
  <si>
    <t>efter korrigering och</t>
  </si>
  <si>
    <t>bidrag(+)/</t>
  </si>
  <si>
    <t>Kommun</t>
  </si>
  <si>
    <t>standard-</t>
  </si>
  <si>
    <t>index</t>
  </si>
  <si>
    <t>inklusive</t>
  </si>
  <si>
    <t>kronor</t>
  </si>
  <si>
    <t>(PK-IX)</t>
  </si>
  <si>
    <t>PK-IX</t>
  </si>
  <si>
    <t>års beräknade nivå</t>
  </si>
  <si>
    <t>Tkr</t>
  </si>
  <si>
    <t>Kronor</t>
  </si>
  <si>
    <t>(Tabell 2)</t>
  </si>
  <si>
    <t>(Tabell 3)</t>
  </si>
  <si>
    <t>per inv</t>
  </si>
  <si>
    <t>Hela riket</t>
  </si>
  <si>
    <t>Utjämning av LSS-kostnader mellan kommuner</t>
  </si>
  <si>
    <r>
      <t>Antal</t>
    </r>
    <r>
      <rPr>
        <vertAlign val="superscript"/>
        <sz val="10"/>
        <rFont val="Arial"/>
        <family val="2"/>
      </rPr>
      <t>1</t>
    </r>
  </si>
  <si>
    <t>Ersättn till</t>
  </si>
  <si>
    <t>Person-</t>
  </si>
  <si>
    <t>Därav</t>
  </si>
  <si>
    <t>Led-</t>
  </si>
  <si>
    <t>Kon-</t>
  </si>
  <si>
    <t>Av-</t>
  </si>
  <si>
    <t>Kort-</t>
  </si>
  <si>
    <t>Boende</t>
  </si>
  <si>
    <t>Daglig</t>
  </si>
  <si>
    <t>beslut om</t>
  </si>
  <si>
    <t>Försäkrings-</t>
  </si>
  <si>
    <t>lig assi-</t>
  </si>
  <si>
    <t>till boende i</t>
  </si>
  <si>
    <t>sagar-</t>
  </si>
  <si>
    <t>takt-</t>
  </si>
  <si>
    <t>lösar-</t>
  </si>
  <si>
    <t>tids-</t>
  </si>
  <si>
    <t>Barn i bo-</t>
  </si>
  <si>
    <t>Barn i</t>
  </si>
  <si>
    <t>Vuxna i bo-</t>
  </si>
  <si>
    <t>verksam-</t>
  </si>
  <si>
    <t>personlig</t>
  </si>
  <si>
    <t>kassan</t>
  </si>
  <si>
    <r>
      <t>stans</t>
    </r>
    <r>
      <rPr>
        <vertAlign val="superscript"/>
        <sz val="10"/>
        <rFont val="Arial"/>
        <family val="2"/>
      </rPr>
      <t>2</t>
    </r>
  </si>
  <si>
    <t>bostad med</t>
  </si>
  <si>
    <t>ser-</t>
  </si>
  <si>
    <t>per-</t>
  </si>
  <si>
    <t>vis-</t>
  </si>
  <si>
    <t>till-</t>
  </si>
  <si>
    <t>stad med</t>
  </si>
  <si>
    <t>familje-</t>
  </si>
  <si>
    <t>het, per-</t>
  </si>
  <si>
    <t>assistans</t>
  </si>
  <si>
    <t>särskild ser-</t>
  </si>
  <si>
    <t>vice</t>
  </si>
  <si>
    <t>son</t>
  </si>
  <si>
    <t>telse</t>
  </si>
  <si>
    <t>syn</t>
  </si>
  <si>
    <t>särskild</t>
  </si>
  <si>
    <t>hem</t>
  </si>
  <si>
    <t>sonkrets</t>
  </si>
  <si>
    <t>(Källa: RS)</t>
  </si>
  <si>
    <t>vice, vuxna</t>
  </si>
  <si>
    <t>service</t>
  </si>
  <si>
    <t>1 och 2</t>
  </si>
  <si>
    <t>(Källa: Fk)</t>
  </si>
  <si>
    <r>
      <t xml:space="preserve">Beräknade personalkostnader (underlag enligt </t>
    </r>
    <r>
      <rPr>
        <i/>
        <sz val="10"/>
        <rFont val="Arial"/>
        <family val="2"/>
      </rPr>
      <t>Tabell 4</t>
    </r>
    <r>
      <rPr>
        <sz val="11"/>
        <color theme="1"/>
        <rFont val="Calibri"/>
        <family val="2"/>
        <scheme val="minor"/>
      </rPr>
      <t>)</t>
    </r>
  </si>
  <si>
    <t>Varav</t>
  </si>
  <si>
    <t>Över-</t>
  </si>
  <si>
    <t>Lönekost-</t>
  </si>
  <si>
    <t>Tillkommer</t>
  </si>
  <si>
    <r>
      <t>Avgår</t>
    </r>
    <r>
      <rPr>
        <sz val="11"/>
        <color theme="1"/>
        <rFont val="Calibri"/>
        <family val="2"/>
        <scheme val="minor"/>
      </rPr>
      <t xml:space="preserve"> 85 %</t>
    </r>
  </si>
  <si>
    <t>Summa</t>
  </si>
  <si>
    <t>personal-</t>
  </si>
  <si>
    <t>skjutande</t>
  </si>
  <si>
    <t>nader inkl</t>
  </si>
  <si>
    <t>85 % av köp</t>
  </si>
  <si>
    <t>av ersättning</t>
  </si>
  <si>
    <t>beräknad per-</t>
  </si>
  <si>
    <t>kostnader</t>
  </si>
  <si>
    <t>av verksamh,</t>
  </si>
  <si>
    <t>från Fk, för-</t>
  </si>
  <si>
    <t>sonalkostnad</t>
  </si>
  <si>
    <t>(=85%)</t>
  </si>
  <si>
    <t>PO-påslag</t>
  </si>
  <si>
    <t>övriga interna</t>
  </si>
  <si>
    <t>säljning till</t>
  </si>
  <si>
    <t>för köpt verk-</t>
  </si>
  <si>
    <t>ersatta</t>
  </si>
  <si>
    <t>kostnader, in-</t>
  </si>
  <si>
    <t>andra kom-</t>
  </si>
  <si>
    <t>samhet avs</t>
  </si>
  <si>
    <t>till 70%</t>
  </si>
  <si>
    <t>ternt fördelade</t>
  </si>
  <si>
    <t>muner, in-</t>
  </si>
  <si>
    <t xml:space="preserve">kostnader </t>
  </si>
  <si>
    <t>terna intäkter</t>
  </si>
  <si>
    <t>(A)</t>
  </si>
  <si>
    <t>(B)</t>
  </si>
  <si>
    <t>(C)</t>
  </si>
  <si>
    <t>(D=A-C)</t>
  </si>
  <si>
    <t>(E=0,7*D)</t>
  </si>
  <si>
    <t>Beräkning av personalkostnadsindex baserad på RS</t>
  </si>
  <si>
    <t>Tabell 4   Detaljerat underlag för beräkning av personalkostnadsindex baserad på</t>
  </si>
  <si>
    <t>Externa</t>
  </si>
  <si>
    <t>Entre-</t>
  </si>
  <si>
    <t>Interna</t>
  </si>
  <si>
    <t>Internt</t>
  </si>
  <si>
    <t xml:space="preserve">Interna </t>
  </si>
  <si>
    <t>Ersätt-</t>
  </si>
  <si>
    <t>Försälj-</t>
  </si>
  <si>
    <t>löner</t>
  </si>
  <si>
    <t>prenader</t>
  </si>
  <si>
    <t>köp och</t>
  </si>
  <si>
    <t>fördelade</t>
  </si>
  <si>
    <t>intäkter</t>
  </si>
  <si>
    <t>ning från</t>
  </si>
  <si>
    <t>ning till</t>
  </si>
  <si>
    <t>ning av</t>
  </si>
  <si>
    <t>och köp</t>
  </si>
  <si>
    <t>övriga</t>
  </si>
  <si>
    <t>kost-</t>
  </si>
  <si>
    <t>Försäk-</t>
  </si>
  <si>
    <t>av verk-</t>
  </si>
  <si>
    <t>interna</t>
  </si>
  <si>
    <t>nader;</t>
  </si>
  <si>
    <t>rings-</t>
  </si>
  <si>
    <t>het till</t>
  </si>
  <si>
    <t>samhet</t>
  </si>
  <si>
    <t>kommun-</t>
  </si>
  <si>
    <t>SCB-</t>
  </si>
  <si>
    <t>andra</t>
  </si>
  <si>
    <t>nader</t>
  </si>
  <si>
    <t>nyckel</t>
  </si>
  <si>
    <t>kom-</t>
  </si>
  <si>
    <t>muner</t>
  </si>
  <si>
    <t>Tabell 5</t>
  </si>
  <si>
    <t>Underlag för och beräkning av grundläggande standardkostnad</t>
  </si>
  <si>
    <t>Tabell 6</t>
  </si>
  <si>
    <t>Kostnaderna fördelas på olika typer av insatser med hjälp av andelstal angivna i LSS-utjämningsförordningen</t>
  </si>
  <si>
    <t>(SFS 2008:776). Andelstalen är baserade på SKL:s handikappnycklar.</t>
  </si>
  <si>
    <t>Typ av insats</t>
  </si>
  <si>
    <r>
      <t>Nettokostnad</t>
    </r>
    <r>
      <rPr>
        <vertAlign val="superscript"/>
        <sz val="10"/>
        <rFont val="Arial"/>
        <family val="2"/>
      </rPr>
      <t>1</t>
    </r>
    <r>
      <rPr>
        <sz val="11"/>
        <color theme="1"/>
        <rFont val="Calibri"/>
        <family val="2"/>
        <scheme val="minor"/>
      </rPr>
      <t>,</t>
    </r>
  </si>
  <si>
    <t>Antal</t>
  </si>
  <si>
    <t>Andel av</t>
  </si>
  <si>
    <t>Kostnad</t>
  </si>
  <si>
    <t>Summa netto-</t>
  </si>
  <si>
    <t>LSS-insatser,</t>
  </si>
  <si>
    <t>insatser/</t>
  </si>
  <si>
    <t>riktvärdet</t>
  </si>
  <si>
    <t>per insats</t>
  </si>
  <si>
    <t>kostnader efter</t>
  </si>
  <si>
    <t>tkr</t>
  </si>
  <si>
    <t>för gruppen</t>
  </si>
  <si>
    <t>omfördelning,</t>
  </si>
  <si>
    <t>oktober</t>
  </si>
  <si>
    <t>i procent</t>
  </si>
  <si>
    <t>Bostad med särskild service</t>
  </si>
  <si>
    <r>
      <t xml:space="preserve">- vuxna </t>
    </r>
    <r>
      <rPr>
        <i/>
        <sz val="10"/>
        <rFont val="Arial"/>
        <family val="2"/>
      </rPr>
      <t>(riktvärde)</t>
    </r>
  </si>
  <si>
    <t>- barn</t>
  </si>
  <si>
    <t>- barn i familjehem</t>
  </si>
  <si>
    <t>Daglig verksamhet</t>
  </si>
  <si>
    <t>Övriga insatser</t>
  </si>
  <si>
    <r>
      <t xml:space="preserve">- korttidsvistelse </t>
    </r>
    <r>
      <rPr>
        <i/>
        <sz val="10"/>
        <rFont val="Arial"/>
        <family val="2"/>
      </rPr>
      <t>(riktvärde)</t>
    </r>
  </si>
  <si>
    <t>- korttidstillsyn</t>
  </si>
  <si>
    <t>- avlösarservice</t>
  </si>
  <si>
    <t>- ledsagarservice</t>
  </si>
  <si>
    <t>- kontaktperson</t>
  </si>
  <si>
    <t>Personlig assistans</t>
  </si>
  <si>
    <r>
      <t xml:space="preserve">- enligt LSS </t>
    </r>
    <r>
      <rPr>
        <i/>
        <sz val="10"/>
        <rFont val="Arial"/>
        <family val="2"/>
      </rPr>
      <t>(riktvärde)</t>
    </r>
  </si>
  <si>
    <r>
      <t>- enligt LASS/SFB</t>
    </r>
    <r>
      <rPr>
        <vertAlign val="superscript"/>
        <sz val="10"/>
        <rFont val="Arial"/>
        <family val="2"/>
      </rPr>
      <t>3</t>
    </r>
  </si>
  <si>
    <t xml:space="preserve">2) Källa: Socialstyrelsen respektive Försäkringskassan.     </t>
  </si>
  <si>
    <t>3) Lag om assistansersättning (LASS) är från och med 2011 inordnad i Socialförsäkringsbalken (SFB, 51 kap.).</t>
  </si>
  <si>
    <t>B. Nettokostnader för LSS (exkl. råd och stöd) och LASS, tkr, hela riket</t>
  </si>
  <si>
    <t>Belopp,</t>
  </si>
  <si>
    <t>Bruttokostnader</t>
  </si>
  <si>
    <t>Bruttointäkter</t>
  </si>
  <si>
    <t xml:space="preserve">Nettokostnader </t>
  </si>
  <si>
    <t>Ange kommun:</t>
  </si>
  <si>
    <t>Standardkostnad för LSS m.m. (s:a insatser x kostnad per insats)</t>
  </si>
  <si>
    <r>
      <t>Tillkommer</t>
    </r>
    <r>
      <rPr>
        <sz val="10"/>
        <rFont val="Arial"/>
        <family val="2"/>
      </rPr>
      <t xml:space="preserve"> ersättning till Försäkringskassan för LASS</t>
    </r>
  </si>
  <si>
    <t>Grundläggande standardkostnad</t>
  </si>
  <si>
    <t>2. Kostnadsskillnader p.g.a. skillnader i behov av stöd</t>
  </si>
  <si>
    <t>D. Internt fördelade kostnader, kommunnyckel</t>
  </si>
  <si>
    <t>E. Internt fördelade kostnader, SCB-nyckel</t>
  </si>
  <si>
    <t>J. Försäljning av verksamhet till andra kommuner</t>
  </si>
  <si>
    <r>
      <t>Tillkommer</t>
    </r>
    <r>
      <rPr>
        <sz val="10"/>
        <rFont val="Arial"/>
        <family val="2"/>
      </rPr>
      <t xml:space="preserve"> 85 % av köp av verks m.m. (0,85 x (B + C + D + E))</t>
    </r>
  </si>
  <si>
    <r>
      <t>Avgår</t>
    </r>
    <r>
      <rPr>
        <sz val="10"/>
        <rFont val="Arial"/>
        <family val="2"/>
      </rPr>
      <t xml:space="preserve"> 85 % av ersättning från Fk m.m. (0,85 x (F + G + J))</t>
    </r>
  </si>
  <si>
    <r>
      <t>Tillkommer</t>
    </r>
    <r>
      <rPr>
        <sz val="10"/>
        <rFont val="Arial"/>
        <family val="2"/>
      </rPr>
      <t xml:space="preserve"> för verks avs personl ass (0,85 x 0,2 x ((H / 0,2) - G))</t>
    </r>
  </si>
  <si>
    <t>Summa beräknade personalkostnader</t>
  </si>
  <si>
    <t>C. - varav personalkostnader, 85 %, tkr (0,85 x B)</t>
  </si>
  <si>
    <t>D. Överskjutande personalkostnader, tkr (A - C)</t>
  </si>
  <si>
    <t>E. Överskjutande personalkostnader, 70 %, tkr (0,7 x D)</t>
  </si>
  <si>
    <t>- tkr</t>
  </si>
  <si>
    <t>Beräknat belopp för bidrag(+)/avgift(-), kr per invånare</t>
  </si>
  <si>
    <t>Namn</t>
  </si>
  <si>
    <t>Ersättning</t>
  </si>
  <si>
    <t>Beräknade belopp i tkr</t>
  </si>
  <si>
    <t>Folkmängd</t>
  </si>
  <si>
    <t>till Fk,</t>
  </si>
  <si>
    <t xml:space="preserve">Externa </t>
  </si>
  <si>
    <t>Entreprenad</t>
  </si>
  <si>
    <t>Interna kostnader exkl. lokaler</t>
  </si>
  <si>
    <t>85 % av</t>
  </si>
  <si>
    <t>Beräknad</t>
  </si>
  <si>
    <t>bidrag,</t>
  </si>
  <si>
    <t>för LSS-</t>
  </si>
  <si>
    <t xml:space="preserve">och köp av </t>
  </si>
  <si>
    <t>Interna köp</t>
  </si>
  <si>
    <t>Fördelad gemensam</t>
  </si>
  <si>
    <t>från Fk</t>
  </si>
  <si>
    <t>till Fk</t>
  </si>
  <si>
    <t>köp av</t>
  </si>
  <si>
    <t>ersättn</t>
  </si>
  <si>
    <t>beräknade</t>
  </si>
  <si>
    <t>inkl PK-IX,</t>
  </si>
  <si>
    <t>justerad o</t>
  </si>
  <si>
    <t>insatser,</t>
  </si>
  <si>
    <t>kostnad,</t>
  </si>
  <si>
    <t>[50-51,</t>
  </si>
  <si>
    <t>huvud</t>
  </si>
  <si>
    <t>och övriga</t>
  </si>
  <si>
    <t>verksamhet</t>
  </si>
  <si>
    <t>från Fk,</t>
  </si>
  <si>
    <t>(85%)</t>
  </si>
  <si>
    <t>kostnader,</t>
  </si>
  <si>
    <t>ojusterad,</t>
  </si>
  <si>
    <t>uppräknad,</t>
  </si>
  <si>
    <t>avgift(-),</t>
  </si>
  <si>
    <t>53, 54</t>
  </si>
  <si>
    <t>Kommun-</t>
  </si>
  <si>
    <t xml:space="preserve">SCB- </t>
  </si>
  <si>
    <t>kol C</t>
  </si>
  <si>
    <t>het m.m.</t>
  </si>
  <si>
    <t>försäljn</t>
  </si>
  <si>
    <t>för . . .</t>
  </si>
  <si>
    <t>70%</t>
  </si>
  <si>
    <t>kr per inv</t>
  </si>
  <si>
    <t xml:space="preserve"> 55x2]</t>
  </si>
  <si>
    <t>radnr</t>
  </si>
  <si>
    <t>[463]</t>
  </si>
  <si>
    <t>513</t>
  </si>
  <si>
    <t>Senast tillgängliga RS-uppgifter, belopp i tkr</t>
  </si>
  <si>
    <t>E-post: offentlig.ekonomi@scb.se</t>
  </si>
  <si>
    <t>För mer information:</t>
  </si>
  <si>
    <t>http://www.scb.se/OE0115</t>
  </si>
  <si>
    <t>Förfrågningar</t>
  </si>
  <si>
    <t>Offentlig ekonomi och mikrosimuleringar</t>
  </si>
  <si>
    <t>Detaljerat underlag för beräkning av personalkostnadsindex baserad på RS</t>
  </si>
  <si>
    <t xml:space="preserve">A. Externa löner </t>
  </si>
  <si>
    <t xml:space="preserve">B. Entreprenader och köp av verksamhet </t>
  </si>
  <si>
    <t xml:space="preserve">C. Interna köp och övriga interna kostnader </t>
  </si>
  <si>
    <t xml:space="preserve">F. Interna intäkter </t>
  </si>
  <si>
    <t xml:space="preserve">G. Ersättning från Försäkringskassan </t>
  </si>
  <si>
    <t xml:space="preserve">H. Ersättning till Försäkringskassan </t>
  </si>
  <si>
    <t>Beräknade personalkostnader, tkr (tabell 3):</t>
  </si>
  <si>
    <t>Beräkning av personalkostnadsindex (tabell 3):</t>
  </si>
  <si>
    <t xml:space="preserve">3. Beräkning av utjämningsbidrag/utjämningsavgift </t>
  </si>
  <si>
    <t>A. S:a beräknade personalkostnader, tkr</t>
  </si>
  <si>
    <t>B. Grundläggande standardkostnad, tkr</t>
  </si>
  <si>
    <t>.</t>
  </si>
  <si>
    <t>-avgift(-),</t>
  </si>
  <si>
    <t>(F=(B+E)/B)</t>
  </si>
  <si>
    <r>
      <t>Belopp</t>
    </r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>,</t>
    </r>
  </si>
  <si>
    <r>
      <t>beslut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,</t>
    </r>
  </si>
  <si>
    <t>Utjämningsbidrag/utjämningsavgift, kronor</t>
  </si>
  <si>
    <t>bidrag/avgift</t>
  </si>
  <si>
    <t>lan</t>
  </si>
  <si>
    <t>kommun</t>
  </si>
  <si>
    <t>namn</t>
  </si>
  <si>
    <t>grund_std_LSS</t>
  </si>
  <si>
    <t>Erstillfk</t>
  </si>
  <si>
    <t>grund_std</t>
  </si>
  <si>
    <t>loner</t>
  </si>
  <si>
    <t>entreprenad</t>
  </si>
  <si>
    <t>interna_kop</t>
  </si>
  <si>
    <t>Kommunnyckel</t>
  </si>
  <si>
    <t>SCB_nyckel</t>
  </si>
  <si>
    <t>Interna_intakter</t>
  </si>
  <si>
    <t>ErsFranFK</t>
  </si>
  <si>
    <t>Fors_kommun</t>
  </si>
  <si>
    <t>lon_po</t>
  </si>
  <si>
    <t>kop_85</t>
  </si>
  <si>
    <t>intakt_85</t>
  </si>
  <si>
    <t>grund_std_1</t>
  </si>
  <si>
    <t>kostnad_LASS</t>
  </si>
  <si>
    <t>summa_A</t>
  </si>
  <si>
    <t>perskost_C</t>
  </si>
  <si>
    <t>over_pers_D</t>
  </si>
  <si>
    <t>over_pers70_E</t>
  </si>
  <si>
    <t>pkix</t>
  </si>
  <si>
    <t>folkm</t>
  </si>
  <si>
    <t>std_pkix</t>
  </si>
  <si>
    <t>std_uppr</t>
  </si>
  <si>
    <t>std_inv</t>
  </si>
  <si>
    <t>utj_inv</t>
  </si>
  <si>
    <t>utj</t>
  </si>
  <si>
    <t>sort</t>
  </si>
  <si>
    <t>Mats Rönnbacka 010 - 479 61 84</t>
  </si>
  <si>
    <t>Tabell 7</t>
  </si>
  <si>
    <t>Förändring</t>
  </si>
  <si>
    <t>-avgift(-)</t>
  </si>
  <si>
    <t>Rev utfall</t>
  </si>
  <si>
    <t>Botkyrka</t>
  </si>
  <si>
    <t>1) Antalsuppgifter som uppgår till 1, 2 eller 3 anges av sekretesskäl med ".."</t>
  </si>
  <si>
    <t xml:space="preserve">2) Inklusive de insatser som ges till boende i bostad med särskild service för vuxna. Dessa insatser får inte tillgodoräknas vid beräkning av grundläggande standardkostnad. </t>
  </si>
  <si>
    <t xml:space="preserve">bidrag, </t>
  </si>
  <si>
    <t xml:space="preserve">avgift, </t>
  </si>
  <si>
    <t>Utjämningsår 2019</t>
  </si>
  <si>
    <t>Riksgenomsnittliga kostnader för LSS-insatser 2017</t>
  </si>
  <si>
    <t>Preliminärt utfall, valfri kommun</t>
  </si>
  <si>
    <t>omräkning till 2019</t>
  </si>
  <si>
    <t>2017, tkr</t>
  </si>
  <si>
    <t>Stockholms län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</si>
  <si>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</si>
  <si>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</si>
  <si>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</si>
  <si>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</si>
  <si>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</si>
  <si>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</si>
  <si>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</si>
  <si>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</si>
  <si>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</si>
  <si>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</si>
  <si>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</si>
  <si>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</si>
  <si>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</si>
  <si>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</si>
  <si>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</si>
  <si>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</si>
  <si>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</si>
  <si>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</si>
  <si>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</si>
  <si>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</si>
  <si>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</si>
  <si>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</si>
  <si>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</si>
  <si>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</si>
  <si>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</si>
  <si>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</si>
  <si>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</si>
  <si>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</si>
  <si>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</si>
  <si>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</si>
  <si>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</si>
  <si>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</si>
  <si>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</si>
  <si>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</si>
  <si>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</si>
  <si>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</si>
  <si>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</si>
  <si>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</si>
  <si>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</si>
  <si>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</si>
  <si>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</si>
  <si>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</si>
  <si>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</si>
  <si>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</si>
  <si>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</si>
  <si>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</si>
  <si>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</si>
  <si>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</si>
  <si>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</si>
  <si>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</si>
  <si>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</si>
  <si>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</si>
  <si>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</si>
  <si>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</si>
  <si>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</si>
  <si>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</si>
  <si>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</si>
  <si>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</si>
  <si>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</si>
  <si>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</si>
  <si>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</si>
  <si>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</si>
  <si>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</si>
  <si>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</si>
  <si>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</si>
  <si>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</si>
  <si>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</si>
  <si>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</si>
  <si>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</si>
  <si>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</si>
  <si>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</si>
  <si>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</si>
  <si>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</si>
  <si>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</si>
  <si>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</si>
  <si>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</si>
  <si>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</si>
  <si>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</si>
  <si>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</si>
  <si>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</si>
  <si>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</si>
  <si>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</si>
  <si>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</si>
  <si>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</si>
  <si>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</si>
  <si>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</si>
  <si>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</si>
  <si>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</si>
  <si>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</si>
  <si>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</si>
  <si>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</si>
  <si>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</si>
  <si>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</si>
  <si>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</si>
  <si>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kommun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</si>
  <si>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</si>
  <si>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</si>
  <si>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</si>
  <si>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</si>
  <si>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</si>
  <si>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</si>
  <si>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</si>
  <si>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</si>
  <si>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</si>
  <si>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</si>
  <si>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</si>
  <si>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</si>
  <si>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</si>
  <si>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</si>
  <si>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</si>
  <si>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</si>
  <si>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</si>
  <si>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</si>
  <si>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</si>
  <si>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</si>
  <si>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</si>
  <si>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</si>
  <si>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</si>
  <si>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</si>
  <si>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</si>
  <si>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</si>
  <si>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</si>
  <si>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</si>
  <si>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</si>
  <si>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</si>
  <si>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</si>
  <si>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</si>
  <si>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</si>
  <si>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</si>
  <si>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</si>
  <si>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</si>
  <si>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</si>
  <si>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</si>
  <si>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</si>
  <si>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</si>
  <si>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</si>
  <si>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</si>
  <si>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</si>
  <si>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</si>
  <si>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</si>
  <si>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</si>
  <si>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</si>
  <si>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</si>
  <si>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</si>
  <si>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</si>
  <si>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</si>
  <si>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</si>
  <si>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</si>
  <si>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</si>
  <si>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</si>
  <si>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</si>
  <si>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</si>
  <si>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</si>
  <si>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</si>
  <si>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</si>
  <si>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</si>
  <si>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</si>
  <si>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</si>
  <si>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</si>
  <si>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</si>
  <si>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</si>
  <si>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</si>
  <si>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</si>
  <si>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</si>
  <si>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</si>
  <si>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</si>
  <si>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</si>
  <si>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</si>
  <si>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</si>
  <si>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</si>
  <si>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</si>
  <si>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</si>
  <si>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</si>
  <si>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</si>
  <si>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</si>
  <si>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</si>
  <si>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</si>
  <si>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</si>
  <si>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</si>
  <si>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</si>
  <si>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</si>
  <si>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</si>
  <si>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</si>
  <si>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</si>
  <si>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</si>
  <si>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</si>
  <si>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</si>
  <si>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</si>
  <si>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</si>
  <si>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</si>
  <si>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</si>
  <si>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</si>
  <si>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</si>
  <si>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</si>
  <si>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</si>
  <si>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</si>
  <si>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</si>
  <si>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</si>
  <si>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</si>
  <si>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</si>
  <si>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</si>
  <si>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</si>
  <si>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</si>
  <si>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</si>
  <si>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</si>
  <si>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</si>
  <si>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</si>
  <si>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</si>
  <si>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</si>
  <si>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</si>
  <si>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</si>
  <si>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</si>
  <si>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</si>
  <si>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</si>
  <si>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</si>
  <si>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</si>
  <si>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</si>
  <si>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</si>
  <si>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</si>
  <si>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</si>
  <si>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</si>
  <si>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</si>
  <si>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</si>
  <si>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</si>
  <si>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</si>
  <si>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</si>
  <si>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</si>
  <si>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</si>
  <si>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</si>
  <si>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</si>
  <si>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</si>
  <si>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</si>
  <si>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</si>
  <si>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</si>
  <si>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</si>
  <si>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</si>
  <si>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</si>
  <si>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</si>
  <si>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</si>
  <si>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</si>
  <si>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</si>
  <si>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</si>
  <si>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</si>
  <si>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</si>
  <si>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</si>
  <si>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</si>
  <si>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</si>
  <si>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</si>
  <si>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</si>
  <si>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</si>
  <si>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</si>
  <si>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</si>
  <si>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</si>
  <si>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</si>
  <si>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</si>
  <si>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</si>
  <si>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</si>
  <si>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</si>
  <si>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</si>
  <si>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</si>
  <si>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</si>
  <si>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</si>
  <si>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</si>
  <si>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</si>
  <si>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</si>
  <si>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</si>
  <si>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</si>
  <si>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</si>
  <si>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</si>
  <si>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</si>
  <si>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</si>
  <si>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</si>
  <si>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</si>
  <si>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</si>
  <si>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</si>
  <si>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</si>
  <si>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</si>
  <si>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</si>
  <si>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</si>
  <si>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</si>
  <si>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</si>
  <si>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</si>
  <si>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</si>
  <si>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</si>
  <si>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</si>
  <si>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</si>
  <si>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</si>
  <si>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</si>
  <si>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</si>
  <si>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</si>
  <si>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</si>
  <si>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</si>
  <si>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</si>
  <si>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</si>
  <si>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</si>
  <si>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</si>
  <si>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</si>
  <si>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</si>
  <si>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</si>
  <si>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</si>
  <si>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</si>
  <si>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</si>
  <si>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</si>
  <si>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</si>
  <si>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</si>
  <si>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</si>
  <si>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</si>
  <si>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</si>
  <si>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</si>
  <si>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Antal personer med beslut om insats enligt LSS (exkl. råd och stöd) efter typ av insats den 1 oktober 2017</t>
  </si>
  <si>
    <t>okt. 2017</t>
  </si>
  <si>
    <t>utfall,</t>
  </si>
  <si>
    <t>Tabell 2   Underlag för och beräkning av grundläggande standardkostnad år 2017</t>
  </si>
  <si>
    <t>Tabell 3   Beräkning av personalkostnadsindex baserad på RS 2017, belopp i 1000-tal kronor</t>
  </si>
  <si>
    <t>38,33 %</t>
  </si>
  <si>
    <t>Lönekostnader inkl 38,33 % PO-påslag (A x 1,3846)</t>
  </si>
  <si>
    <t xml:space="preserve">                RS 2017, belopp i 1000-tal kronor</t>
  </si>
  <si>
    <t>Tabell 5   Riksgenomsnittliga kostnader för LSS-insatser 2017</t>
  </si>
  <si>
    <t>Uppgifterna om 2017 års LSS-kostnader har hämtats från kommunernas räkenskapssammandrag (RS).</t>
  </si>
  <si>
    <t>år 2017,</t>
  </si>
  <si>
    <t>1) Bruttokostnad för LSS minus bruttointäkter. Källa: SCB, RS 2017</t>
  </si>
  <si>
    <t>år 2017</t>
  </si>
  <si>
    <t>2019</t>
  </si>
  <si>
    <t>år 2019</t>
  </si>
  <si>
    <t>1) Källa: SCB, RS 2017</t>
  </si>
  <si>
    <t>1. Grundläggande standardkostnad 2017, tkr</t>
  </si>
  <si>
    <t>Beräkningsunderlag från RS 2017, tkr (tabell 4):</t>
  </si>
  <si>
    <t xml:space="preserve">F. Personalkostnadsindex 2017 (PK-IX, (B + E) / B) </t>
  </si>
  <si>
    <t>Standardkostnad inklusive PK-IX (2017 års nivå), tkr</t>
  </si>
  <si>
    <t>Standardkostnad korrigerad och omräknad till 2019 års nivå</t>
  </si>
  <si>
    <t>01</t>
  </si>
  <si>
    <t>0127</t>
  </si>
  <si>
    <t>0162</t>
  </si>
  <si>
    <t>0125</t>
  </si>
  <si>
    <t>0136</t>
  </si>
  <si>
    <t>0126</t>
  </si>
  <si>
    <t>0123</t>
  </si>
  <si>
    <t>0186</t>
  </si>
  <si>
    <t>0182</t>
  </si>
  <si>
    <t>0188</t>
  </si>
  <si>
    <t>0140</t>
  </si>
  <si>
    <t>0192</t>
  </si>
  <si>
    <t>0128</t>
  </si>
  <si>
    <t>0191</t>
  </si>
  <si>
    <t>0163</t>
  </si>
  <si>
    <t>0184</t>
  </si>
  <si>
    <t>0180</t>
  </si>
  <si>
    <t>0183</t>
  </si>
  <si>
    <t>0181</t>
  </si>
  <si>
    <t>0138</t>
  </si>
  <si>
    <t>0160</t>
  </si>
  <si>
    <t>0114</t>
  </si>
  <si>
    <t>0139</t>
  </si>
  <si>
    <t>0115</t>
  </si>
  <si>
    <t>0187</t>
  </si>
  <si>
    <t>0120</t>
  </si>
  <si>
    <t>0117</t>
  </si>
  <si>
    <t>03</t>
  </si>
  <si>
    <t>0381</t>
  </si>
  <si>
    <t>0331</t>
  </si>
  <si>
    <t>0305</t>
  </si>
  <si>
    <t>0330</t>
  </si>
  <si>
    <t>0360</t>
  </si>
  <si>
    <t>0380</t>
  </si>
  <si>
    <t>0319</t>
  </si>
  <si>
    <t>0382</t>
  </si>
  <si>
    <t>04</t>
  </si>
  <si>
    <t>0484</t>
  </si>
  <si>
    <t>0482</t>
  </si>
  <si>
    <t>0461</t>
  </si>
  <si>
    <t>0483</t>
  </si>
  <si>
    <t>0480</t>
  </si>
  <si>
    <t>0481</t>
  </si>
  <si>
    <t>0486</t>
  </si>
  <si>
    <t>0488</t>
  </si>
  <si>
    <t>0428</t>
  </si>
  <si>
    <t>05</t>
  </si>
  <si>
    <t>0560</t>
  </si>
  <si>
    <t>0562</t>
  </si>
  <si>
    <t>0513</t>
  </si>
  <si>
    <t>0580</t>
  </si>
  <si>
    <t>0586</t>
  </si>
  <si>
    <t>0583</t>
  </si>
  <si>
    <t>0581</t>
  </si>
  <si>
    <t>0582</t>
  </si>
  <si>
    <t>0584</t>
  </si>
  <si>
    <t>0563</t>
  </si>
  <si>
    <t>0512</t>
  </si>
  <si>
    <t>0561</t>
  </si>
  <si>
    <t>0509</t>
  </si>
  <si>
    <t>06</t>
  </si>
  <si>
    <t>0604</t>
  </si>
  <si>
    <t>0686</t>
  </si>
  <si>
    <t>0662</t>
  </si>
  <si>
    <t>0617</t>
  </si>
  <si>
    <t>0643</t>
  </si>
  <si>
    <t>0680</t>
  </si>
  <si>
    <t>0642</t>
  </si>
  <si>
    <t>0682</t>
  </si>
  <si>
    <t>0684</t>
  </si>
  <si>
    <t>0687</t>
  </si>
  <si>
    <t>0665</t>
  </si>
  <si>
    <t>0685</t>
  </si>
  <si>
    <t>0683</t>
  </si>
  <si>
    <t>07</t>
  </si>
  <si>
    <t>0764</t>
  </si>
  <si>
    <t>0761</t>
  </si>
  <si>
    <t>0781</t>
  </si>
  <si>
    <t>0767</t>
  </si>
  <si>
    <t>0763</t>
  </si>
  <si>
    <t>0760</t>
  </si>
  <si>
    <t>0780</t>
  </si>
  <si>
    <t>0765</t>
  </si>
  <si>
    <t>08</t>
  </si>
  <si>
    <t>0885</t>
  </si>
  <si>
    <t>0862</t>
  </si>
  <si>
    <t>0860</t>
  </si>
  <si>
    <t>0821</t>
  </si>
  <si>
    <t>0880</t>
  </si>
  <si>
    <t>0861</t>
  </si>
  <si>
    <t>0840</t>
  </si>
  <si>
    <t>0881</t>
  </si>
  <si>
    <t>0882</t>
  </si>
  <si>
    <t>0834</t>
  </si>
  <si>
    <t>0884</t>
  </si>
  <si>
    <t>0883</t>
  </si>
  <si>
    <t>09</t>
  </si>
  <si>
    <t>0980</t>
  </si>
  <si>
    <t>10</t>
  </si>
  <si>
    <t>1082</t>
  </si>
  <si>
    <t>1080</t>
  </si>
  <si>
    <t>1060</t>
  </si>
  <si>
    <t>1081</t>
  </si>
  <si>
    <t>1083</t>
  </si>
  <si>
    <t>12</t>
  </si>
  <si>
    <t>1260</t>
  </si>
  <si>
    <t>1272</t>
  </si>
  <si>
    <t>1231</t>
  </si>
  <si>
    <t>1278</t>
  </si>
  <si>
    <t>1285</t>
  </si>
  <si>
    <t>1283</t>
  </si>
  <si>
    <t>1293</t>
  </si>
  <si>
    <t>1284</t>
  </si>
  <si>
    <t>1266</t>
  </si>
  <si>
    <t>1267</t>
  </si>
  <si>
    <t>1276</t>
  </si>
  <si>
    <t>1290</t>
  </si>
  <si>
    <t>1261</t>
  </si>
  <si>
    <t>1282</t>
  </si>
  <si>
    <t>1262</t>
  </si>
  <si>
    <t>1281</t>
  </si>
  <si>
    <t>1280</t>
  </si>
  <si>
    <t>1273</t>
  </si>
  <si>
    <t>1275</t>
  </si>
  <si>
    <t>1291</t>
  </si>
  <si>
    <t>1265</t>
  </si>
  <si>
    <t>1264</t>
  </si>
  <si>
    <t>1230</t>
  </si>
  <si>
    <t>1214</t>
  </si>
  <si>
    <t>1263</t>
  </si>
  <si>
    <t>1270</t>
  </si>
  <si>
    <t>1287</t>
  </si>
  <si>
    <t>1233</t>
  </si>
  <si>
    <t>1286</t>
  </si>
  <si>
    <t>1277</t>
  </si>
  <si>
    <t>1292</t>
  </si>
  <si>
    <t>1257</t>
  </si>
  <si>
    <t>1256</t>
  </si>
  <si>
    <t>13</t>
  </si>
  <si>
    <t>1382</t>
  </si>
  <si>
    <t>1380</t>
  </si>
  <si>
    <t>1315</t>
  </si>
  <si>
    <t>1384</t>
  </si>
  <si>
    <t>1381</t>
  </si>
  <si>
    <t>1383</t>
  </si>
  <si>
    <t>14</t>
  </si>
  <si>
    <t>1440</t>
  </si>
  <si>
    <t>1489</t>
  </si>
  <si>
    <t>1460</t>
  </si>
  <si>
    <t>1443</t>
  </si>
  <si>
    <t>1490</t>
  </si>
  <si>
    <t>1438</t>
  </si>
  <si>
    <t>1445</t>
  </si>
  <si>
    <t>1499</t>
  </si>
  <si>
    <t>1439</t>
  </si>
  <si>
    <t>1444</t>
  </si>
  <si>
    <t>1447</t>
  </si>
  <si>
    <t>1480</t>
  </si>
  <si>
    <t>1471</t>
  </si>
  <si>
    <t>1466</t>
  </si>
  <si>
    <t>1497</t>
  </si>
  <si>
    <t>1401</t>
  </si>
  <si>
    <t>1446</t>
  </si>
  <si>
    <t>1482</t>
  </si>
  <si>
    <t>1441</t>
  </si>
  <si>
    <t>1494</t>
  </si>
  <si>
    <t>1462</t>
  </si>
  <si>
    <t>1484</t>
  </si>
  <si>
    <t>1493</t>
  </si>
  <si>
    <t>1463</t>
  </si>
  <si>
    <t>1461</t>
  </si>
  <si>
    <t>1430</t>
  </si>
  <si>
    <t>1481</t>
  </si>
  <si>
    <t>1421</t>
  </si>
  <si>
    <t>1402</t>
  </si>
  <si>
    <t>1495</t>
  </si>
  <si>
    <t>1496</t>
  </si>
  <si>
    <t>1427</t>
  </si>
  <si>
    <t>1415</t>
  </si>
  <si>
    <t>1486</t>
  </si>
  <si>
    <t>1465</t>
  </si>
  <si>
    <t>1435</t>
  </si>
  <si>
    <t>1472</t>
  </si>
  <si>
    <t>1498</t>
  </si>
  <si>
    <t>1419</t>
  </si>
  <si>
    <t>1452</t>
  </si>
  <si>
    <t>1488</t>
  </si>
  <si>
    <t>1473</t>
  </si>
  <si>
    <t>1485</t>
  </si>
  <si>
    <t>1491</t>
  </si>
  <si>
    <t>1470</t>
  </si>
  <si>
    <t>1442</t>
  </si>
  <si>
    <t>1487</t>
  </si>
  <si>
    <t>1492</t>
  </si>
  <si>
    <t>1407</t>
  </si>
  <si>
    <t>17</t>
  </si>
  <si>
    <t>1784</t>
  </si>
  <si>
    <t>1730</t>
  </si>
  <si>
    <t>1782</t>
  </si>
  <si>
    <t>1763</t>
  </si>
  <si>
    <t>1764</t>
  </si>
  <si>
    <t>1783</t>
  </si>
  <si>
    <t>1761</t>
  </si>
  <si>
    <t>1780</t>
  </si>
  <si>
    <t>1715</t>
  </si>
  <si>
    <t>1781</t>
  </si>
  <si>
    <t>1762</t>
  </si>
  <si>
    <t>1760</t>
  </si>
  <si>
    <t>1766</t>
  </si>
  <si>
    <t>1785</t>
  </si>
  <si>
    <t>1737</t>
  </si>
  <si>
    <t>1765</t>
  </si>
  <si>
    <t>18</t>
  </si>
  <si>
    <t>1882</t>
  </si>
  <si>
    <t>1862</t>
  </si>
  <si>
    <t>1861</t>
  </si>
  <si>
    <t>1863</t>
  </si>
  <si>
    <t>1883</t>
  </si>
  <si>
    <t>1881</t>
  </si>
  <si>
    <t>1860</t>
  </si>
  <si>
    <t>1814</t>
  </si>
  <si>
    <t>1885</t>
  </si>
  <si>
    <t>1864</t>
  </si>
  <si>
    <t>1884</t>
  </si>
  <si>
    <t>1880</t>
  </si>
  <si>
    <t>19</t>
  </si>
  <si>
    <t>1984</t>
  </si>
  <si>
    <t>1982</t>
  </si>
  <si>
    <t>1961</t>
  </si>
  <si>
    <t>1960</t>
  </si>
  <si>
    <t>1983</t>
  </si>
  <si>
    <t>1962</t>
  </si>
  <si>
    <t>1981</t>
  </si>
  <si>
    <t>1904</t>
  </si>
  <si>
    <t>1907</t>
  </si>
  <si>
    <t>1980</t>
  </si>
  <si>
    <t>20</t>
  </si>
  <si>
    <t>2084</t>
  </si>
  <si>
    <t>2081</t>
  </si>
  <si>
    <t>2080</t>
  </si>
  <si>
    <t>2026</t>
  </si>
  <si>
    <t>2083</t>
  </si>
  <si>
    <t>2029</t>
  </si>
  <si>
    <t>2085</t>
  </si>
  <si>
    <t>2023</t>
  </si>
  <si>
    <t>2062</t>
  </si>
  <si>
    <t>2034</t>
  </si>
  <si>
    <t>2031</t>
  </si>
  <si>
    <t>2061</t>
  </si>
  <si>
    <t>2082</t>
  </si>
  <si>
    <t>2021</t>
  </si>
  <si>
    <t>2039</t>
  </si>
  <si>
    <t>21</t>
  </si>
  <si>
    <t>2183</t>
  </si>
  <si>
    <t>2180</t>
  </si>
  <si>
    <t>2104</t>
  </si>
  <si>
    <t>2184</t>
  </si>
  <si>
    <t>2161</t>
  </si>
  <si>
    <t>2132</t>
  </si>
  <si>
    <t>2101</t>
  </si>
  <si>
    <t>2121</t>
  </si>
  <si>
    <t>2181</t>
  </si>
  <si>
    <t>2182</t>
  </si>
  <si>
    <t>22</t>
  </si>
  <si>
    <t>2280</t>
  </si>
  <si>
    <t>2282</t>
  </si>
  <si>
    <t>2283</t>
  </si>
  <si>
    <t>2281</t>
  </si>
  <si>
    <t>2262</t>
  </si>
  <si>
    <t>2260</t>
  </si>
  <si>
    <t>2284</t>
  </si>
  <si>
    <t>23</t>
  </si>
  <si>
    <t>2326</t>
  </si>
  <si>
    <t>2305</t>
  </si>
  <si>
    <t>2361</t>
  </si>
  <si>
    <t>2309</t>
  </si>
  <si>
    <t>2303</t>
  </si>
  <si>
    <t>2313</t>
  </si>
  <si>
    <t>2321</t>
  </si>
  <si>
    <t>2380</t>
  </si>
  <si>
    <t>24</t>
  </si>
  <si>
    <t>2403</t>
  </si>
  <si>
    <t>2425</t>
  </si>
  <si>
    <t>2481</t>
  </si>
  <si>
    <t>2418</t>
  </si>
  <si>
    <t>2401</t>
  </si>
  <si>
    <t>2417</t>
  </si>
  <si>
    <t>2409</t>
  </si>
  <si>
    <t>2482</t>
  </si>
  <si>
    <t>2422</t>
  </si>
  <si>
    <t>2421</t>
  </si>
  <si>
    <t>2480</t>
  </si>
  <si>
    <t>2462</t>
  </si>
  <si>
    <t>2404</t>
  </si>
  <si>
    <t>2460</t>
  </si>
  <si>
    <t>2463</t>
  </si>
  <si>
    <t>25</t>
  </si>
  <si>
    <t>2506</t>
  </si>
  <si>
    <t>2505</t>
  </si>
  <si>
    <t>2582</t>
  </si>
  <si>
    <t>2523</t>
  </si>
  <si>
    <t>2583</t>
  </si>
  <si>
    <t>2510</t>
  </si>
  <si>
    <t>2514</t>
  </si>
  <si>
    <t>2584</t>
  </si>
  <si>
    <t>2580</t>
  </si>
  <si>
    <t>2521</t>
  </si>
  <si>
    <t>2581</t>
  </si>
  <si>
    <t>2560</t>
  </si>
  <si>
    <t>2513</t>
  </si>
  <si>
    <t>2518</t>
  </si>
  <si>
    <t>..</t>
  </si>
  <si>
    <t>dec.-2018</t>
  </si>
  <si>
    <t>rev utfall,</t>
  </si>
  <si>
    <t>mars 2019</t>
  </si>
  <si>
    <t xml:space="preserve"> utfall</t>
  </si>
  <si>
    <t>2018, kronor</t>
  </si>
  <si>
    <t>mars 2018</t>
  </si>
  <si>
    <t>2019-2018</t>
  </si>
  <si>
    <t>2019, kronor</t>
  </si>
  <si>
    <t>Tabell 7  LSS-utjämning 2018–2019, förändring av bidrag/avgift</t>
  </si>
  <si>
    <t>Folkmängd den 1 nov 2018</t>
  </si>
  <si>
    <t>Tabell 1   Utjämning av LSS-kostnader mellan kommuner utjämningsåret 2019, reviderat utfall</t>
  </si>
  <si>
    <t>den 1</t>
  </si>
  <si>
    <t>nov</t>
  </si>
  <si>
    <t>Kostnad, kr (Tab. 5):</t>
  </si>
  <si>
    <r>
      <t>Omräkningsfaktor (KPIF)</t>
    </r>
    <r>
      <rPr>
        <vertAlign val="superscript"/>
        <sz val="10"/>
        <rFont val="Arial"/>
        <family val="2"/>
      </rPr>
      <t>2</t>
    </r>
  </si>
  <si>
    <t>2) Enligt förordningen om ändring i förordningen (2008:776), utfärdad 15 november 2018</t>
  </si>
  <si>
    <t>LSS-utjämning 2018–2019, förändring av bidrag/avgift</t>
  </si>
  <si>
    <t>Oskar Söderbom 010 - 479 64 36</t>
  </si>
  <si>
    <t>Reviderat utfall</t>
  </si>
  <si>
    <t xml:space="preserve"> Tabell 6 Rev utfall, valfri kommun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</si>
</sst>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</numFmts>
  <fonts count="26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10"/>
      <color indexed="36"/>
      <name val="Arial"/>
      <family val="2"/>
    </font>
    <font>
      <sz val="10"/>
      <name val="Arial"/>
      <family val="2"/>
    </font>
    <font>
      <sz val="9"/>
      <name val="Helvetica"/>
      <family val="2"/>
    </font>
    <font>
      <sz val="10"/>
      <color indexed="8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9"/>
      <name val="Helvetica-Narrow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Helvetica-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" fillId="0" borderId="0"/>
    <xf numFmtId="0" fontId="3" fillId="0" borderId="0"/>
    <xf numFmtId="0" fontId="19" fillId="0" borderId="0"/>
    <xf numFmtId="0" fontId="21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</cellStyleXfs>
  <cellXfs count="211">
    <xf numFmtId="0" fontId="0" fillId="0" borderId="0" xfId="0"/>
    <xf numFmtId="0" fontId="1" fillId="0" borderId="0" xfId="0" applyFont="1"/>
    <xf numFmtId="0" fontId="23" fillId="0" borderId="0" xfId="0" applyFont="1"/>
    <xf numFmtId="0" fontId="24" fillId="0" borderId="1" xfId="0" applyFont="1" applyBorder="1"/>
    <xf numFmtId="0" fontId="0" fillId="0" borderId="1" xfId="0" applyBorder="1"/>
    <xf numFmtId="0" fontId="0" fillId="0" borderId="0" xfId="0" quotePrefix="1"/>
    <xf numFmtId="0" fontId="0" fillId="0" borderId="0" xfId="0" applyBorder="1"/>
    <xf numFmtId="0" fontId="24" fillId="0" borderId="0" xfId="0" applyFont="1" applyBorder="1"/>
    <xf numFmtId="0" fontId="6" fillId="0" borderId="0" xfId="3" applyFont="1"/>
    <xf numFmtId="0" fontId="3" fillId="0" borderId="0" xfId="3" applyFont="1"/>
    <xf numFmtId="3" fontId="3" fillId="0" borderId="0" xfId="3" applyNumberFormat="1" applyFont="1" applyAlignment="1">
      <alignment horizontal="right"/>
    </xf>
    <xf numFmtId="0" fontId="3" fillId="0" borderId="0" xfId="3"/>
    <xf numFmtId="0" fontId="7" fillId="0" borderId="2" xfId="3" applyFont="1" applyBorder="1"/>
    <xf numFmtId="0" fontId="3" fillId="0" borderId="2" xfId="3" applyFont="1" applyBorder="1" applyAlignment="1">
      <alignment horizontal="right"/>
    </xf>
    <xf numFmtId="3" fontId="3" fillId="0" borderId="2" xfId="3" applyNumberFormat="1" applyFont="1" applyFill="1" applyBorder="1" applyAlignment="1">
      <alignment horizontal="right"/>
    </xf>
    <xf numFmtId="0" fontId="3" fillId="0" borderId="0" xfId="3" applyFont="1" applyAlignment="1">
      <alignment horizontal="right"/>
    </xf>
    <xf numFmtId="3" fontId="3" fillId="0" borderId="0" xfId="3" applyNumberFormat="1" applyFont="1" applyFill="1" applyBorder="1" applyAlignment="1">
      <alignment horizontal="right"/>
    </xf>
    <xf numFmtId="3" fontId="3" fillId="0" borderId="0" xfId="3" applyNumberFormat="1" applyFont="1" applyBorder="1" applyAlignment="1">
      <alignment horizontal="right"/>
    </xf>
    <xf numFmtId="0" fontId="3" fillId="0" borderId="0" xfId="3" applyFont="1" applyBorder="1"/>
    <xf numFmtId="0" fontId="3" fillId="0" borderId="0" xfId="3" quotePrefix="1" applyBorder="1" applyAlignment="1">
      <alignment horizontal="right"/>
    </xf>
    <xf numFmtId="0" fontId="3" fillId="0" borderId="1" xfId="3" applyFont="1" applyBorder="1"/>
    <xf numFmtId="0" fontId="7" fillId="0" borderId="0" xfId="3" applyFont="1"/>
    <xf numFmtId="0" fontId="7" fillId="0" borderId="0" xfId="3" applyFont="1" applyAlignment="1">
      <alignment wrapText="1"/>
    </xf>
    <xf numFmtId="3" fontId="3" fillId="0" borderId="0" xfId="3" applyNumberFormat="1"/>
    <xf numFmtId="167" fontId="3" fillId="0" borderId="0" xfId="3" applyNumberFormat="1"/>
    <xf numFmtId="0" fontId="3" fillId="0" borderId="3" xfId="3" applyFont="1" applyBorder="1"/>
    <xf numFmtId="3" fontId="3" fillId="0" borderId="3" xfId="3" applyNumberFormat="1" applyBorder="1"/>
    <xf numFmtId="0" fontId="6" fillId="0" borderId="0" xfId="3" applyFont="1" applyFill="1"/>
    <xf numFmtId="0" fontId="7" fillId="0" borderId="0" xfId="3" applyFont="1" applyFill="1"/>
    <xf numFmtId="3" fontId="3" fillId="0" borderId="0" xfId="3" applyNumberFormat="1" applyFont="1" applyFill="1"/>
    <xf numFmtId="3" fontId="3" fillId="0" borderId="0" xfId="3" applyNumberFormat="1" applyFont="1" applyFill="1" applyAlignment="1">
      <alignment horizontal="right"/>
    </xf>
    <xf numFmtId="0" fontId="7" fillId="0" borderId="2" xfId="3" applyFont="1" applyFill="1" applyBorder="1"/>
    <xf numFmtId="3" fontId="10" fillId="0" borderId="0" xfId="3" applyNumberFormat="1" applyFont="1" applyFill="1" applyBorder="1" applyAlignment="1">
      <alignment horizontal="right"/>
    </xf>
    <xf numFmtId="0" fontId="3" fillId="0" borderId="0" xfId="3" applyFont="1" applyFill="1" applyBorder="1"/>
    <xf numFmtId="0" fontId="3" fillId="0" borderId="0" xfId="3" applyFont="1" applyFill="1" applyBorder="1" applyAlignment="1">
      <alignment horizontal="right"/>
    </xf>
    <xf numFmtId="0" fontId="3" fillId="0" borderId="0" xfId="3" quotePrefix="1" applyAlignment="1">
      <alignment horizontal="right"/>
    </xf>
    <xf numFmtId="3" fontId="3" fillId="0" borderId="0" xfId="3" quotePrefix="1" applyNumberFormat="1" applyFill="1" applyBorder="1" applyAlignment="1">
      <alignment horizontal="right"/>
    </xf>
    <xf numFmtId="3" fontId="3" fillId="0" borderId="0" xfId="3" applyNumberFormat="1" applyFont="1" applyBorder="1"/>
    <xf numFmtId="0" fontId="3" fillId="0" borderId="0" xfId="3" quotePrefix="1" applyFont="1" applyBorder="1" applyAlignment="1">
      <alignment horizontal="right"/>
    </xf>
    <xf numFmtId="0" fontId="3" fillId="0" borderId="0" xfId="3" applyFont="1" applyBorder="1" applyAlignment="1">
      <alignment horizontal="right"/>
    </xf>
    <xf numFmtId="0" fontId="8" fillId="0" borderId="1" xfId="3" applyFont="1" applyBorder="1"/>
    <xf numFmtId="3" fontId="8" fillId="0" borderId="1" xfId="3" applyNumberFormat="1" applyFont="1" applyBorder="1"/>
    <xf numFmtId="0" fontId="3" fillId="0" borderId="1" xfId="3" applyBorder="1"/>
    <xf numFmtId="0" fontId="3" fillId="0" borderId="1" xfId="3" applyBorder="1" applyAlignment="1">
      <alignment horizontal="right"/>
    </xf>
    <xf numFmtId="3" fontId="3" fillId="0" borderId="0" xfId="3" applyNumberFormat="1" applyAlignment="1">
      <alignment horizontal="right"/>
    </xf>
    <xf numFmtId="0" fontId="3" fillId="0" borderId="2" xfId="3" applyBorder="1" applyAlignment="1">
      <alignment horizontal="right"/>
    </xf>
    <xf numFmtId="167" fontId="3" fillId="0" borderId="2" xfId="3" applyNumberFormat="1" applyBorder="1" applyAlignment="1">
      <alignment horizontal="right"/>
    </xf>
    <xf numFmtId="0" fontId="3" fillId="0" borderId="0" xfId="3" applyAlignment="1">
      <alignment horizontal="right"/>
    </xf>
    <xf numFmtId="0" fontId="10" fillId="0" borderId="0" xfId="3" applyFont="1" applyBorder="1" applyAlignment="1">
      <alignment horizontal="right"/>
    </xf>
    <xf numFmtId="0" fontId="10" fillId="0" borderId="4" xfId="3" applyFont="1" applyFill="1" applyBorder="1" applyAlignment="1">
      <alignment horizontal="left"/>
    </xf>
    <xf numFmtId="0" fontId="3" fillId="0" borderId="0" xfId="3" applyFill="1" applyBorder="1" applyAlignment="1">
      <alignment horizontal="right"/>
    </xf>
    <xf numFmtId="167" fontId="3" fillId="0" borderId="0" xfId="3" applyNumberFormat="1" applyFill="1" applyBorder="1" applyAlignment="1">
      <alignment horizontal="right"/>
    </xf>
    <xf numFmtId="0" fontId="3" fillId="0" borderId="0" xfId="3" applyBorder="1" applyAlignment="1">
      <alignment horizontal="right"/>
    </xf>
    <xf numFmtId="0" fontId="3" fillId="0" borderId="0" xfId="3" applyFill="1" applyBorder="1" applyAlignment="1">
      <alignment horizontal="left"/>
    </xf>
    <xf numFmtId="0" fontId="3" fillId="0" borderId="0" xfId="3" applyBorder="1"/>
    <xf numFmtId="0" fontId="8" fillId="0" borderId="0" xfId="3" applyFont="1" applyFill="1" applyBorder="1" applyAlignment="1">
      <alignment horizontal="right"/>
    </xf>
    <xf numFmtId="167" fontId="3" fillId="0" borderId="0" xfId="3" applyNumberFormat="1" applyAlignment="1">
      <alignment horizontal="right"/>
    </xf>
    <xf numFmtId="0" fontId="3" fillId="0" borderId="0" xfId="3" applyFont="1" applyFill="1" applyBorder="1" applyAlignment="1">
      <alignment horizontal="left"/>
    </xf>
    <xf numFmtId="167" fontId="8" fillId="0" borderId="0" xfId="3" applyNumberFormat="1" applyFont="1" applyAlignment="1">
      <alignment horizontal="right"/>
    </xf>
    <xf numFmtId="0" fontId="3" fillId="0" borderId="1" xfId="3" applyFill="1" applyBorder="1" applyAlignment="1">
      <alignment horizontal="right"/>
    </xf>
    <xf numFmtId="0" fontId="3" fillId="0" borderId="1" xfId="3" applyBorder="1" applyAlignment="1">
      <alignment horizontal="left"/>
    </xf>
    <xf numFmtId="0" fontId="8" fillId="0" borderId="1" xfId="3" applyFont="1" applyBorder="1" applyAlignment="1">
      <alignment horizontal="right"/>
    </xf>
    <xf numFmtId="0" fontId="8" fillId="0" borderId="1" xfId="3" applyFont="1" applyFill="1" applyBorder="1" applyAlignment="1">
      <alignment horizontal="right"/>
    </xf>
    <xf numFmtId="167" fontId="8" fillId="0" borderId="1" xfId="3" applyNumberFormat="1" applyFont="1" applyBorder="1" applyAlignment="1">
      <alignment horizontal="right"/>
    </xf>
    <xf numFmtId="10" fontId="3" fillId="0" borderId="0" xfId="3" quotePrefix="1" applyNumberFormat="1" applyAlignment="1">
      <alignment horizontal="right"/>
    </xf>
    <xf numFmtId="0" fontId="3" fillId="0" borderId="1" xfId="3" applyFont="1" applyFill="1" applyBorder="1" applyAlignment="1">
      <alignment horizontal="right"/>
    </xf>
    <xf numFmtId="0" fontId="7" fillId="0" borderId="4" xfId="3" applyFont="1" applyBorder="1"/>
    <xf numFmtId="0" fontId="3" fillId="0" borderId="4" xfId="3" applyFont="1" applyBorder="1" applyAlignment="1">
      <alignment horizontal="right"/>
    </xf>
    <xf numFmtId="0" fontId="3" fillId="0" borderId="4" xfId="3" applyBorder="1" applyAlignment="1">
      <alignment horizontal="right"/>
    </xf>
    <xf numFmtId="0" fontId="3" fillId="0" borderId="0" xfId="3" quotePrefix="1" applyFont="1"/>
    <xf numFmtId="0" fontId="11" fillId="0" borderId="0" xfId="3" applyFont="1"/>
    <xf numFmtId="0" fontId="11" fillId="0" borderId="1" xfId="3" applyFont="1" applyBorder="1"/>
    <xf numFmtId="0" fontId="3" fillId="0" borderId="1" xfId="3" quotePrefix="1" applyBorder="1" applyAlignment="1">
      <alignment horizontal="right"/>
    </xf>
    <xf numFmtId="0" fontId="7" fillId="0" borderId="0" xfId="3" applyFont="1" applyBorder="1"/>
    <xf numFmtId="0" fontId="7" fillId="0" borderId="1" xfId="3" applyFont="1" applyBorder="1"/>
    <xf numFmtId="3" fontId="3" fillId="0" borderId="1" xfId="3" applyNumberFormat="1" applyBorder="1" applyAlignment="1">
      <alignment horizontal="right"/>
    </xf>
    <xf numFmtId="3" fontId="3" fillId="0" borderId="1" xfId="3" applyNumberFormat="1" applyBorder="1"/>
    <xf numFmtId="0" fontId="12" fillId="0" borderId="0" xfId="3" applyFont="1"/>
    <xf numFmtId="0" fontId="12" fillId="0" borderId="0" xfId="3" applyFont="1" applyBorder="1"/>
    <xf numFmtId="0" fontId="6" fillId="0" borderId="0" xfId="3" applyFont="1" applyBorder="1"/>
    <xf numFmtId="0" fontId="6" fillId="0" borderId="4" xfId="3" applyFont="1" applyBorder="1"/>
    <xf numFmtId="3" fontId="3" fillId="0" borderId="4" xfId="3" applyNumberFormat="1" applyFont="1" applyBorder="1" applyAlignment="1">
      <alignment horizontal="right"/>
    </xf>
    <xf numFmtId="0" fontId="6" fillId="0" borderId="1" xfId="3" applyFont="1" applyBorder="1"/>
    <xf numFmtId="0" fontId="3" fillId="0" borderId="1" xfId="3" quotePrefix="1" applyNumberFormat="1" applyFont="1" applyBorder="1" applyAlignment="1">
      <alignment horizontal="center"/>
    </xf>
    <xf numFmtId="0" fontId="12" fillId="0" borderId="0" xfId="3" applyFont="1" applyFill="1" applyBorder="1"/>
    <xf numFmtId="3" fontId="11" fillId="0" borderId="0" xfId="3" applyNumberFormat="1" applyFont="1"/>
    <xf numFmtId="0" fontId="13" fillId="0" borderId="0" xfId="3" applyFont="1"/>
    <xf numFmtId="0" fontId="6" fillId="0" borderId="0" xfId="3" applyFont="1" applyProtection="1"/>
    <xf numFmtId="3" fontId="13" fillId="0" borderId="0" xfId="3" applyNumberFormat="1" applyFont="1" applyProtection="1"/>
    <xf numFmtId="0" fontId="13" fillId="0" borderId="0" xfId="3" applyFont="1" applyBorder="1"/>
    <xf numFmtId="3" fontId="13" fillId="0" borderId="0" xfId="3" applyNumberFormat="1" applyFont="1" applyBorder="1" applyProtection="1"/>
    <xf numFmtId="0" fontId="3" fillId="0" borderId="0" xfId="3" applyFont="1" applyBorder="1" applyProtection="1"/>
    <xf numFmtId="3" fontId="14" fillId="0" borderId="0" xfId="3" applyNumberFormat="1" applyFont="1" applyBorder="1" applyProtection="1"/>
    <xf numFmtId="3" fontId="3" fillId="0" borderId="0" xfId="3" applyNumberFormat="1" applyFont="1" applyBorder="1" applyProtection="1">
      <protection locked="0"/>
    </xf>
    <xf numFmtId="0" fontId="15" fillId="0" borderId="0" xfId="3" applyFont="1" applyBorder="1" applyProtection="1"/>
    <xf numFmtId="3" fontId="3" fillId="0" borderId="0" xfId="3" applyNumberFormat="1" applyFont="1" applyBorder="1" applyProtection="1"/>
    <xf numFmtId="0" fontId="10" fillId="0" borderId="0" xfId="3" applyFont="1" applyBorder="1" applyProtection="1"/>
    <xf numFmtId="0" fontId="7" fillId="0" borderId="0" xfId="3" applyFont="1" applyBorder="1" applyProtection="1"/>
    <xf numFmtId="0" fontId="8" fillId="0" borderId="0" xfId="3" applyFont="1" applyBorder="1" applyProtection="1"/>
    <xf numFmtId="3" fontId="13" fillId="0" borderId="0" xfId="3" applyNumberFormat="1" applyFont="1"/>
    <xf numFmtId="0" fontId="3" fillId="0" borderId="0" xfId="3" applyFont="1" applyFill="1" applyBorder="1" applyProtection="1"/>
    <xf numFmtId="0" fontId="8" fillId="0" borderId="0" xfId="3" applyFont="1" applyBorder="1"/>
    <xf numFmtId="0" fontId="10" fillId="0" borderId="0" xfId="3" applyFont="1" applyFill="1" applyBorder="1"/>
    <xf numFmtId="0" fontId="10" fillId="0" borderId="0" xfId="3" applyFont="1" applyBorder="1"/>
    <xf numFmtId="167" fontId="3" fillId="0" borderId="0" xfId="3" applyNumberFormat="1" applyFont="1" applyBorder="1" applyProtection="1"/>
    <xf numFmtId="0" fontId="3" fillId="0" borderId="0" xfId="3" quotePrefix="1" applyFont="1" applyFill="1" applyBorder="1"/>
    <xf numFmtId="0" fontId="7" fillId="0" borderId="0" xfId="3" applyFont="1" applyFill="1" applyBorder="1"/>
    <xf numFmtId="3" fontId="3" fillId="0" borderId="3" xfId="3" applyNumberFormat="1" applyFont="1" applyBorder="1"/>
    <xf numFmtId="0" fontId="13" fillId="0" borderId="3" xfId="3" applyFont="1" applyBorder="1"/>
    <xf numFmtId="0" fontId="13" fillId="0" borderId="0" xfId="3" applyFont="1" applyAlignment="1">
      <alignment wrapText="1"/>
    </xf>
    <xf numFmtId="0" fontId="3" fillId="0" borderId="0" xfId="3" applyFont="1" applyBorder="1" applyAlignment="1">
      <alignment horizontal="left"/>
    </xf>
    <xf numFmtId="0" fontId="3" fillId="0" borderId="0" xfId="3" applyFont="1" applyAlignment="1">
      <alignment horizontal="left"/>
    </xf>
    <xf numFmtId="0" fontId="3" fillId="0" borderId="0" xfId="3" quotePrefix="1" applyFont="1" applyAlignment="1">
      <alignment horizontal="right"/>
    </xf>
    <xf numFmtId="17" fontId="3" fillId="0" borderId="0" xfId="3" quotePrefix="1" applyNumberFormat="1" applyFont="1" applyAlignment="1">
      <alignment horizontal="right"/>
    </xf>
    <xf numFmtId="3" fontId="3" fillId="0" borderId="0" xfId="3" quotePrefix="1" applyNumberFormat="1" applyFont="1" applyAlignment="1">
      <alignment horizontal="right"/>
    </xf>
    <xf numFmtId="0" fontId="16" fillId="0" borderId="0" xfId="3" applyFont="1" applyAlignment="1">
      <alignment horizontal="right"/>
    </xf>
    <xf numFmtId="1" fontId="7" fillId="0" borderId="1" xfId="3" applyNumberFormat="1" applyFont="1" applyBorder="1" applyAlignment="1">
      <alignment horizontal="left"/>
    </xf>
    <xf numFmtId="1" fontId="7" fillId="0" borderId="1" xfId="3" applyNumberFormat="1" applyFont="1" applyBorder="1" applyAlignment="1">
      <alignment horizontal="right"/>
    </xf>
    <xf numFmtId="0" fontId="17" fillId="0" borderId="0" xfId="3" applyFont="1" applyBorder="1"/>
    <xf numFmtId="0" fontId="3" fillId="0" borderId="0" xfId="3" applyFont="1" applyBorder="1" applyAlignment="1"/>
    <xf numFmtId="0" fontId="22" fillId="0" borderId="0" xfId="0" applyFont="1" applyBorder="1"/>
    <xf numFmtId="0" fontId="18" fillId="0" borderId="0" xfId="2" applyAlignment="1" applyProtection="1"/>
    <xf numFmtId="49" fontId="3" fillId="0" borderId="0" xfId="3" applyNumberFormat="1"/>
    <xf numFmtId="0" fontId="6" fillId="0" borderId="0" xfId="6" applyFont="1"/>
    <xf numFmtId="0" fontId="3" fillId="0" borderId="0" xfId="6" applyFont="1" applyFill="1"/>
    <xf numFmtId="0" fontId="3" fillId="0" borderId="0" xfId="6" applyFont="1" applyAlignment="1">
      <alignment horizontal="right"/>
    </xf>
    <xf numFmtId="0" fontId="3" fillId="0" borderId="0" xfId="6" applyFont="1"/>
    <xf numFmtId="0" fontId="7" fillId="0" borderId="2" xfId="6" applyFont="1" applyBorder="1"/>
    <xf numFmtId="0" fontId="3" fillId="0" borderId="2" xfId="6" applyFont="1" applyFill="1" applyBorder="1" applyAlignment="1">
      <alignment horizontal="right"/>
    </xf>
    <xf numFmtId="0" fontId="3" fillId="0" borderId="2" xfId="6" applyFont="1" applyBorder="1" applyAlignment="1">
      <alignment horizontal="right"/>
    </xf>
    <xf numFmtId="0" fontId="19" fillId="0" borderId="2" xfId="6" applyBorder="1" applyAlignment="1">
      <alignment horizontal="right"/>
    </xf>
    <xf numFmtId="0" fontId="3" fillId="0" borderId="0" xfId="6" applyFont="1" applyFill="1" applyAlignment="1">
      <alignment horizontal="right"/>
    </xf>
    <xf numFmtId="0" fontId="3" fillId="0" borderId="0" xfId="6" applyFont="1" applyBorder="1" applyAlignment="1">
      <alignment horizontal="right"/>
    </xf>
    <xf numFmtId="0" fontId="3" fillId="0" borderId="0" xfId="6" quotePrefix="1" applyFont="1" applyBorder="1" applyAlignment="1">
      <alignment horizontal="right"/>
    </xf>
    <xf numFmtId="0" fontId="3" fillId="0" borderId="0" xfId="6" applyFont="1" applyFill="1" applyBorder="1" applyAlignment="1">
      <alignment horizontal="right"/>
    </xf>
    <xf numFmtId="17" fontId="3" fillId="0" borderId="0" xfId="6" applyNumberFormat="1" applyFont="1" applyFill="1" applyAlignment="1">
      <alignment horizontal="right"/>
    </xf>
    <xf numFmtId="0" fontId="3" fillId="0" borderId="0" xfId="6" applyFont="1" applyBorder="1"/>
    <xf numFmtId="0" fontId="3" fillId="0" borderId="1" xfId="6" applyFont="1" applyBorder="1"/>
    <xf numFmtId="0" fontId="3" fillId="0" borderId="1" xfId="6" applyFont="1" applyFill="1" applyBorder="1" applyAlignment="1">
      <alignment horizontal="right"/>
    </xf>
    <xf numFmtId="0" fontId="8" fillId="0" borderId="1" xfId="6" applyFont="1" applyFill="1" applyBorder="1" applyAlignment="1">
      <alignment horizontal="right"/>
    </xf>
    <xf numFmtId="0" fontId="3" fillId="0" borderId="1" xfId="6" applyFont="1" applyBorder="1" applyAlignment="1">
      <alignment horizontal="right"/>
    </xf>
    <xf numFmtId="0" fontId="7" fillId="0" borderId="0" xfId="6" applyFont="1"/>
    <xf numFmtId="3" fontId="7" fillId="0" borderId="0" xfId="6" applyNumberFormat="1" applyFont="1" applyFill="1"/>
    <xf numFmtId="167" fontId="7" fillId="0" borderId="0" xfId="6" applyNumberFormat="1" applyFont="1"/>
    <xf numFmtId="3" fontId="7" fillId="0" borderId="0" xfId="6" applyNumberFormat="1" applyFont="1"/>
    <xf numFmtId="0" fontId="7" fillId="0" borderId="0" xfId="6" applyFont="1" applyAlignment="1">
      <alignment wrapText="1"/>
    </xf>
    <xf numFmtId="0" fontId="20" fillId="0" borderId="0" xfId="6" applyFont="1"/>
    <xf numFmtId="0" fontId="20" fillId="0" borderId="0" xfId="6" applyFont="1" applyFill="1"/>
    <xf numFmtId="0" fontId="20" fillId="0" borderId="0" xfId="6" applyFont="1" applyAlignment="1">
      <alignment horizontal="right"/>
    </xf>
    <xf numFmtId="0" fontId="12" fillId="0" borderId="0" xfId="5" applyFont="1" applyFill="1" applyBorder="1"/>
    <xf numFmtId="0" fontId="25" fillId="0" borderId="0" xfId="0" applyFont="1"/>
    <xf numFmtId="0" fontId="3" fillId="0" borderId="0" xfId="6" applyFont="1" applyAlignment="1">
      <alignment wrapText="1"/>
    </xf>
    <xf numFmtId="0" fontId="3" fillId="0" borderId="0" xfId="6" applyFont="1" applyBorder="1" applyAlignment="1">
      <alignment wrapText="1"/>
    </xf>
    <xf numFmtId="0" fontId="3" fillId="0" borderId="3" xfId="6" applyFont="1" applyBorder="1" applyAlignment="1">
      <alignment wrapText="1"/>
    </xf>
    <xf numFmtId="3" fontId="3" fillId="0" borderId="0" xfId="6" applyNumberFormat="1" applyFont="1" applyAlignment="1">
      <alignment wrapText="1"/>
    </xf>
    <xf numFmtId="167" fontId="3" fillId="0" borderId="0" xfId="6" applyNumberFormat="1" applyFont="1" applyAlignment="1">
      <alignment wrapText="1"/>
    </xf>
    <xf numFmtId="3" fontId="3" fillId="0" borderId="3" xfId="6" applyNumberFormat="1" applyFont="1" applyBorder="1" applyAlignment="1">
      <alignment wrapText="1"/>
    </xf>
    <xf numFmtId="167" fontId="3" fillId="0" borderId="3" xfId="6" applyNumberFormat="1" applyFont="1" applyBorder="1" applyAlignment="1">
      <alignment wrapText="1"/>
    </xf>
    <xf numFmtId="0" fontId="7" fillId="0" borderId="0" xfId="3" applyNumberFormat="1" applyFont="1" applyBorder="1"/>
    <xf numFmtId="0" fontId="3" fillId="0" borderId="0" xfId="3" applyNumberFormat="1" applyFont="1" applyBorder="1"/>
    <xf numFmtId="3" fontId="3" fillId="0" borderId="3" xfId="3" applyNumberFormat="1" applyFont="1" applyBorder="1" applyAlignment="1">
      <alignment horizontal="right"/>
    </xf>
    <xf numFmtId="3" fontId="7" fillId="0" borderId="0" xfId="3" applyNumberFormat="1" applyFont="1" applyBorder="1" applyProtection="1"/>
    <xf numFmtId="10" fontId="3" fillId="0" borderId="0" xfId="3" quotePrefix="1" applyNumberFormat="1" applyFont="1" applyFill="1" applyAlignment="1">
      <alignment horizontal="right"/>
    </xf>
    <xf numFmtId="0" fontId="6" fillId="0" borderId="0" xfId="14" applyFont="1"/>
    <xf numFmtId="0" fontId="3" fillId="0" borderId="0" xfId="14"/>
    <xf numFmtId="0" fontId="3" fillId="0" borderId="0" xfId="14" applyFill="1"/>
    <xf numFmtId="0" fontId="7" fillId="0" borderId="2" xfId="14" applyFont="1" applyBorder="1"/>
    <xf numFmtId="0" fontId="3" fillId="0" borderId="2" xfId="14" applyBorder="1" applyAlignment="1">
      <alignment horizontal="right"/>
    </xf>
    <xf numFmtId="0" fontId="3" fillId="0" borderId="2" xfId="14" applyFill="1" applyBorder="1" applyAlignment="1">
      <alignment horizontal="right"/>
    </xf>
    <xf numFmtId="0" fontId="3" fillId="0" borderId="2" xfId="14" applyFont="1" applyBorder="1" applyAlignment="1">
      <alignment horizontal="right"/>
    </xf>
    <xf numFmtId="0" fontId="3" fillId="0" borderId="0" xfId="14" applyFont="1" applyAlignment="1">
      <alignment horizontal="right"/>
    </xf>
    <xf numFmtId="0" fontId="3" fillId="0" borderId="0" xfId="14" applyFont="1" applyFill="1" applyAlignment="1">
      <alignment horizontal="right"/>
    </xf>
    <xf numFmtId="0" fontId="8" fillId="0" borderId="0" xfId="14" applyFont="1" applyAlignment="1">
      <alignment horizontal="right"/>
    </xf>
    <xf numFmtId="0" fontId="3" fillId="0" borderId="0" xfId="14" quotePrefix="1" applyFont="1" applyFill="1" applyBorder="1" applyAlignment="1">
      <alignment horizontal="right"/>
    </xf>
    <xf numFmtId="0" fontId="3" fillId="0" borderId="0" xfId="14" quotePrefix="1" applyFont="1" applyBorder="1" applyAlignment="1">
      <alignment horizontal="right"/>
    </xf>
    <xf numFmtId="0" fontId="8" fillId="0" borderId="0" xfId="14" applyFont="1" applyBorder="1" applyAlignment="1">
      <alignment horizontal="right"/>
    </xf>
    <xf numFmtId="0" fontId="3" fillId="0" borderId="0" xfId="14" applyFont="1" applyFill="1" applyBorder="1" applyAlignment="1">
      <alignment horizontal="right"/>
    </xf>
    <xf numFmtId="0" fontId="3" fillId="0" borderId="0" xfId="14" quotePrefix="1" applyFont="1" applyAlignment="1">
      <alignment horizontal="right"/>
    </xf>
    <xf numFmtId="0" fontId="3" fillId="0" borderId="0" xfId="14" applyFont="1" applyBorder="1" applyAlignment="1">
      <alignment horizontal="right"/>
    </xf>
    <xf numFmtId="0" fontId="3" fillId="0" borderId="0" xfId="14" applyFill="1" applyBorder="1" applyAlignment="1">
      <alignment horizontal="right"/>
    </xf>
    <xf numFmtId="0" fontId="3" fillId="0" borderId="0" xfId="14" applyBorder="1"/>
    <xf numFmtId="0" fontId="8" fillId="0" borderId="0" xfId="14" applyFont="1" applyFill="1" applyBorder="1" applyAlignment="1">
      <alignment horizontal="right"/>
    </xf>
    <xf numFmtId="17" fontId="8" fillId="0" borderId="0" xfId="14" quotePrefix="1" applyNumberFormat="1" applyFont="1" applyBorder="1" applyAlignment="1">
      <alignment horizontal="right"/>
    </xf>
    <xf numFmtId="0" fontId="3" fillId="0" borderId="1" xfId="14" applyBorder="1"/>
    <xf numFmtId="17" fontId="8" fillId="0" borderId="1" xfId="14" quotePrefix="1" applyNumberFormat="1" applyFont="1" applyFill="1" applyBorder="1" applyAlignment="1">
      <alignment horizontal="right"/>
    </xf>
    <xf numFmtId="0" fontId="3" fillId="0" borderId="1" xfId="14" applyFill="1" applyBorder="1" applyAlignment="1">
      <alignment horizontal="right"/>
    </xf>
    <xf numFmtId="0" fontId="3" fillId="0" borderId="1" xfId="14" applyBorder="1" applyAlignment="1">
      <alignment horizontal="right"/>
    </xf>
    <xf numFmtId="3" fontId="3" fillId="0" borderId="0" xfId="14" applyNumberFormat="1"/>
    <xf numFmtId="3" fontId="3" fillId="0" borderId="0" xfId="14" applyNumberFormat="1" applyFill="1"/>
    <xf numFmtId="3" fontId="3" fillId="0" borderId="0" xfId="14" quotePrefix="1" applyNumberFormat="1" applyFont="1"/>
    <xf numFmtId="3" fontId="3" fillId="0" borderId="0" xfId="14" quotePrefix="1" applyNumberFormat="1" applyFont="1" applyFill="1"/>
    <xf numFmtId="3" fontId="3" fillId="0" borderId="0" xfId="14" applyNumberFormat="1" applyFont="1"/>
    <xf numFmtId="0" fontId="8" fillId="0" borderId="0" xfId="14" quotePrefix="1" applyFont="1" applyAlignment="1">
      <alignment horizontal="right"/>
    </xf>
    <xf numFmtId="1" fontId="7" fillId="0" borderId="0" xfId="3" applyNumberFormat="1" applyFont="1" applyBorder="1" applyAlignment="1">
      <alignment horizontal="right"/>
    </xf>
    <xf numFmtId="0" fontId="3" fillId="0" borderId="2" xfId="6" applyFont="1" applyFill="1" applyBorder="1" applyAlignment="1">
      <alignment horizontal="center"/>
    </xf>
    <xf numFmtId="0" fontId="19" fillId="0" borderId="2" xfId="6" applyBorder="1" applyAlignment="1">
      <alignment horizontal="center"/>
    </xf>
    <xf numFmtId="0" fontId="3" fillId="0" borderId="0" xfId="6" applyFont="1" applyBorder="1" applyAlignment="1">
      <alignment horizontal="center"/>
    </xf>
    <xf numFmtId="0" fontId="3" fillId="0" borderId="0" xfId="6" applyFont="1" applyAlignment="1">
      <alignment horizontal="center"/>
    </xf>
    <xf numFmtId="0" fontId="3" fillId="0" borderId="1" xfId="6" applyFont="1" applyBorder="1" applyAlignment="1">
      <alignment horizontal="center"/>
    </xf>
    <xf numFmtId="3" fontId="3" fillId="0" borderId="5" xfId="3" applyNumberFormat="1" applyFill="1" applyBorder="1" applyAlignment="1">
      <alignment horizontal="center"/>
    </xf>
    <xf numFmtId="3" fontId="3" fillId="0" borderId="5" xfId="3" applyNumberFormat="1" applyFont="1" applyFill="1" applyBorder="1" applyAlignment="1">
      <alignment horizontal="center"/>
    </xf>
    <xf numFmtId="3" fontId="3" fillId="0" borderId="6" xfId="3" applyNumberFormat="1" applyFont="1" applyFill="1" applyBorder="1" applyAlignment="1">
      <alignment horizontal="center"/>
    </xf>
    <xf numFmtId="0" fontId="3" fillId="0" borderId="6" xfId="3" applyBorder="1" applyAlignment="1">
      <alignment horizontal="center"/>
    </xf>
    <xf numFmtId="0" fontId="3" fillId="0" borderId="5" xfId="3" applyBorder="1" applyAlignment="1">
      <alignment horizontal="center"/>
    </xf>
    <xf numFmtId="3" fontId="3" fillId="0" borderId="6" xfId="3" applyNumberFormat="1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3" fontId="7" fillId="0" borderId="7" xfId="3" applyNumberFormat="1" applyFont="1" applyBorder="1" applyAlignment="1">
      <alignment horizontal="center"/>
    </xf>
    <xf numFmtId="0" fontId="3" fillId="0" borderId="1" xfId="3" applyBorder="1" applyAlignment="1">
      <alignment horizontal="center"/>
    </xf>
    <xf numFmtId="3" fontId="3" fillId="0" borderId="4" xfId="3" applyNumberFormat="1" applyFont="1" applyBorder="1" applyAlignment="1">
      <alignment horizontal="center"/>
    </xf>
    <xf numFmtId="3" fontId="3" fillId="0" borderId="1" xfId="3" applyNumberFormat="1" applyFont="1" applyBorder="1" applyAlignment="1">
      <alignment horizontal="center"/>
    </xf>
  </cellXfs>
  <cellStyles count="15">
    <cellStyle name="Följde hyperlänken" xfId="1"/>
    <cellStyle name="Hyperlänk" xfId="2" builtinId="8"/>
    <cellStyle name="Normal" xfId="0" builtinId="0"/>
    <cellStyle name="Normal 2" xfId="3"/>
    <cellStyle name="Normal 2 2" xfId="4"/>
    <cellStyle name="Normal 3" xfId="5"/>
    <cellStyle name="Normal 4" xfId="6"/>
    <cellStyle name="Normal 4 2" xfId="7"/>
    <cellStyle name="Normal 5" xfId="14"/>
    <cellStyle name="Procent 2" xfId="8"/>
    <cellStyle name="Procent 2 2" xfId="9"/>
    <cellStyle name="Tusental (0)_1999 (2)" xfId="10"/>
    <cellStyle name="Tusental 2" xfId="11"/>
    <cellStyle name="Tusental 3" xfId="12"/>
    <cellStyle name="Valuta (0)_1999 (2)" xfId="13"/>
  </cellStyles>
  <dxfs count="2"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0</xdr:rowOff>
        </xdr:from>
        <xdr:to>
          <xdr:col>3</xdr:col>
          <xdr:colOff>381000</xdr:colOff>
          <xdr:row>4</xdr:row>
          <xdr:rowOff>57150</xdr:rowOff>
        </xdr:to>
        <xdr:sp macro="" textlink="">
          <xdr:nvSpPr>
            <xdr:cNvPr id="6145" name="ComboBox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sapp2\J\prod\NR\Offentlig%20Ekonomi\Statsbidrag\Maxtaxa\Bidrags&#229;r%202009\Prelimin&#228;r\Maxtaxa%202009se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QL-frågor"/>
      <sheetName val="Försättsblad"/>
      <sheetName val="Tabell 1"/>
      <sheetName val="Tabell 2"/>
      <sheetName val="Tabell 3"/>
      <sheetName val="Bilaga X"/>
      <sheetName val="Blad1"/>
      <sheetName val="VBAallman"/>
      <sheetName val="DiaLogin"/>
    </sheetNames>
    <sheetDataSet>
      <sheetData sheetId="0"/>
      <sheetData sheetId="1"/>
      <sheetData sheetId="2"/>
      <sheetData sheetId="3">
        <row r="4">
          <cell r="K4">
            <v>500000000</v>
          </cell>
        </row>
      </sheetData>
      <sheetData sheetId="4"/>
      <sheetData sheetId="5">
        <row r="4">
          <cell r="R4" t="str">
            <v>Ljusnarsberg</v>
          </cell>
        </row>
        <row r="43">
          <cell r="F43">
            <v>96695039</v>
          </cell>
        </row>
        <row r="44">
          <cell r="F44">
            <v>91478928</v>
          </cell>
        </row>
        <row r="46">
          <cell r="F46">
            <v>87710459</v>
          </cell>
        </row>
        <row r="47">
          <cell r="F47">
            <v>83105365</v>
          </cell>
        </row>
      </sheetData>
      <sheetData sheetId="6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cb.se/OE0115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IV31"/>
  <sheetViews>
    <sheetView showGridLines="0" tabSelected="1" zoomScaleNormal="100" workbookViewId="0"/>
  </sheetViews>
  <sheetFormatPr defaultColWidth="0" defaultRowHeight="15" customHeight="1" zeroHeight="1"/>
  <cols>
    <col min="1" max="1" width="8.85546875" customWidth="1"/>
    <col min="2" max="2" width="71.85546875" customWidth="1"/>
    <col min="3" max="3" width="8.85546875" customWidth="1"/>
    <col min="4" max="16384" width="8.85546875" hidden="1"/>
  </cols>
  <sheetData>
    <row r="1" spans="1:256">
      <c r="A1" s="1" t="s">
        <v>0</v>
      </c>
      <c r="B1" s="1"/>
      <c r="C1" s="1"/>
    </row>
    <row r="2" spans="1:256">
      <c r="A2" s="1" t="s">
        <v>262</v>
      </c>
      <c r="B2" s="1"/>
      <c r="C2" s="1"/>
    </row>
    <row r="3" spans="1:256" ht="15" customHeight="1"/>
    <row r="4" spans="1:256" ht="26.25">
      <c r="A4" s="2" t="s">
        <v>33</v>
      </c>
    </row>
    <row r="5" spans="1:256" ht="18.75">
      <c r="A5" s="150" t="s">
        <v>323</v>
      </c>
    </row>
    <row r="6" spans="1:256" ht="18.75">
      <c r="A6" s="150" t="s">
        <v>989</v>
      </c>
    </row>
    <row r="7" spans="1:256" ht="15" customHeight="1"/>
    <row r="8" spans="1:256" ht="15" customHeight="1"/>
    <row r="9" spans="1:256" ht="15.75">
      <c r="A9" s="3" t="s">
        <v>1</v>
      </c>
      <c r="B9" s="4"/>
    </row>
    <row r="10" spans="1:256">
      <c r="A10" s="5" t="s">
        <v>2</v>
      </c>
      <c r="B10" s="6" t="s">
        <v>33</v>
      </c>
    </row>
    <row r="11" spans="1:256">
      <c r="A11" s="5" t="s">
        <v>3</v>
      </c>
      <c r="B11" s="5" t="s">
        <v>152</v>
      </c>
    </row>
    <row r="12" spans="1:256" ht="15.75">
      <c r="A12" s="5" t="s">
        <v>4</v>
      </c>
      <c r="B12" s="5" t="s">
        <v>117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</row>
    <row r="13" spans="1:256">
      <c r="A13" s="5" t="s">
        <v>5</v>
      </c>
      <c r="B13" t="s">
        <v>263</v>
      </c>
    </row>
    <row r="14" spans="1:256">
      <c r="A14" s="5" t="s">
        <v>151</v>
      </c>
      <c r="B14" t="s">
        <v>324</v>
      </c>
    </row>
    <row r="15" spans="1:256">
      <c r="A15" s="5" t="s">
        <v>153</v>
      </c>
      <c r="B15" t="s">
        <v>325</v>
      </c>
    </row>
    <row r="16" spans="1:256">
      <c r="A16" s="5" t="s">
        <v>314</v>
      </c>
      <c r="B16" t="s">
        <v>987</v>
      </c>
    </row>
    <row r="17" spans="1:1">
      <c r="A17" s="5"/>
    </row>
    <row r="18" spans="1:1" ht="15.75">
      <c r="A18" s="7"/>
    </row>
    <row r="19" spans="1:1">
      <c r="A19" s="5"/>
    </row>
    <row r="20" spans="1:1" ht="15" customHeight="1"/>
    <row r="21" spans="1:1" ht="15" customHeight="1"/>
    <row r="22" spans="1:1" s="6" customFormat="1">
      <c r="A22" s="5"/>
    </row>
    <row r="23" spans="1:1" ht="15" customHeight="1">
      <c r="A23" s="120" t="s">
        <v>261</v>
      </c>
    </row>
    <row r="24" spans="1:1">
      <c r="A24" t="s">
        <v>988</v>
      </c>
    </row>
    <row r="25" spans="1:1" ht="15" customHeight="1">
      <c r="A25" t="s">
        <v>313</v>
      </c>
    </row>
    <row r="26" spans="1:1" ht="15" customHeight="1">
      <c r="A26" t="s">
        <v>258</v>
      </c>
    </row>
    <row r="27" spans="1:1" ht="15" customHeight="1"/>
    <row r="28" spans="1:1" ht="15" customHeight="1">
      <c r="A28" s="120" t="s">
        <v>259</v>
      </c>
    </row>
    <row r="29" spans="1:1" ht="15" customHeight="1">
      <c r="A29" s="121" t="s">
        <v>260</v>
      </c>
    </row>
    <row r="30" spans="1:1" ht="15" customHeight="1"/>
    <row r="31" spans="1:1" ht="15" customHeight="1"/>
  </sheetData>
  <hyperlinks>
    <hyperlink ref="A29" r:id="rId1"/>
  </hyperlinks>
  <pageMargins left="0.51181102362204722" right="0.39370078740157483" top="0.98425196850393704" bottom="0.78740157480314965" header="0.35433070866141736" footer="0.51181102362204722"/>
  <pageSetup paperSize="9" orientation="landscape" r:id="rId2"/>
  <headerFooter>
    <oddHeader xml:space="preserve">&amp;L&amp;"Arial,Normal"&amp;10&amp;G
&amp;R&amp;"Arial,Normal"&amp;9
</oddHeader>
    <oddFooter>&amp;R&amp;G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XFD322"/>
  <sheetViews>
    <sheetView showGridLines="0"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/>
    </sheetView>
  </sheetViews>
  <sheetFormatPr defaultColWidth="0" defaultRowHeight="11.25"/>
  <cols>
    <col min="1" max="1" width="19.85546875" style="146" customWidth="1"/>
    <col min="2" max="2" width="10.140625" style="147" bestFit="1" customWidth="1"/>
    <col min="3" max="3" width="10.7109375" style="148" customWidth="1"/>
    <col min="4" max="5" width="10.7109375" style="146" customWidth="1"/>
    <col min="6" max="6" width="13.7109375" style="146" bestFit="1" customWidth="1"/>
    <col min="7" max="7" width="8.28515625" style="146" customWidth="1"/>
    <col min="8" max="8" width="11.7109375" style="148" customWidth="1"/>
    <col min="9" max="9" width="12.7109375" style="148" bestFit="1" customWidth="1"/>
    <col min="10" max="10" width="13.7109375" style="146" customWidth="1"/>
    <col min="11" max="16384" width="0" style="146" hidden="1"/>
  </cols>
  <sheetData>
    <row r="1" spans="1:16384" s="126" customFormat="1" ht="16.5" thickBot="1">
      <c r="A1" s="123" t="s">
        <v>981</v>
      </c>
      <c r="B1" s="124"/>
      <c r="C1" s="125"/>
      <c r="H1" s="125"/>
      <c r="I1" s="125"/>
    </row>
    <row r="2" spans="1:16384" s="126" customFormat="1" ht="12.75">
      <c r="A2" s="127" t="s">
        <v>6</v>
      </c>
      <c r="B2" s="128" t="s">
        <v>7</v>
      </c>
      <c r="C2" s="129" t="s">
        <v>8</v>
      </c>
      <c r="D2" s="128" t="s">
        <v>9</v>
      </c>
      <c r="E2" s="128" t="s">
        <v>10</v>
      </c>
      <c r="F2" s="194" t="s">
        <v>11</v>
      </c>
      <c r="G2" s="195"/>
      <c r="H2" s="130" t="s">
        <v>12</v>
      </c>
      <c r="I2" s="129" t="s">
        <v>12</v>
      </c>
      <c r="J2" s="129" t="s">
        <v>12</v>
      </c>
    </row>
    <row r="3" spans="1:16384" s="126" customFormat="1" ht="12.75">
      <c r="B3" s="131" t="s">
        <v>13</v>
      </c>
      <c r="C3" s="125" t="s">
        <v>14</v>
      </c>
      <c r="D3" s="125" t="s">
        <v>15</v>
      </c>
      <c r="E3" s="125" t="s">
        <v>16</v>
      </c>
      <c r="F3" s="196" t="s">
        <v>17</v>
      </c>
      <c r="G3" s="196"/>
      <c r="H3" s="125" t="s">
        <v>18</v>
      </c>
      <c r="I3" s="125" t="s">
        <v>321</v>
      </c>
      <c r="J3" s="125" t="s">
        <v>322</v>
      </c>
    </row>
    <row r="4" spans="1:16384" s="126" customFormat="1" ht="12.75">
      <c r="A4" s="126" t="s">
        <v>19</v>
      </c>
      <c r="B4" s="135" t="s">
        <v>982</v>
      </c>
      <c r="C4" s="125" t="s">
        <v>20</v>
      </c>
      <c r="D4" s="125" t="s">
        <v>21</v>
      </c>
      <c r="E4" s="125" t="s">
        <v>22</v>
      </c>
      <c r="F4" s="197" t="s">
        <v>326</v>
      </c>
      <c r="G4" s="197"/>
      <c r="H4" s="133" t="s">
        <v>276</v>
      </c>
      <c r="I4" s="133" t="s">
        <v>23</v>
      </c>
      <c r="J4" s="133" t="s">
        <v>23</v>
      </c>
    </row>
    <row r="5" spans="1:16384" s="126" customFormat="1" ht="12.75">
      <c r="B5" s="135" t="s">
        <v>983</v>
      </c>
      <c r="C5" s="125" t="s">
        <v>16</v>
      </c>
      <c r="D5" s="125" t="s">
        <v>24</v>
      </c>
      <c r="E5" s="125" t="s">
        <v>25</v>
      </c>
      <c r="F5" s="198" t="s">
        <v>26</v>
      </c>
      <c r="G5" s="198"/>
      <c r="H5" s="125" t="s">
        <v>23</v>
      </c>
      <c r="I5" s="125"/>
      <c r="J5" s="134"/>
    </row>
    <row r="6" spans="1:16384" s="126" customFormat="1" ht="12.75">
      <c r="A6" s="136"/>
      <c r="B6" s="133">
        <v>2018</v>
      </c>
      <c r="C6" s="133" t="s">
        <v>327</v>
      </c>
      <c r="D6" s="133">
        <v>2017</v>
      </c>
      <c r="E6" s="133" t="s">
        <v>327</v>
      </c>
      <c r="F6" s="132" t="s">
        <v>27</v>
      </c>
      <c r="G6" s="132" t="s">
        <v>28</v>
      </c>
      <c r="H6" s="132" t="s">
        <v>31</v>
      </c>
      <c r="I6" s="132"/>
      <c r="J6" s="125"/>
    </row>
    <row r="7" spans="1:16384" s="126" customFormat="1" ht="12.75">
      <c r="A7" s="137"/>
      <c r="B7" s="138"/>
      <c r="C7" s="139" t="s">
        <v>29</v>
      </c>
      <c r="D7" s="139" t="s">
        <v>30</v>
      </c>
      <c r="E7" s="139"/>
      <c r="F7" s="140"/>
      <c r="G7" s="140" t="s">
        <v>31</v>
      </c>
      <c r="H7" s="137"/>
      <c r="I7" s="137"/>
      <c r="J7" s="140"/>
    </row>
    <row r="8" spans="1:16384" s="126" customFormat="1" ht="18" customHeight="1">
      <c r="A8" s="141" t="s">
        <v>32</v>
      </c>
      <c r="B8" s="142">
        <f>SUM(B9:B319)</f>
        <v>10215309</v>
      </c>
      <c r="C8" s="142">
        <f>SUM(C9:C319)</f>
        <v>49920057.901000038</v>
      </c>
      <c r="D8" s="143">
        <v>1</v>
      </c>
      <c r="E8" s="142">
        <f>SUM(E9:E319)</f>
        <v>50812753.79661499</v>
      </c>
      <c r="F8" s="142">
        <f>SUM(F9:F319)</f>
        <v>52002848.433605991</v>
      </c>
      <c r="G8" s="144">
        <v>5090.6779651990901</v>
      </c>
      <c r="H8" s="142"/>
      <c r="I8" s="142">
        <f>SUM(I9:I319)</f>
        <v>4505654420</v>
      </c>
      <c r="J8" s="142">
        <f>SUM(J9:J319)</f>
        <v>-4505654419</v>
      </c>
    </row>
    <row r="9" spans="1:16384" ht="18.75" customHeight="1">
      <c r="A9" s="145" t="s">
        <v>328</v>
      </c>
      <c r="B9" s="154"/>
    </row>
    <row r="10" spans="1:16384" ht="12.75">
      <c r="A10" s="151" t="s">
        <v>318</v>
      </c>
      <c r="B10" s="154">
        <v>92723</v>
      </c>
      <c r="C10" s="154">
        <v>470582.82400000002</v>
      </c>
      <c r="D10" s="155">
        <v>1.085</v>
      </c>
      <c r="E10" s="154">
        <v>510582.36404000001</v>
      </c>
      <c r="F10" s="154">
        <v>522540.80533248198</v>
      </c>
      <c r="G10" s="154">
        <v>5635.5036542441703</v>
      </c>
      <c r="H10" s="154">
        <v>544.82568904507798</v>
      </c>
      <c r="I10" s="154">
        <v>50517872</v>
      </c>
      <c r="J10" s="154">
        <v>0</v>
      </c>
      <c r="K10" s="154">
        <v>43529.418055555601</v>
      </c>
      <c r="L10" s="154">
        <v>2</v>
      </c>
      <c r="M10" s="154">
        <v>0</v>
      </c>
      <c r="N10" s="154">
        <v>0</v>
      </c>
      <c r="O10" s="154">
        <v>0</v>
      </c>
      <c r="P10" s="154">
        <v>0</v>
      </c>
      <c r="Q10" s="154">
        <v>0</v>
      </c>
      <c r="R10" s="154">
        <v>0</v>
      </c>
      <c r="S10" s="154">
        <v>0</v>
      </c>
      <c r="T10" s="154">
        <v>0</v>
      </c>
      <c r="U10" s="154">
        <v>0</v>
      </c>
      <c r="V10" s="154">
        <v>0</v>
      </c>
      <c r="W10" s="154">
        <v>0</v>
      </c>
      <c r="X10" s="154">
        <v>0</v>
      </c>
      <c r="Y10" s="154">
        <v>0</v>
      </c>
      <c r="Z10" s="154">
        <v>0</v>
      </c>
      <c r="AA10" s="154">
        <v>0</v>
      </c>
      <c r="AB10" s="154">
        <v>0</v>
      </c>
      <c r="AC10" s="154">
        <v>0</v>
      </c>
      <c r="AD10" s="154">
        <v>0</v>
      </c>
      <c r="AE10" s="154">
        <v>0</v>
      </c>
      <c r="AF10" s="154">
        <v>0</v>
      </c>
      <c r="AG10" s="154">
        <v>0</v>
      </c>
      <c r="AH10" s="154">
        <v>0</v>
      </c>
      <c r="AI10" s="154">
        <v>0</v>
      </c>
      <c r="AJ10" s="154">
        <v>0</v>
      </c>
      <c r="AK10" s="154">
        <v>0</v>
      </c>
      <c r="AL10" s="154">
        <v>0</v>
      </c>
      <c r="AM10" s="154">
        <v>0</v>
      </c>
      <c r="AN10" s="154">
        <v>0</v>
      </c>
      <c r="AO10" s="154">
        <v>0</v>
      </c>
      <c r="AP10" s="154">
        <v>0</v>
      </c>
      <c r="AQ10" s="154">
        <v>0</v>
      </c>
      <c r="AR10" s="154">
        <v>0</v>
      </c>
      <c r="AS10" s="154">
        <v>0</v>
      </c>
      <c r="AT10" s="154">
        <v>0</v>
      </c>
      <c r="AU10" s="154">
        <v>0</v>
      </c>
      <c r="AV10" s="154">
        <v>0</v>
      </c>
      <c r="AW10" s="154">
        <v>0</v>
      </c>
      <c r="AX10" s="154">
        <v>0</v>
      </c>
      <c r="AY10" s="154">
        <v>0</v>
      </c>
      <c r="AZ10" s="154">
        <v>0</v>
      </c>
      <c r="BA10" s="154">
        <v>0</v>
      </c>
      <c r="BB10" s="154">
        <v>0</v>
      </c>
      <c r="BC10" s="154">
        <v>0</v>
      </c>
      <c r="BD10" s="154">
        <v>0</v>
      </c>
      <c r="BE10" s="154">
        <v>0</v>
      </c>
      <c r="BF10" s="154">
        <v>0</v>
      </c>
      <c r="BG10" s="154">
        <v>0</v>
      </c>
      <c r="BH10" s="154">
        <v>0</v>
      </c>
      <c r="BI10" s="154">
        <v>0</v>
      </c>
      <c r="BJ10" s="154">
        <v>0</v>
      </c>
      <c r="BK10" s="154">
        <v>0</v>
      </c>
      <c r="BL10" s="154">
        <v>0</v>
      </c>
      <c r="BM10" s="154">
        <v>0</v>
      </c>
      <c r="BN10" s="154">
        <v>0</v>
      </c>
      <c r="BO10" s="154">
        <v>0</v>
      </c>
      <c r="BP10" s="154">
        <v>0</v>
      </c>
      <c r="BQ10" s="154">
        <v>0</v>
      </c>
      <c r="BR10" s="154">
        <v>0</v>
      </c>
      <c r="BS10" s="154">
        <v>0</v>
      </c>
      <c r="BT10" s="154">
        <v>0</v>
      </c>
      <c r="BU10" s="154">
        <v>0</v>
      </c>
      <c r="BV10" s="154">
        <v>0</v>
      </c>
      <c r="BW10" s="154">
        <v>0</v>
      </c>
      <c r="BX10" s="154">
        <v>0</v>
      </c>
      <c r="BY10" s="154">
        <v>0</v>
      </c>
      <c r="BZ10" s="154">
        <v>0</v>
      </c>
      <c r="CA10" s="154">
        <v>0</v>
      </c>
      <c r="CB10" s="154">
        <v>0</v>
      </c>
      <c r="CC10" s="154">
        <v>0</v>
      </c>
      <c r="CD10" s="154">
        <v>0</v>
      </c>
      <c r="CE10" s="154">
        <v>0</v>
      </c>
      <c r="CF10" s="154">
        <v>0</v>
      </c>
      <c r="CG10" s="154">
        <v>0</v>
      </c>
      <c r="CH10" s="154">
        <v>0</v>
      </c>
      <c r="CI10" s="154">
        <v>0</v>
      </c>
      <c r="CJ10" s="154">
        <v>0</v>
      </c>
      <c r="CK10" s="154">
        <v>0</v>
      </c>
      <c r="CL10" s="154">
        <v>0</v>
      </c>
      <c r="CM10" s="154">
        <v>0</v>
      </c>
      <c r="CN10" s="154">
        <v>0</v>
      </c>
      <c r="CO10" s="154">
        <v>0</v>
      </c>
      <c r="CP10" s="154">
        <v>0</v>
      </c>
      <c r="CQ10" s="154">
        <v>0</v>
      </c>
      <c r="CR10" s="154">
        <v>0</v>
      </c>
      <c r="CS10" s="154">
        <v>0</v>
      </c>
      <c r="CT10" s="154">
        <v>0</v>
      </c>
      <c r="CU10" s="154">
        <v>0</v>
      </c>
      <c r="CV10" s="154">
        <v>0</v>
      </c>
      <c r="CW10" s="154">
        <v>0</v>
      </c>
      <c r="CX10" s="154">
        <v>0</v>
      </c>
      <c r="CY10" s="154">
        <v>0</v>
      </c>
      <c r="CZ10" s="154">
        <v>0</v>
      </c>
      <c r="DA10" s="154">
        <v>0</v>
      </c>
      <c r="DB10" s="154">
        <v>0</v>
      </c>
      <c r="DC10" s="154">
        <v>0</v>
      </c>
      <c r="DD10" s="154">
        <v>0</v>
      </c>
      <c r="DE10" s="154">
        <v>0</v>
      </c>
      <c r="DF10" s="154">
        <v>0</v>
      </c>
      <c r="DG10" s="154">
        <v>0</v>
      </c>
      <c r="DH10" s="154">
        <v>0</v>
      </c>
      <c r="DI10" s="154">
        <v>0</v>
      </c>
      <c r="DJ10" s="154">
        <v>0</v>
      </c>
      <c r="DK10" s="154">
        <v>0</v>
      </c>
      <c r="DL10" s="154">
        <v>0</v>
      </c>
      <c r="DM10" s="154">
        <v>0</v>
      </c>
      <c r="DN10" s="154">
        <v>0</v>
      </c>
      <c r="DO10" s="154">
        <v>0</v>
      </c>
      <c r="DP10" s="154">
        <v>0</v>
      </c>
      <c r="DQ10" s="154">
        <v>0</v>
      </c>
      <c r="DR10" s="154">
        <v>0</v>
      </c>
      <c r="DS10" s="154">
        <v>0</v>
      </c>
      <c r="DT10" s="154">
        <v>0</v>
      </c>
      <c r="DU10" s="154">
        <v>0</v>
      </c>
      <c r="DV10" s="154">
        <v>0</v>
      </c>
      <c r="DW10" s="154">
        <v>0</v>
      </c>
      <c r="DX10" s="154">
        <v>0</v>
      </c>
      <c r="DY10" s="154">
        <v>0</v>
      </c>
      <c r="DZ10" s="154">
        <v>0</v>
      </c>
      <c r="EA10" s="154">
        <v>0</v>
      </c>
      <c r="EB10" s="154">
        <v>0</v>
      </c>
      <c r="EC10" s="154">
        <v>0</v>
      </c>
      <c r="ED10" s="154">
        <v>0</v>
      </c>
      <c r="EE10" s="154">
        <v>0</v>
      </c>
      <c r="EF10" s="154">
        <v>0</v>
      </c>
      <c r="EG10" s="154">
        <v>0</v>
      </c>
      <c r="EH10" s="154">
        <v>0</v>
      </c>
      <c r="EI10" s="154">
        <v>0</v>
      </c>
      <c r="EJ10" s="154">
        <v>0</v>
      </c>
      <c r="EK10" s="154">
        <v>0</v>
      </c>
      <c r="EL10" s="154">
        <v>0</v>
      </c>
      <c r="EM10" s="154">
        <v>0</v>
      </c>
      <c r="EN10" s="154">
        <v>0</v>
      </c>
      <c r="EO10" s="154">
        <v>0</v>
      </c>
      <c r="EP10" s="154">
        <v>0</v>
      </c>
      <c r="EQ10" s="154">
        <v>0</v>
      </c>
      <c r="ER10" s="154">
        <v>0</v>
      </c>
      <c r="ES10" s="154">
        <v>0</v>
      </c>
      <c r="ET10" s="154">
        <v>0</v>
      </c>
      <c r="EU10" s="154">
        <v>0</v>
      </c>
      <c r="EV10" s="154">
        <v>0</v>
      </c>
      <c r="EW10" s="154">
        <v>0</v>
      </c>
      <c r="EX10" s="154">
        <v>0</v>
      </c>
      <c r="EY10" s="154">
        <v>0</v>
      </c>
      <c r="EZ10" s="154">
        <v>0</v>
      </c>
      <c r="FA10" s="154">
        <v>0</v>
      </c>
      <c r="FB10" s="154">
        <v>0</v>
      </c>
      <c r="FC10" s="154">
        <v>0</v>
      </c>
      <c r="FD10" s="154">
        <v>0</v>
      </c>
      <c r="FE10" s="154">
        <v>0</v>
      </c>
      <c r="FF10" s="154">
        <v>0</v>
      </c>
      <c r="FG10" s="154">
        <v>0</v>
      </c>
      <c r="FH10" s="154">
        <v>0</v>
      </c>
      <c r="FI10" s="154">
        <v>0</v>
      </c>
      <c r="FJ10" s="154">
        <v>0</v>
      </c>
      <c r="FK10" s="154">
        <v>0</v>
      </c>
      <c r="FL10" s="154">
        <v>0</v>
      </c>
      <c r="FM10" s="154">
        <v>0</v>
      </c>
      <c r="FN10" s="154">
        <v>0</v>
      </c>
      <c r="FO10" s="154">
        <v>0</v>
      </c>
      <c r="FP10" s="154">
        <v>0</v>
      </c>
      <c r="FQ10" s="154">
        <v>0</v>
      </c>
      <c r="FR10" s="154">
        <v>0</v>
      </c>
      <c r="FS10" s="154">
        <v>0</v>
      </c>
      <c r="FT10" s="154">
        <v>0</v>
      </c>
      <c r="FU10" s="154">
        <v>0</v>
      </c>
      <c r="FV10" s="154">
        <v>0</v>
      </c>
      <c r="FW10" s="154">
        <v>0</v>
      </c>
      <c r="FX10" s="154">
        <v>0</v>
      </c>
      <c r="FY10" s="154">
        <v>0</v>
      </c>
      <c r="FZ10" s="154">
        <v>0</v>
      </c>
      <c r="GA10" s="154">
        <v>0</v>
      </c>
      <c r="GB10" s="154">
        <v>0</v>
      </c>
      <c r="GC10" s="154">
        <v>0</v>
      </c>
      <c r="GD10" s="154">
        <v>0</v>
      </c>
      <c r="GE10" s="154">
        <v>0</v>
      </c>
      <c r="GF10" s="154">
        <v>0</v>
      </c>
      <c r="GG10" s="154">
        <v>0</v>
      </c>
      <c r="GH10" s="154">
        <v>0</v>
      </c>
      <c r="GI10" s="154">
        <v>0</v>
      </c>
      <c r="GJ10" s="154">
        <v>0</v>
      </c>
      <c r="GK10" s="154">
        <v>0</v>
      </c>
      <c r="GL10" s="154">
        <v>0</v>
      </c>
      <c r="GM10" s="154">
        <v>0</v>
      </c>
      <c r="GN10" s="154">
        <v>0</v>
      </c>
      <c r="GO10" s="154">
        <v>0</v>
      </c>
      <c r="GP10" s="154">
        <v>0</v>
      </c>
      <c r="GQ10" s="154">
        <v>0</v>
      </c>
      <c r="GR10" s="154">
        <v>0</v>
      </c>
      <c r="GS10" s="154">
        <v>0</v>
      </c>
      <c r="GT10" s="154">
        <v>0</v>
      </c>
      <c r="GU10" s="154">
        <v>0</v>
      </c>
      <c r="GV10" s="154">
        <v>0</v>
      </c>
      <c r="GW10" s="154">
        <v>0</v>
      </c>
      <c r="GX10" s="154">
        <v>0</v>
      </c>
      <c r="GY10" s="154">
        <v>0</v>
      </c>
      <c r="GZ10" s="154">
        <v>0</v>
      </c>
      <c r="HA10" s="154">
        <v>0</v>
      </c>
      <c r="HB10" s="154">
        <v>0</v>
      </c>
      <c r="HC10" s="154">
        <v>0</v>
      </c>
      <c r="HD10" s="154">
        <v>0</v>
      </c>
      <c r="HE10" s="154">
        <v>0</v>
      </c>
      <c r="HF10" s="154">
        <v>0</v>
      </c>
      <c r="HG10" s="154">
        <v>0</v>
      </c>
      <c r="HH10" s="154">
        <v>0</v>
      </c>
      <c r="HI10" s="154">
        <v>0</v>
      </c>
      <c r="HJ10" s="154">
        <v>0</v>
      </c>
      <c r="HK10" s="154">
        <v>0</v>
      </c>
      <c r="HL10" s="154">
        <v>0</v>
      </c>
      <c r="HM10" s="154">
        <v>0</v>
      </c>
      <c r="HN10" s="154">
        <v>0</v>
      </c>
      <c r="HO10" s="154">
        <v>0</v>
      </c>
      <c r="HP10" s="154">
        <v>0</v>
      </c>
      <c r="HQ10" s="154">
        <v>0</v>
      </c>
      <c r="HR10" s="154">
        <v>0</v>
      </c>
      <c r="HS10" s="154">
        <v>0</v>
      </c>
      <c r="HT10" s="154">
        <v>0</v>
      </c>
      <c r="HU10" s="154">
        <v>0</v>
      </c>
      <c r="HV10" s="154">
        <v>0</v>
      </c>
      <c r="HW10" s="154">
        <v>0</v>
      </c>
      <c r="HX10" s="154">
        <v>0</v>
      </c>
      <c r="HY10" s="154">
        <v>0</v>
      </c>
      <c r="HZ10" s="154">
        <v>0</v>
      </c>
      <c r="IA10" s="154">
        <v>0</v>
      </c>
      <c r="IB10" s="154">
        <v>0</v>
      </c>
      <c r="IC10" s="154">
        <v>0</v>
      </c>
      <c r="ID10" s="154">
        <v>0</v>
      </c>
      <c r="IE10" s="154">
        <v>0</v>
      </c>
      <c r="IF10" s="154">
        <v>0</v>
      </c>
      <c r="IG10" s="154">
        <v>0</v>
      </c>
      <c r="IH10" s="154">
        <v>0</v>
      </c>
      <c r="II10" s="154">
        <v>0</v>
      </c>
      <c r="IJ10" s="154">
        <v>0</v>
      </c>
      <c r="IK10" s="154">
        <v>0</v>
      </c>
      <c r="IL10" s="154">
        <v>0</v>
      </c>
      <c r="IM10" s="154">
        <v>0</v>
      </c>
      <c r="IN10" s="154">
        <v>0</v>
      </c>
      <c r="IO10" s="154">
        <v>0</v>
      </c>
      <c r="IP10" s="154">
        <v>0</v>
      </c>
      <c r="IQ10" s="154">
        <v>0</v>
      </c>
      <c r="IR10" s="154">
        <v>0</v>
      </c>
      <c r="IS10" s="154">
        <v>0</v>
      </c>
      <c r="IT10" s="154">
        <v>0</v>
      </c>
      <c r="IU10" s="154">
        <v>0</v>
      </c>
      <c r="IV10" s="154">
        <v>0</v>
      </c>
      <c r="IW10" s="154">
        <v>0</v>
      </c>
      <c r="IX10" s="154">
        <v>0</v>
      </c>
      <c r="IY10" s="154">
        <v>0</v>
      </c>
      <c r="IZ10" s="154">
        <v>0</v>
      </c>
      <c r="JA10" s="154">
        <v>0</v>
      </c>
      <c r="JB10" s="154">
        <v>0</v>
      </c>
      <c r="JC10" s="154">
        <v>0</v>
      </c>
      <c r="JD10" s="154">
        <v>0</v>
      </c>
      <c r="JE10" s="154">
        <v>0</v>
      </c>
      <c r="JF10" s="154">
        <v>0</v>
      </c>
      <c r="JG10" s="154">
        <v>0</v>
      </c>
      <c r="JH10" s="154">
        <v>0</v>
      </c>
      <c r="JI10" s="154">
        <v>0</v>
      </c>
      <c r="JJ10" s="154">
        <v>0</v>
      </c>
      <c r="JK10" s="154">
        <v>0</v>
      </c>
      <c r="JL10" s="154">
        <v>0</v>
      </c>
      <c r="JM10" s="154">
        <v>0</v>
      </c>
      <c r="JN10" s="154">
        <v>0</v>
      </c>
      <c r="JO10" s="154">
        <v>0</v>
      </c>
      <c r="JP10" s="154">
        <v>0</v>
      </c>
      <c r="JQ10" s="154">
        <v>0</v>
      </c>
      <c r="JR10" s="154">
        <v>0</v>
      </c>
      <c r="JS10" s="154">
        <v>0</v>
      </c>
      <c r="JT10" s="154">
        <v>0</v>
      </c>
      <c r="JU10" s="154">
        <v>0</v>
      </c>
      <c r="JV10" s="154">
        <v>0</v>
      </c>
      <c r="JW10" s="154">
        <v>0</v>
      </c>
      <c r="JX10" s="154">
        <v>0</v>
      </c>
      <c r="JY10" s="154">
        <v>0</v>
      </c>
      <c r="JZ10" s="154">
        <v>0</v>
      </c>
      <c r="KA10" s="154">
        <v>0</v>
      </c>
      <c r="KB10" s="154">
        <v>0</v>
      </c>
      <c r="KC10" s="154">
        <v>0</v>
      </c>
      <c r="KD10" s="154">
        <v>0</v>
      </c>
      <c r="KE10" s="154">
        <v>0</v>
      </c>
      <c r="KF10" s="154">
        <v>0</v>
      </c>
      <c r="KG10" s="154">
        <v>0</v>
      </c>
      <c r="KH10" s="154">
        <v>0</v>
      </c>
      <c r="KI10" s="154">
        <v>0</v>
      </c>
      <c r="KJ10" s="154">
        <v>0</v>
      </c>
      <c r="KK10" s="154">
        <v>0</v>
      </c>
      <c r="KL10" s="154">
        <v>0</v>
      </c>
      <c r="KM10" s="154">
        <v>0</v>
      </c>
      <c r="KN10" s="154">
        <v>0</v>
      </c>
      <c r="KO10" s="154">
        <v>0</v>
      </c>
      <c r="KP10" s="154">
        <v>0</v>
      </c>
      <c r="KQ10" s="154">
        <v>0</v>
      </c>
      <c r="KR10" s="154">
        <v>0</v>
      </c>
      <c r="KS10" s="154">
        <v>0</v>
      </c>
      <c r="KT10" s="154">
        <v>0</v>
      </c>
      <c r="KU10" s="154">
        <v>0</v>
      </c>
      <c r="KV10" s="154">
        <v>0</v>
      </c>
      <c r="KW10" s="154">
        <v>0</v>
      </c>
      <c r="KX10" s="154">
        <v>0</v>
      </c>
      <c r="KY10" s="154">
        <v>0</v>
      </c>
      <c r="KZ10" s="154">
        <v>0</v>
      </c>
      <c r="LA10" s="154">
        <v>0</v>
      </c>
      <c r="LB10" s="154">
        <v>0</v>
      </c>
      <c r="LC10" s="154">
        <v>0</v>
      </c>
      <c r="LD10" s="154">
        <v>0</v>
      </c>
      <c r="LE10" s="154">
        <v>0</v>
      </c>
      <c r="LF10" s="154">
        <v>0</v>
      </c>
      <c r="LG10" s="154">
        <v>0</v>
      </c>
      <c r="LH10" s="154">
        <v>0</v>
      </c>
      <c r="LI10" s="154">
        <v>0</v>
      </c>
      <c r="LJ10" s="154">
        <v>0</v>
      </c>
      <c r="LK10" s="154">
        <v>0</v>
      </c>
      <c r="LL10" s="154">
        <v>0</v>
      </c>
      <c r="LM10" s="154">
        <v>0</v>
      </c>
      <c r="LN10" s="154">
        <v>0</v>
      </c>
      <c r="LO10" s="154">
        <v>0</v>
      </c>
      <c r="LP10" s="154">
        <v>0</v>
      </c>
      <c r="LQ10" s="154">
        <v>0</v>
      </c>
      <c r="LR10" s="154">
        <v>0</v>
      </c>
      <c r="LS10" s="154">
        <v>0</v>
      </c>
      <c r="LT10" s="154">
        <v>0</v>
      </c>
      <c r="LU10" s="154">
        <v>0</v>
      </c>
      <c r="LV10" s="154">
        <v>0</v>
      </c>
      <c r="LW10" s="154">
        <v>0</v>
      </c>
      <c r="LX10" s="154">
        <v>0</v>
      </c>
      <c r="LY10" s="154">
        <v>0</v>
      </c>
      <c r="LZ10" s="154">
        <v>0</v>
      </c>
      <c r="MA10" s="154">
        <v>0</v>
      </c>
      <c r="MB10" s="154">
        <v>0</v>
      </c>
      <c r="MC10" s="154">
        <v>0</v>
      </c>
      <c r="MD10" s="154">
        <v>0</v>
      </c>
      <c r="ME10" s="154">
        <v>0</v>
      </c>
      <c r="MF10" s="154">
        <v>0</v>
      </c>
      <c r="MG10" s="154">
        <v>0</v>
      </c>
      <c r="MH10" s="154">
        <v>0</v>
      </c>
      <c r="MI10" s="154">
        <v>0</v>
      </c>
      <c r="MJ10" s="154">
        <v>0</v>
      </c>
      <c r="MK10" s="154">
        <v>0</v>
      </c>
      <c r="ML10" s="154">
        <v>0</v>
      </c>
      <c r="MM10" s="154">
        <v>0</v>
      </c>
      <c r="MN10" s="154">
        <v>0</v>
      </c>
      <c r="MO10" s="154">
        <v>0</v>
      </c>
      <c r="MP10" s="154">
        <v>0</v>
      </c>
      <c r="MQ10" s="154">
        <v>0</v>
      </c>
      <c r="MR10" s="154">
        <v>0</v>
      </c>
      <c r="MS10" s="154">
        <v>0</v>
      </c>
      <c r="MT10" s="154">
        <v>0</v>
      </c>
      <c r="MU10" s="154">
        <v>0</v>
      </c>
      <c r="MV10" s="154">
        <v>0</v>
      </c>
      <c r="MW10" s="154">
        <v>0</v>
      </c>
      <c r="MX10" s="154">
        <v>0</v>
      </c>
      <c r="MY10" s="154">
        <v>0</v>
      </c>
      <c r="MZ10" s="154">
        <v>0</v>
      </c>
      <c r="NA10" s="154">
        <v>0</v>
      </c>
      <c r="NB10" s="154">
        <v>0</v>
      </c>
      <c r="NC10" s="154">
        <v>0</v>
      </c>
      <c r="ND10" s="154">
        <v>0</v>
      </c>
      <c r="NE10" s="154">
        <v>0</v>
      </c>
      <c r="NF10" s="154">
        <v>0</v>
      </c>
      <c r="NG10" s="154">
        <v>0</v>
      </c>
      <c r="NH10" s="154">
        <v>0</v>
      </c>
      <c r="NI10" s="154">
        <v>0</v>
      </c>
      <c r="NJ10" s="154">
        <v>0</v>
      </c>
      <c r="NK10" s="154">
        <v>0</v>
      </c>
      <c r="NL10" s="154">
        <v>0</v>
      </c>
      <c r="NM10" s="154">
        <v>0</v>
      </c>
      <c r="NN10" s="154">
        <v>0</v>
      </c>
      <c r="NO10" s="154">
        <v>0</v>
      </c>
      <c r="NP10" s="154">
        <v>0</v>
      </c>
      <c r="NQ10" s="154">
        <v>0</v>
      </c>
      <c r="NR10" s="154">
        <v>0</v>
      </c>
      <c r="NS10" s="154">
        <v>0</v>
      </c>
      <c r="NT10" s="154">
        <v>0</v>
      </c>
      <c r="NU10" s="154">
        <v>0</v>
      </c>
      <c r="NV10" s="154">
        <v>0</v>
      </c>
      <c r="NW10" s="154">
        <v>0</v>
      </c>
      <c r="NX10" s="154">
        <v>0</v>
      </c>
      <c r="NY10" s="154">
        <v>0</v>
      </c>
      <c r="NZ10" s="154">
        <v>0</v>
      </c>
      <c r="OA10" s="154">
        <v>0</v>
      </c>
      <c r="OB10" s="154">
        <v>0</v>
      </c>
      <c r="OC10" s="154">
        <v>0</v>
      </c>
      <c r="OD10" s="154">
        <v>0</v>
      </c>
      <c r="OE10" s="154">
        <v>0</v>
      </c>
      <c r="OF10" s="154">
        <v>0</v>
      </c>
      <c r="OG10" s="154">
        <v>0</v>
      </c>
      <c r="OH10" s="154">
        <v>0</v>
      </c>
      <c r="OI10" s="154">
        <v>0</v>
      </c>
      <c r="OJ10" s="154">
        <v>0</v>
      </c>
      <c r="OK10" s="154">
        <v>0</v>
      </c>
      <c r="OL10" s="154">
        <v>0</v>
      </c>
      <c r="OM10" s="154">
        <v>0</v>
      </c>
      <c r="ON10" s="154">
        <v>0</v>
      </c>
      <c r="OO10" s="154">
        <v>0</v>
      </c>
      <c r="OP10" s="154">
        <v>0</v>
      </c>
      <c r="OQ10" s="154">
        <v>0</v>
      </c>
      <c r="OR10" s="154">
        <v>0</v>
      </c>
      <c r="OS10" s="154">
        <v>0</v>
      </c>
      <c r="OT10" s="154">
        <v>0</v>
      </c>
      <c r="OU10" s="154">
        <v>0</v>
      </c>
      <c r="OV10" s="154">
        <v>0</v>
      </c>
      <c r="OW10" s="154">
        <v>0</v>
      </c>
      <c r="OX10" s="154">
        <v>0</v>
      </c>
      <c r="OY10" s="154">
        <v>0</v>
      </c>
      <c r="OZ10" s="154">
        <v>0</v>
      </c>
      <c r="PA10" s="154">
        <v>0</v>
      </c>
      <c r="PB10" s="154">
        <v>0</v>
      </c>
      <c r="PC10" s="154">
        <v>0</v>
      </c>
      <c r="PD10" s="154">
        <v>0</v>
      </c>
      <c r="PE10" s="154">
        <v>0</v>
      </c>
      <c r="PF10" s="154">
        <v>0</v>
      </c>
      <c r="PG10" s="154">
        <v>0</v>
      </c>
      <c r="PH10" s="154">
        <v>0</v>
      </c>
      <c r="PI10" s="154">
        <v>0</v>
      </c>
      <c r="PJ10" s="154">
        <v>0</v>
      </c>
      <c r="PK10" s="154">
        <v>0</v>
      </c>
      <c r="PL10" s="154">
        <v>0</v>
      </c>
      <c r="PM10" s="154">
        <v>0</v>
      </c>
      <c r="PN10" s="154">
        <v>0</v>
      </c>
      <c r="PO10" s="154">
        <v>0</v>
      </c>
      <c r="PP10" s="154">
        <v>0</v>
      </c>
      <c r="PQ10" s="154">
        <v>0</v>
      </c>
      <c r="PR10" s="154">
        <v>0</v>
      </c>
      <c r="PS10" s="154">
        <v>0</v>
      </c>
      <c r="PT10" s="154">
        <v>0</v>
      </c>
      <c r="PU10" s="154">
        <v>0</v>
      </c>
      <c r="PV10" s="154">
        <v>0</v>
      </c>
      <c r="PW10" s="154">
        <v>0</v>
      </c>
      <c r="PX10" s="154">
        <v>0</v>
      </c>
      <c r="PY10" s="154">
        <v>0</v>
      </c>
      <c r="PZ10" s="154">
        <v>0</v>
      </c>
      <c r="QA10" s="154">
        <v>0</v>
      </c>
      <c r="QB10" s="154">
        <v>0</v>
      </c>
      <c r="QC10" s="154">
        <v>0</v>
      </c>
      <c r="QD10" s="154">
        <v>0</v>
      </c>
      <c r="QE10" s="154">
        <v>0</v>
      </c>
      <c r="QF10" s="154">
        <v>0</v>
      </c>
      <c r="QG10" s="154">
        <v>0</v>
      </c>
      <c r="QH10" s="154">
        <v>0</v>
      </c>
      <c r="QI10" s="154">
        <v>0</v>
      </c>
      <c r="QJ10" s="154">
        <v>0</v>
      </c>
      <c r="QK10" s="154">
        <v>0</v>
      </c>
      <c r="QL10" s="154">
        <v>0</v>
      </c>
      <c r="QM10" s="154">
        <v>0</v>
      </c>
      <c r="QN10" s="154">
        <v>0</v>
      </c>
      <c r="QO10" s="154">
        <v>0</v>
      </c>
      <c r="QP10" s="154">
        <v>0</v>
      </c>
      <c r="QQ10" s="154">
        <v>0</v>
      </c>
      <c r="QR10" s="154">
        <v>0</v>
      </c>
      <c r="QS10" s="154">
        <v>0</v>
      </c>
      <c r="QT10" s="154">
        <v>0</v>
      </c>
      <c r="QU10" s="154">
        <v>0</v>
      </c>
      <c r="QV10" s="154">
        <v>0</v>
      </c>
      <c r="QW10" s="154">
        <v>0</v>
      </c>
      <c r="QX10" s="154">
        <v>0</v>
      </c>
      <c r="QY10" s="154">
        <v>0</v>
      </c>
      <c r="QZ10" s="154">
        <v>0</v>
      </c>
      <c r="RA10" s="154">
        <v>0</v>
      </c>
      <c r="RB10" s="154">
        <v>0</v>
      </c>
      <c r="RC10" s="154">
        <v>0</v>
      </c>
      <c r="RD10" s="154">
        <v>0</v>
      </c>
      <c r="RE10" s="154">
        <v>0</v>
      </c>
      <c r="RF10" s="154">
        <v>0</v>
      </c>
      <c r="RG10" s="154">
        <v>0</v>
      </c>
      <c r="RH10" s="154">
        <v>0</v>
      </c>
      <c r="RI10" s="154">
        <v>0</v>
      </c>
      <c r="RJ10" s="154">
        <v>0</v>
      </c>
      <c r="RK10" s="154">
        <v>0</v>
      </c>
      <c r="RL10" s="154">
        <v>0</v>
      </c>
      <c r="RM10" s="154">
        <v>0</v>
      </c>
      <c r="RN10" s="154">
        <v>0</v>
      </c>
      <c r="RO10" s="154">
        <v>0</v>
      </c>
      <c r="RP10" s="154">
        <v>0</v>
      </c>
      <c r="RQ10" s="154">
        <v>0</v>
      </c>
      <c r="RR10" s="154">
        <v>0</v>
      </c>
      <c r="RS10" s="154">
        <v>0</v>
      </c>
      <c r="RT10" s="154">
        <v>0</v>
      </c>
      <c r="RU10" s="154">
        <v>0</v>
      </c>
      <c r="RV10" s="154">
        <v>0</v>
      </c>
      <c r="RW10" s="154">
        <v>0</v>
      </c>
      <c r="RX10" s="154">
        <v>0</v>
      </c>
      <c r="RY10" s="154">
        <v>0</v>
      </c>
      <c r="RZ10" s="154">
        <v>0</v>
      </c>
      <c r="SA10" s="154">
        <v>0</v>
      </c>
      <c r="SB10" s="154">
        <v>0</v>
      </c>
      <c r="SC10" s="154">
        <v>0</v>
      </c>
      <c r="SD10" s="154">
        <v>0</v>
      </c>
      <c r="SE10" s="154">
        <v>0</v>
      </c>
      <c r="SF10" s="154">
        <v>0</v>
      </c>
      <c r="SG10" s="154">
        <v>0</v>
      </c>
      <c r="SH10" s="154">
        <v>0</v>
      </c>
      <c r="SI10" s="154">
        <v>0</v>
      </c>
      <c r="SJ10" s="154">
        <v>0</v>
      </c>
      <c r="SK10" s="154">
        <v>0</v>
      </c>
      <c r="SL10" s="154">
        <v>0</v>
      </c>
      <c r="SM10" s="154">
        <v>0</v>
      </c>
      <c r="SN10" s="154">
        <v>0</v>
      </c>
      <c r="SO10" s="154">
        <v>0</v>
      </c>
      <c r="SP10" s="154">
        <v>0</v>
      </c>
      <c r="SQ10" s="154">
        <v>0</v>
      </c>
      <c r="SR10" s="154">
        <v>0</v>
      </c>
      <c r="SS10" s="154">
        <v>0</v>
      </c>
      <c r="ST10" s="154">
        <v>0</v>
      </c>
      <c r="SU10" s="154">
        <v>0</v>
      </c>
      <c r="SV10" s="154">
        <v>0</v>
      </c>
      <c r="SW10" s="154">
        <v>0</v>
      </c>
      <c r="SX10" s="154">
        <v>0</v>
      </c>
      <c r="SY10" s="154">
        <v>0</v>
      </c>
      <c r="SZ10" s="154">
        <v>0</v>
      </c>
      <c r="TA10" s="154">
        <v>0</v>
      </c>
      <c r="TB10" s="154">
        <v>0</v>
      </c>
      <c r="TC10" s="154">
        <v>0</v>
      </c>
      <c r="TD10" s="154">
        <v>0</v>
      </c>
      <c r="TE10" s="154">
        <v>0</v>
      </c>
      <c r="TF10" s="154">
        <v>0</v>
      </c>
      <c r="TG10" s="154">
        <v>0</v>
      </c>
      <c r="TH10" s="154">
        <v>0</v>
      </c>
      <c r="TI10" s="154">
        <v>0</v>
      </c>
      <c r="TJ10" s="154">
        <v>0</v>
      </c>
      <c r="TK10" s="154">
        <v>0</v>
      </c>
      <c r="TL10" s="154">
        <v>0</v>
      </c>
      <c r="TM10" s="154">
        <v>0</v>
      </c>
      <c r="TN10" s="154">
        <v>0</v>
      </c>
      <c r="TO10" s="154">
        <v>0</v>
      </c>
      <c r="TP10" s="154">
        <v>0</v>
      </c>
      <c r="TQ10" s="154">
        <v>0</v>
      </c>
      <c r="TR10" s="154">
        <v>0</v>
      </c>
      <c r="TS10" s="154">
        <v>0</v>
      </c>
      <c r="TT10" s="154">
        <v>0</v>
      </c>
      <c r="TU10" s="154">
        <v>0</v>
      </c>
      <c r="TV10" s="154">
        <v>0</v>
      </c>
      <c r="TW10" s="154">
        <v>0</v>
      </c>
      <c r="TX10" s="154">
        <v>0</v>
      </c>
      <c r="TY10" s="154">
        <v>0</v>
      </c>
      <c r="TZ10" s="154">
        <v>0</v>
      </c>
      <c r="UA10" s="154">
        <v>0</v>
      </c>
      <c r="UB10" s="154">
        <v>0</v>
      </c>
      <c r="UC10" s="154">
        <v>0</v>
      </c>
      <c r="UD10" s="154">
        <v>0</v>
      </c>
      <c r="UE10" s="154">
        <v>0</v>
      </c>
      <c r="UF10" s="154">
        <v>0</v>
      </c>
      <c r="UG10" s="154">
        <v>0</v>
      </c>
      <c r="UH10" s="154">
        <v>0</v>
      </c>
      <c r="UI10" s="154">
        <v>0</v>
      </c>
      <c r="UJ10" s="154">
        <v>0</v>
      </c>
      <c r="UK10" s="154">
        <v>0</v>
      </c>
      <c r="UL10" s="154">
        <v>0</v>
      </c>
      <c r="UM10" s="154">
        <v>0</v>
      </c>
      <c r="UN10" s="154">
        <v>0</v>
      </c>
      <c r="UO10" s="154">
        <v>0</v>
      </c>
      <c r="UP10" s="154">
        <v>0</v>
      </c>
      <c r="UQ10" s="154">
        <v>0</v>
      </c>
      <c r="UR10" s="154">
        <v>0</v>
      </c>
      <c r="US10" s="154">
        <v>0</v>
      </c>
      <c r="UT10" s="154">
        <v>0</v>
      </c>
      <c r="UU10" s="154">
        <v>0</v>
      </c>
      <c r="UV10" s="154">
        <v>0</v>
      </c>
      <c r="UW10" s="154">
        <v>0</v>
      </c>
      <c r="UX10" s="154">
        <v>0</v>
      </c>
      <c r="UY10" s="154">
        <v>0</v>
      </c>
      <c r="UZ10" s="154">
        <v>0</v>
      </c>
      <c r="VA10" s="154">
        <v>0</v>
      </c>
      <c r="VB10" s="154">
        <v>0</v>
      </c>
      <c r="VC10" s="154">
        <v>0</v>
      </c>
      <c r="VD10" s="154">
        <v>0</v>
      </c>
      <c r="VE10" s="154">
        <v>0</v>
      </c>
      <c r="VF10" s="154">
        <v>0</v>
      </c>
      <c r="VG10" s="154">
        <v>0</v>
      </c>
      <c r="VH10" s="154">
        <v>0</v>
      </c>
      <c r="VI10" s="154">
        <v>0</v>
      </c>
      <c r="VJ10" s="154">
        <v>0</v>
      </c>
      <c r="VK10" s="154">
        <v>0</v>
      </c>
      <c r="VL10" s="154">
        <v>0</v>
      </c>
      <c r="VM10" s="154">
        <v>0</v>
      </c>
      <c r="VN10" s="154">
        <v>0</v>
      </c>
      <c r="VO10" s="154">
        <v>0</v>
      </c>
      <c r="VP10" s="154">
        <v>0</v>
      </c>
      <c r="VQ10" s="154">
        <v>0</v>
      </c>
      <c r="VR10" s="154">
        <v>0</v>
      </c>
      <c r="VS10" s="154">
        <v>0</v>
      </c>
      <c r="VT10" s="154">
        <v>0</v>
      </c>
      <c r="VU10" s="154">
        <v>0</v>
      </c>
      <c r="VV10" s="154">
        <v>0</v>
      </c>
      <c r="VW10" s="154">
        <v>0</v>
      </c>
      <c r="VX10" s="154">
        <v>0</v>
      </c>
      <c r="VY10" s="154">
        <v>0</v>
      </c>
      <c r="VZ10" s="154">
        <v>0</v>
      </c>
      <c r="WA10" s="154">
        <v>0</v>
      </c>
      <c r="WB10" s="154">
        <v>0</v>
      </c>
      <c r="WC10" s="154">
        <v>0</v>
      </c>
      <c r="WD10" s="154">
        <v>0</v>
      </c>
      <c r="WE10" s="154">
        <v>0</v>
      </c>
      <c r="WF10" s="154">
        <v>0</v>
      </c>
      <c r="WG10" s="154">
        <v>0</v>
      </c>
      <c r="WH10" s="154">
        <v>0</v>
      </c>
      <c r="WI10" s="154">
        <v>0</v>
      </c>
      <c r="WJ10" s="154">
        <v>0</v>
      </c>
      <c r="WK10" s="154">
        <v>0</v>
      </c>
      <c r="WL10" s="154">
        <v>0</v>
      </c>
      <c r="WM10" s="154">
        <v>0</v>
      </c>
      <c r="WN10" s="154">
        <v>0</v>
      </c>
      <c r="WO10" s="154">
        <v>0</v>
      </c>
      <c r="WP10" s="154">
        <v>0</v>
      </c>
      <c r="WQ10" s="154">
        <v>0</v>
      </c>
      <c r="WR10" s="154">
        <v>0</v>
      </c>
      <c r="WS10" s="154">
        <v>0</v>
      </c>
      <c r="WT10" s="154">
        <v>0</v>
      </c>
      <c r="WU10" s="154">
        <v>0</v>
      </c>
      <c r="WV10" s="154">
        <v>0</v>
      </c>
      <c r="WW10" s="154">
        <v>0</v>
      </c>
      <c r="WX10" s="154">
        <v>0</v>
      </c>
      <c r="WY10" s="154">
        <v>0</v>
      </c>
      <c r="WZ10" s="154">
        <v>0</v>
      </c>
      <c r="XA10" s="154">
        <v>0</v>
      </c>
      <c r="XB10" s="154">
        <v>0</v>
      </c>
      <c r="XC10" s="154">
        <v>0</v>
      </c>
      <c r="XD10" s="154">
        <v>0</v>
      </c>
      <c r="XE10" s="154">
        <v>0</v>
      </c>
      <c r="XF10" s="154">
        <v>0</v>
      </c>
      <c r="XG10" s="154">
        <v>0</v>
      </c>
      <c r="XH10" s="154">
        <v>0</v>
      </c>
      <c r="XI10" s="154">
        <v>0</v>
      </c>
      <c r="XJ10" s="154">
        <v>0</v>
      </c>
      <c r="XK10" s="154">
        <v>0</v>
      </c>
      <c r="XL10" s="154">
        <v>0</v>
      </c>
      <c r="XM10" s="154">
        <v>0</v>
      </c>
      <c r="XN10" s="154">
        <v>0</v>
      </c>
      <c r="XO10" s="154">
        <v>0</v>
      </c>
      <c r="XP10" s="154">
        <v>0</v>
      </c>
      <c r="XQ10" s="154">
        <v>0</v>
      </c>
      <c r="XR10" s="154">
        <v>0</v>
      </c>
      <c r="XS10" s="154">
        <v>0</v>
      </c>
      <c r="XT10" s="154">
        <v>0</v>
      </c>
      <c r="XU10" s="154">
        <v>0</v>
      </c>
      <c r="XV10" s="154">
        <v>0</v>
      </c>
      <c r="XW10" s="154">
        <v>0</v>
      </c>
      <c r="XX10" s="154">
        <v>0</v>
      </c>
      <c r="XY10" s="154">
        <v>0</v>
      </c>
      <c r="XZ10" s="154">
        <v>0</v>
      </c>
      <c r="YA10" s="154">
        <v>0</v>
      </c>
      <c r="YB10" s="154">
        <v>0</v>
      </c>
      <c r="YC10" s="154">
        <v>0</v>
      </c>
      <c r="YD10" s="154">
        <v>0</v>
      </c>
      <c r="YE10" s="154">
        <v>0</v>
      </c>
      <c r="YF10" s="154">
        <v>0</v>
      </c>
      <c r="YG10" s="154">
        <v>0</v>
      </c>
      <c r="YH10" s="154">
        <v>0</v>
      </c>
      <c r="YI10" s="154">
        <v>0</v>
      </c>
      <c r="YJ10" s="154">
        <v>0</v>
      </c>
      <c r="YK10" s="154">
        <v>0</v>
      </c>
      <c r="YL10" s="154">
        <v>0</v>
      </c>
      <c r="YM10" s="154">
        <v>0</v>
      </c>
      <c r="YN10" s="154">
        <v>0</v>
      </c>
      <c r="YO10" s="154">
        <v>0</v>
      </c>
      <c r="YP10" s="154">
        <v>0</v>
      </c>
      <c r="YQ10" s="154">
        <v>0</v>
      </c>
      <c r="YR10" s="154">
        <v>0</v>
      </c>
      <c r="YS10" s="154">
        <v>0</v>
      </c>
      <c r="YT10" s="154">
        <v>0</v>
      </c>
      <c r="YU10" s="154">
        <v>0</v>
      </c>
      <c r="YV10" s="154">
        <v>0</v>
      </c>
      <c r="YW10" s="154">
        <v>0</v>
      </c>
      <c r="YX10" s="154">
        <v>0</v>
      </c>
      <c r="YY10" s="154">
        <v>0</v>
      </c>
      <c r="YZ10" s="154">
        <v>0</v>
      </c>
      <c r="ZA10" s="154">
        <v>0</v>
      </c>
      <c r="ZB10" s="154">
        <v>0</v>
      </c>
      <c r="ZC10" s="154">
        <v>0</v>
      </c>
      <c r="ZD10" s="154">
        <v>0</v>
      </c>
      <c r="ZE10" s="154">
        <v>0</v>
      </c>
      <c r="ZF10" s="154">
        <v>0</v>
      </c>
      <c r="ZG10" s="154">
        <v>0</v>
      </c>
      <c r="ZH10" s="154">
        <v>0</v>
      </c>
      <c r="ZI10" s="154">
        <v>0</v>
      </c>
      <c r="ZJ10" s="154">
        <v>0</v>
      </c>
      <c r="ZK10" s="154">
        <v>0</v>
      </c>
      <c r="ZL10" s="154">
        <v>0</v>
      </c>
      <c r="ZM10" s="154">
        <v>0</v>
      </c>
      <c r="ZN10" s="154">
        <v>0</v>
      </c>
      <c r="ZO10" s="154">
        <v>0</v>
      </c>
      <c r="ZP10" s="154">
        <v>0</v>
      </c>
      <c r="ZQ10" s="154">
        <v>0</v>
      </c>
      <c r="ZR10" s="154">
        <v>0</v>
      </c>
      <c r="ZS10" s="154">
        <v>0</v>
      </c>
      <c r="ZT10" s="154">
        <v>0</v>
      </c>
      <c r="ZU10" s="154">
        <v>0</v>
      </c>
      <c r="ZV10" s="154">
        <v>0</v>
      </c>
      <c r="ZW10" s="154">
        <v>0</v>
      </c>
      <c r="ZX10" s="154">
        <v>0</v>
      </c>
      <c r="ZY10" s="154">
        <v>0</v>
      </c>
      <c r="ZZ10" s="154">
        <v>0</v>
      </c>
      <c r="AAA10" s="154">
        <v>0</v>
      </c>
      <c r="AAB10" s="154">
        <v>0</v>
      </c>
      <c r="AAC10" s="154">
        <v>0</v>
      </c>
      <c r="AAD10" s="154">
        <v>0</v>
      </c>
      <c r="AAE10" s="154">
        <v>0</v>
      </c>
      <c r="AAF10" s="154">
        <v>0</v>
      </c>
      <c r="AAG10" s="154">
        <v>0</v>
      </c>
      <c r="AAH10" s="154">
        <v>0</v>
      </c>
      <c r="AAI10" s="154">
        <v>0</v>
      </c>
      <c r="AAJ10" s="154">
        <v>0</v>
      </c>
      <c r="AAK10" s="154">
        <v>0</v>
      </c>
      <c r="AAL10" s="154">
        <v>0</v>
      </c>
      <c r="AAM10" s="154">
        <v>0</v>
      </c>
      <c r="AAN10" s="154">
        <v>0</v>
      </c>
      <c r="AAO10" s="154">
        <v>0</v>
      </c>
      <c r="AAP10" s="154">
        <v>0</v>
      </c>
      <c r="AAQ10" s="154">
        <v>0</v>
      </c>
      <c r="AAR10" s="154">
        <v>0</v>
      </c>
      <c r="AAS10" s="154">
        <v>0</v>
      </c>
      <c r="AAT10" s="154">
        <v>0</v>
      </c>
      <c r="AAU10" s="154">
        <v>0</v>
      </c>
      <c r="AAV10" s="154">
        <v>0</v>
      </c>
      <c r="AAW10" s="154">
        <v>0</v>
      </c>
      <c r="AAX10" s="154">
        <v>0</v>
      </c>
      <c r="AAY10" s="154">
        <v>0</v>
      </c>
      <c r="AAZ10" s="154">
        <v>0</v>
      </c>
      <c r="ABA10" s="154">
        <v>0</v>
      </c>
      <c r="ABB10" s="154">
        <v>0</v>
      </c>
      <c r="ABC10" s="154">
        <v>0</v>
      </c>
      <c r="ABD10" s="154">
        <v>0</v>
      </c>
      <c r="ABE10" s="154">
        <v>0</v>
      </c>
      <c r="ABF10" s="154">
        <v>0</v>
      </c>
      <c r="ABG10" s="154">
        <v>0</v>
      </c>
      <c r="ABH10" s="154">
        <v>0</v>
      </c>
      <c r="ABI10" s="154">
        <v>0</v>
      </c>
      <c r="ABJ10" s="154">
        <v>0</v>
      </c>
      <c r="ABK10" s="154">
        <v>0</v>
      </c>
      <c r="ABL10" s="154">
        <v>0</v>
      </c>
      <c r="ABM10" s="154">
        <v>0</v>
      </c>
      <c r="ABN10" s="154">
        <v>0</v>
      </c>
      <c r="ABO10" s="154">
        <v>0</v>
      </c>
      <c r="ABP10" s="154">
        <v>0</v>
      </c>
      <c r="ABQ10" s="154">
        <v>0</v>
      </c>
      <c r="ABR10" s="154">
        <v>0</v>
      </c>
      <c r="ABS10" s="154">
        <v>0</v>
      </c>
      <c r="ABT10" s="154">
        <v>0</v>
      </c>
      <c r="ABU10" s="154">
        <v>0</v>
      </c>
      <c r="ABV10" s="154">
        <v>0</v>
      </c>
      <c r="ABW10" s="154">
        <v>0</v>
      </c>
      <c r="ABX10" s="154">
        <v>0</v>
      </c>
      <c r="ABY10" s="154">
        <v>0</v>
      </c>
      <c r="ABZ10" s="154">
        <v>0</v>
      </c>
      <c r="ACA10" s="154">
        <v>0</v>
      </c>
      <c r="ACB10" s="154">
        <v>0</v>
      </c>
      <c r="ACC10" s="154">
        <v>0</v>
      </c>
      <c r="ACD10" s="154">
        <v>0</v>
      </c>
      <c r="ACE10" s="154">
        <v>0</v>
      </c>
      <c r="ACF10" s="154">
        <v>0</v>
      </c>
      <c r="ACG10" s="154">
        <v>0</v>
      </c>
      <c r="ACH10" s="154">
        <v>0</v>
      </c>
      <c r="ACI10" s="154">
        <v>0</v>
      </c>
      <c r="ACJ10" s="154">
        <v>0</v>
      </c>
      <c r="ACK10" s="154">
        <v>0</v>
      </c>
      <c r="ACL10" s="154">
        <v>0</v>
      </c>
      <c r="ACM10" s="154">
        <v>0</v>
      </c>
      <c r="ACN10" s="154">
        <v>0</v>
      </c>
      <c r="ACO10" s="154">
        <v>0</v>
      </c>
      <c r="ACP10" s="154">
        <v>0</v>
      </c>
      <c r="ACQ10" s="154">
        <v>0</v>
      </c>
      <c r="ACR10" s="154">
        <v>0</v>
      </c>
      <c r="ACS10" s="154">
        <v>0</v>
      </c>
      <c r="ACT10" s="154">
        <v>0</v>
      </c>
      <c r="ACU10" s="154">
        <v>0</v>
      </c>
      <c r="ACV10" s="154">
        <v>0</v>
      </c>
      <c r="ACW10" s="154">
        <v>0</v>
      </c>
      <c r="ACX10" s="154">
        <v>0</v>
      </c>
      <c r="ACY10" s="154">
        <v>0</v>
      </c>
      <c r="ACZ10" s="154">
        <v>0</v>
      </c>
      <c r="ADA10" s="154">
        <v>0</v>
      </c>
      <c r="ADB10" s="154">
        <v>0</v>
      </c>
      <c r="ADC10" s="154">
        <v>0</v>
      </c>
      <c r="ADD10" s="154">
        <v>0</v>
      </c>
      <c r="ADE10" s="154">
        <v>0</v>
      </c>
      <c r="ADF10" s="154">
        <v>0</v>
      </c>
      <c r="ADG10" s="154">
        <v>0</v>
      </c>
      <c r="ADH10" s="154">
        <v>0</v>
      </c>
      <c r="ADI10" s="154">
        <v>0</v>
      </c>
      <c r="ADJ10" s="154">
        <v>0</v>
      </c>
      <c r="ADK10" s="154">
        <v>0</v>
      </c>
      <c r="ADL10" s="154">
        <v>0</v>
      </c>
      <c r="ADM10" s="154">
        <v>0</v>
      </c>
      <c r="ADN10" s="154">
        <v>0</v>
      </c>
      <c r="ADO10" s="154">
        <v>0</v>
      </c>
      <c r="ADP10" s="154">
        <v>0</v>
      </c>
      <c r="ADQ10" s="154">
        <v>0</v>
      </c>
      <c r="ADR10" s="154">
        <v>0</v>
      </c>
      <c r="ADS10" s="154">
        <v>0</v>
      </c>
      <c r="ADT10" s="154">
        <v>0</v>
      </c>
      <c r="ADU10" s="154">
        <v>0</v>
      </c>
      <c r="ADV10" s="154">
        <v>0</v>
      </c>
      <c r="ADW10" s="154">
        <v>0</v>
      </c>
      <c r="ADX10" s="154">
        <v>0</v>
      </c>
      <c r="ADY10" s="154">
        <v>0</v>
      </c>
      <c r="ADZ10" s="154">
        <v>0</v>
      </c>
      <c r="AEA10" s="154">
        <v>0</v>
      </c>
      <c r="AEB10" s="154">
        <v>0</v>
      </c>
      <c r="AEC10" s="154">
        <v>0</v>
      </c>
      <c r="AED10" s="154">
        <v>0</v>
      </c>
      <c r="AEE10" s="154">
        <v>0</v>
      </c>
      <c r="AEF10" s="154">
        <v>0</v>
      </c>
      <c r="AEG10" s="154">
        <v>0</v>
      </c>
      <c r="AEH10" s="154">
        <v>0</v>
      </c>
      <c r="AEI10" s="154">
        <v>0</v>
      </c>
      <c r="AEJ10" s="154">
        <v>0</v>
      </c>
      <c r="AEK10" s="154">
        <v>0</v>
      </c>
      <c r="AEL10" s="154">
        <v>0</v>
      </c>
      <c r="AEM10" s="154">
        <v>0</v>
      </c>
      <c r="AEN10" s="154">
        <v>0</v>
      </c>
      <c r="AEO10" s="154">
        <v>0</v>
      </c>
      <c r="AEP10" s="154">
        <v>0</v>
      </c>
      <c r="AEQ10" s="154">
        <v>0</v>
      </c>
      <c r="AER10" s="154">
        <v>0</v>
      </c>
      <c r="AES10" s="154">
        <v>0</v>
      </c>
      <c r="AET10" s="154">
        <v>0</v>
      </c>
      <c r="AEU10" s="154">
        <v>0</v>
      </c>
      <c r="AEV10" s="154">
        <v>0</v>
      </c>
      <c r="AEW10" s="154">
        <v>0</v>
      </c>
      <c r="AEX10" s="154">
        <v>0</v>
      </c>
      <c r="AEY10" s="154">
        <v>0</v>
      </c>
      <c r="AEZ10" s="154">
        <v>0</v>
      </c>
      <c r="AFA10" s="154">
        <v>0</v>
      </c>
      <c r="AFB10" s="154">
        <v>0</v>
      </c>
      <c r="AFC10" s="154">
        <v>0</v>
      </c>
      <c r="AFD10" s="154">
        <v>0</v>
      </c>
      <c r="AFE10" s="154">
        <v>0</v>
      </c>
      <c r="AFF10" s="154">
        <v>0</v>
      </c>
      <c r="AFG10" s="154">
        <v>0</v>
      </c>
      <c r="AFH10" s="154">
        <v>0</v>
      </c>
      <c r="AFI10" s="154">
        <v>0</v>
      </c>
      <c r="AFJ10" s="154">
        <v>0</v>
      </c>
      <c r="AFK10" s="154">
        <v>0</v>
      </c>
      <c r="AFL10" s="154">
        <v>0</v>
      </c>
      <c r="AFM10" s="154">
        <v>0</v>
      </c>
      <c r="AFN10" s="154">
        <v>0</v>
      </c>
      <c r="AFO10" s="154">
        <v>0</v>
      </c>
      <c r="AFP10" s="154">
        <v>0</v>
      </c>
      <c r="AFQ10" s="154">
        <v>0</v>
      </c>
      <c r="AFR10" s="154">
        <v>0</v>
      </c>
      <c r="AFS10" s="154">
        <v>0</v>
      </c>
      <c r="AFT10" s="154">
        <v>0</v>
      </c>
      <c r="AFU10" s="154">
        <v>0</v>
      </c>
      <c r="AFV10" s="154">
        <v>0</v>
      </c>
      <c r="AFW10" s="154">
        <v>0</v>
      </c>
      <c r="AFX10" s="154">
        <v>0</v>
      </c>
      <c r="AFY10" s="154">
        <v>0</v>
      </c>
      <c r="AFZ10" s="154">
        <v>0</v>
      </c>
      <c r="AGA10" s="154">
        <v>0</v>
      </c>
      <c r="AGB10" s="154">
        <v>0</v>
      </c>
      <c r="AGC10" s="154">
        <v>0</v>
      </c>
      <c r="AGD10" s="154">
        <v>0</v>
      </c>
      <c r="AGE10" s="154">
        <v>0</v>
      </c>
      <c r="AGF10" s="154">
        <v>0</v>
      </c>
      <c r="AGG10" s="154">
        <v>0</v>
      </c>
      <c r="AGH10" s="154">
        <v>0</v>
      </c>
      <c r="AGI10" s="154">
        <v>0</v>
      </c>
      <c r="AGJ10" s="154">
        <v>0</v>
      </c>
      <c r="AGK10" s="154">
        <v>0</v>
      </c>
      <c r="AGL10" s="154">
        <v>0</v>
      </c>
      <c r="AGM10" s="154">
        <v>0</v>
      </c>
      <c r="AGN10" s="154">
        <v>0</v>
      </c>
      <c r="AGO10" s="154">
        <v>0</v>
      </c>
      <c r="AGP10" s="154">
        <v>0</v>
      </c>
      <c r="AGQ10" s="154">
        <v>0</v>
      </c>
      <c r="AGR10" s="154">
        <v>0</v>
      </c>
      <c r="AGS10" s="154">
        <v>0</v>
      </c>
      <c r="AGT10" s="154">
        <v>0</v>
      </c>
      <c r="AGU10" s="154">
        <v>0</v>
      </c>
      <c r="AGV10" s="154">
        <v>0</v>
      </c>
      <c r="AGW10" s="154">
        <v>0</v>
      </c>
      <c r="AGX10" s="154">
        <v>0</v>
      </c>
      <c r="AGY10" s="154">
        <v>0</v>
      </c>
      <c r="AGZ10" s="154">
        <v>0</v>
      </c>
      <c r="AHA10" s="154">
        <v>0</v>
      </c>
      <c r="AHB10" s="154">
        <v>0</v>
      </c>
      <c r="AHC10" s="154">
        <v>0</v>
      </c>
      <c r="AHD10" s="154">
        <v>0</v>
      </c>
      <c r="AHE10" s="154">
        <v>0</v>
      </c>
      <c r="AHF10" s="154">
        <v>0</v>
      </c>
      <c r="AHG10" s="154">
        <v>0</v>
      </c>
      <c r="AHH10" s="154">
        <v>0</v>
      </c>
      <c r="AHI10" s="154">
        <v>0</v>
      </c>
      <c r="AHJ10" s="154">
        <v>0</v>
      </c>
      <c r="AHK10" s="154">
        <v>0</v>
      </c>
      <c r="AHL10" s="154">
        <v>0</v>
      </c>
      <c r="AHM10" s="154">
        <v>0</v>
      </c>
      <c r="AHN10" s="154">
        <v>0</v>
      </c>
      <c r="AHO10" s="154">
        <v>0</v>
      </c>
      <c r="AHP10" s="154">
        <v>0</v>
      </c>
      <c r="AHQ10" s="154">
        <v>0</v>
      </c>
      <c r="AHR10" s="154">
        <v>0</v>
      </c>
      <c r="AHS10" s="154">
        <v>0</v>
      </c>
      <c r="AHT10" s="154">
        <v>0</v>
      </c>
      <c r="AHU10" s="154">
        <v>0</v>
      </c>
      <c r="AHV10" s="154">
        <v>0</v>
      </c>
      <c r="AHW10" s="154">
        <v>0</v>
      </c>
      <c r="AHX10" s="154">
        <v>0</v>
      </c>
      <c r="AHY10" s="154">
        <v>0</v>
      </c>
      <c r="AHZ10" s="154">
        <v>0</v>
      </c>
      <c r="AIA10" s="154">
        <v>0</v>
      </c>
      <c r="AIB10" s="154">
        <v>0</v>
      </c>
      <c r="AIC10" s="154">
        <v>0</v>
      </c>
      <c r="AID10" s="154">
        <v>0</v>
      </c>
      <c r="AIE10" s="154">
        <v>0</v>
      </c>
      <c r="AIF10" s="154">
        <v>0</v>
      </c>
      <c r="AIG10" s="154">
        <v>0</v>
      </c>
      <c r="AIH10" s="154">
        <v>0</v>
      </c>
      <c r="AII10" s="154">
        <v>0</v>
      </c>
      <c r="AIJ10" s="154">
        <v>0</v>
      </c>
      <c r="AIK10" s="154">
        <v>0</v>
      </c>
      <c r="AIL10" s="154">
        <v>0</v>
      </c>
      <c r="AIM10" s="154">
        <v>0</v>
      </c>
      <c r="AIN10" s="154">
        <v>0</v>
      </c>
      <c r="AIO10" s="154">
        <v>0</v>
      </c>
      <c r="AIP10" s="154">
        <v>0</v>
      </c>
      <c r="AIQ10" s="154">
        <v>0</v>
      </c>
      <c r="AIR10" s="154">
        <v>0</v>
      </c>
      <c r="AIS10" s="154">
        <v>0</v>
      </c>
      <c r="AIT10" s="154">
        <v>0</v>
      </c>
      <c r="AIU10" s="154">
        <v>0</v>
      </c>
      <c r="AIV10" s="154">
        <v>0</v>
      </c>
      <c r="AIW10" s="154">
        <v>0</v>
      </c>
      <c r="AIX10" s="154">
        <v>0</v>
      </c>
      <c r="AIY10" s="154">
        <v>0</v>
      </c>
      <c r="AIZ10" s="154">
        <v>0</v>
      </c>
      <c r="AJA10" s="154">
        <v>0</v>
      </c>
      <c r="AJB10" s="154">
        <v>0</v>
      </c>
      <c r="AJC10" s="154">
        <v>0</v>
      </c>
      <c r="AJD10" s="154">
        <v>0</v>
      </c>
      <c r="AJE10" s="154">
        <v>0</v>
      </c>
      <c r="AJF10" s="154">
        <v>0</v>
      </c>
      <c r="AJG10" s="154">
        <v>0</v>
      </c>
      <c r="AJH10" s="154">
        <v>0</v>
      </c>
      <c r="AJI10" s="154">
        <v>0</v>
      </c>
      <c r="AJJ10" s="154">
        <v>0</v>
      </c>
      <c r="AJK10" s="154">
        <v>0</v>
      </c>
      <c r="AJL10" s="154">
        <v>0</v>
      </c>
      <c r="AJM10" s="154">
        <v>0</v>
      </c>
      <c r="AJN10" s="154">
        <v>0</v>
      </c>
      <c r="AJO10" s="154">
        <v>0</v>
      </c>
      <c r="AJP10" s="154">
        <v>0</v>
      </c>
      <c r="AJQ10" s="154">
        <v>0</v>
      </c>
      <c r="AJR10" s="154">
        <v>0</v>
      </c>
      <c r="AJS10" s="154">
        <v>0</v>
      </c>
      <c r="AJT10" s="154">
        <v>0</v>
      </c>
      <c r="AJU10" s="154">
        <v>0</v>
      </c>
      <c r="AJV10" s="154">
        <v>0</v>
      </c>
      <c r="AJW10" s="154">
        <v>0</v>
      </c>
      <c r="AJX10" s="154">
        <v>0</v>
      </c>
      <c r="AJY10" s="154">
        <v>0</v>
      </c>
      <c r="AJZ10" s="154">
        <v>0</v>
      </c>
      <c r="AKA10" s="154">
        <v>0</v>
      </c>
      <c r="AKB10" s="154">
        <v>0</v>
      </c>
      <c r="AKC10" s="154">
        <v>0</v>
      </c>
      <c r="AKD10" s="154">
        <v>0</v>
      </c>
      <c r="AKE10" s="154">
        <v>0</v>
      </c>
      <c r="AKF10" s="154">
        <v>0</v>
      </c>
      <c r="AKG10" s="154">
        <v>0</v>
      </c>
      <c r="AKH10" s="154">
        <v>0</v>
      </c>
      <c r="AKI10" s="154">
        <v>0</v>
      </c>
      <c r="AKJ10" s="154">
        <v>0</v>
      </c>
      <c r="AKK10" s="154">
        <v>0</v>
      </c>
      <c r="AKL10" s="154">
        <v>0</v>
      </c>
      <c r="AKM10" s="154">
        <v>0</v>
      </c>
      <c r="AKN10" s="154">
        <v>0</v>
      </c>
      <c r="AKO10" s="154">
        <v>0</v>
      </c>
      <c r="AKP10" s="154">
        <v>0</v>
      </c>
      <c r="AKQ10" s="154">
        <v>0</v>
      </c>
      <c r="AKR10" s="154">
        <v>0</v>
      </c>
      <c r="AKS10" s="154">
        <v>0</v>
      </c>
      <c r="AKT10" s="154">
        <v>0</v>
      </c>
      <c r="AKU10" s="154">
        <v>0</v>
      </c>
      <c r="AKV10" s="154">
        <v>0</v>
      </c>
      <c r="AKW10" s="154">
        <v>0</v>
      </c>
      <c r="AKX10" s="154">
        <v>0</v>
      </c>
      <c r="AKY10" s="154">
        <v>0</v>
      </c>
      <c r="AKZ10" s="154">
        <v>0</v>
      </c>
      <c r="ALA10" s="154">
        <v>0</v>
      </c>
      <c r="ALB10" s="154">
        <v>0</v>
      </c>
      <c r="ALC10" s="154">
        <v>0</v>
      </c>
      <c r="ALD10" s="154">
        <v>0</v>
      </c>
      <c r="ALE10" s="154">
        <v>0</v>
      </c>
      <c r="ALF10" s="154">
        <v>0</v>
      </c>
      <c r="ALG10" s="154">
        <v>0</v>
      </c>
      <c r="ALH10" s="154">
        <v>0</v>
      </c>
      <c r="ALI10" s="154">
        <v>0</v>
      </c>
      <c r="ALJ10" s="154">
        <v>0</v>
      </c>
      <c r="ALK10" s="154">
        <v>0</v>
      </c>
      <c r="ALL10" s="154">
        <v>0</v>
      </c>
      <c r="ALM10" s="154">
        <v>0</v>
      </c>
      <c r="ALN10" s="154">
        <v>0</v>
      </c>
      <c r="ALO10" s="154">
        <v>0</v>
      </c>
      <c r="ALP10" s="154">
        <v>0</v>
      </c>
      <c r="ALQ10" s="154">
        <v>0</v>
      </c>
      <c r="ALR10" s="154">
        <v>0</v>
      </c>
      <c r="ALS10" s="154">
        <v>0</v>
      </c>
      <c r="ALT10" s="154">
        <v>0</v>
      </c>
      <c r="ALU10" s="154">
        <v>0</v>
      </c>
      <c r="ALV10" s="154">
        <v>0</v>
      </c>
      <c r="ALW10" s="154">
        <v>0</v>
      </c>
      <c r="ALX10" s="154">
        <v>0</v>
      </c>
      <c r="ALY10" s="154">
        <v>0</v>
      </c>
      <c r="ALZ10" s="154">
        <v>0</v>
      </c>
      <c r="AMA10" s="154">
        <v>0</v>
      </c>
      <c r="AMB10" s="154">
        <v>0</v>
      </c>
      <c r="AMC10" s="154">
        <v>0</v>
      </c>
      <c r="AMD10" s="154">
        <v>0</v>
      </c>
      <c r="AME10" s="154">
        <v>0</v>
      </c>
      <c r="AMF10" s="154">
        <v>0</v>
      </c>
      <c r="AMG10" s="154">
        <v>0</v>
      </c>
      <c r="AMH10" s="154">
        <v>0</v>
      </c>
      <c r="AMI10" s="154">
        <v>0</v>
      </c>
      <c r="AMJ10" s="154">
        <v>0</v>
      </c>
      <c r="AMK10" s="154">
        <v>0</v>
      </c>
      <c r="AML10" s="154">
        <v>0</v>
      </c>
      <c r="AMM10" s="154">
        <v>0</v>
      </c>
      <c r="AMN10" s="154">
        <v>0</v>
      </c>
      <c r="AMO10" s="154">
        <v>0</v>
      </c>
      <c r="AMP10" s="154">
        <v>0</v>
      </c>
      <c r="AMQ10" s="154">
        <v>0</v>
      </c>
      <c r="AMR10" s="154">
        <v>0</v>
      </c>
      <c r="AMS10" s="154">
        <v>0</v>
      </c>
      <c r="AMT10" s="154">
        <v>0</v>
      </c>
      <c r="AMU10" s="154">
        <v>0</v>
      </c>
      <c r="AMV10" s="154">
        <v>0</v>
      </c>
      <c r="AMW10" s="154">
        <v>0</v>
      </c>
      <c r="AMX10" s="154">
        <v>0</v>
      </c>
      <c r="AMY10" s="154">
        <v>0</v>
      </c>
      <c r="AMZ10" s="154">
        <v>0</v>
      </c>
      <c r="ANA10" s="154">
        <v>0</v>
      </c>
      <c r="ANB10" s="154">
        <v>0</v>
      </c>
      <c r="ANC10" s="154">
        <v>0</v>
      </c>
      <c r="AND10" s="154">
        <v>0</v>
      </c>
      <c r="ANE10" s="154">
        <v>0</v>
      </c>
      <c r="ANF10" s="154">
        <v>0</v>
      </c>
      <c r="ANG10" s="154">
        <v>0</v>
      </c>
      <c r="ANH10" s="154">
        <v>0</v>
      </c>
      <c r="ANI10" s="154">
        <v>0</v>
      </c>
      <c r="ANJ10" s="154">
        <v>0</v>
      </c>
      <c r="ANK10" s="154">
        <v>0</v>
      </c>
      <c r="ANL10" s="154">
        <v>0</v>
      </c>
      <c r="ANM10" s="154">
        <v>0</v>
      </c>
      <c r="ANN10" s="154">
        <v>0</v>
      </c>
      <c r="ANO10" s="154">
        <v>0</v>
      </c>
      <c r="ANP10" s="154">
        <v>0</v>
      </c>
      <c r="ANQ10" s="154">
        <v>0</v>
      </c>
      <c r="ANR10" s="154">
        <v>0</v>
      </c>
      <c r="ANS10" s="154">
        <v>0</v>
      </c>
      <c r="ANT10" s="154">
        <v>0</v>
      </c>
      <c r="ANU10" s="154">
        <v>0</v>
      </c>
      <c r="ANV10" s="154">
        <v>0</v>
      </c>
      <c r="ANW10" s="154">
        <v>0</v>
      </c>
      <c r="ANX10" s="154">
        <v>0</v>
      </c>
      <c r="ANY10" s="154">
        <v>0</v>
      </c>
      <c r="ANZ10" s="154">
        <v>0</v>
      </c>
      <c r="AOA10" s="154">
        <v>0</v>
      </c>
      <c r="AOB10" s="154">
        <v>0</v>
      </c>
      <c r="AOC10" s="154">
        <v>0</v>
      </c>
      <c r="AOD10" s="154">
        <v>0</v>
      </c>
      <c r="AOE10" s="154">
        <v>0</v>
      </c>
      <c r="AOF10" s="154">
        <v>0</v>
      </c>
      <c r="AOG10" s="154">
        <v>0</v>
      </c>
      <c r="AOH10" s="154">
        <v>0</v>
      </c>
      <c r="AOI10" s="154">
        <v>0</v>
      </c>
      <c r="AOJ10" s="154">
        <v>0</v>
      </c>
      <c r="AOK10" s="154">
        <v>0</v>
      </c>
      <c r="AOL10" s="154">
        <v>0</v>
      </c>
      <c r="AOM10" s="154">
        <v>0</v>
      </c>
      <c r="AON10" s="154">
        <v>0</v>
      </c>
      <c r="AOO10" s="154">
        <v>0</v>
      </c>
      <c r="AOP10" s="154">
        <v>0</v>
      </c>
      <c r="AOQ10" s="154">
        <v>0</v>
      </c>
      <c r="AOR10" s="154">
        <v>0</v>
      </c>
      <c r="AOS10" s="154">
        <v>0</v>
      </c>
      <c r="AOT10" s="154">
        <v>0</v>
      </c>
      <c r="AOU10" s="154">
        <v>0</v>
      </c>
      <c r="AOV10" s="154">
        <v>0</v>
      </c>
      <c r="AOW10" s="154">
        <v>0</v>
      </c>
      <c r="AOX10" s="154">
        <v>0</v>
      </c>
      <c r="AOY10" s="154">
        <v>0</v>
      </c>
      <c r="AOZ10" s="154">
        <v>0</v>
      </c>
      <c r="APA10" s="154">
        <v>0</v>
      </c>
      <c r="APB10" s="154">
        <v>0</v>
      </c>
      <c r="APC10" s="154">
        <v>0</v>
      </c>
      <c r="APD10" s="154">
        <v>0</v>
      </c>
      <c r="APE10" s="154">
        <v>0</v>
      </c>
      <c r="APF10" s="154">
        <v>0</v>
      </c>
      <c r="APG10" s="154">
        <v>0</v>
      </c>
      <c r="APH10" s="154">
        <v>0</v>
      </c>
      <c r="API10" s="154">
        <v>0</v>
      </c>
      <c r="APJ10" s="154">
        <v>0</v>
      </c>
      <c r="APK10" s="154">
        <v>0</v>
      </c>
      <c r="APL10" s="154">
        <v>0</v>
      </c>
      <c r="APM10" s="154">
        <v>0</v>
      </c>
      <c r="APN10" s="154">
        <v>0</v>
      </c>
      <c r="APO10" s="154">
        <v>0</v>
      </c>
      <c r="APP10" s="154">
        <v>0</v>
      </c>
      <c r="APQ10" s="154">
        <v>0</v>
      </c>
      <c r="APR10" s="154">
        <v>0</v>
      </c>
      <c r="APS10" s="154">
        <v>0</v>
      </c>
      <c r="APT10" s="154">
        <v>0</v>
      </c>
      <c r="APU10" s="154">
        <v>0</v>
      </c>
      <c r="APV10" s="154">
        <v>0</v>
      </c>
      <c r="APW10" s="154">
        <v>0</v>
      </c>
      <c r="APX10" s="154">
        <v>0</v>
      </c>
      <c r="APY10" s="154">
        <v>0</v>
      </c>
      <c r="APZ10" s="154">
        <v>0</v>
      </c>
      <c r="AQA10" s="154">
        <v>0</v>
      </c>
      <c r="AQB10" s="154">
        <v>0</v>
      </c>
      <c r="AQC10" s="154">
        <v>0</v>
      </c>
      <c r="AQD10" s="154">
        <v>0</v>
      </c>
      <c r="AQE10" s="154">
        <v>0</v>
      </c>
      <c r="AQF10" s="154">
        <v>0</v>
      </c>
      <c r="AQG10" s="154">
        <v>0</v>
      </c>
      <c r="AQH10" s="154">
        <v>0</v>
      </c>
      <c r="AQI10" s="154">
        <v>0</v>
      </c>
      <c r="AQJ10" s="154">
        <v>0</v>
      </c>
      <c r="AQK10" s="154">
        <v>0</v>
      </c>
      <c r="AQL10" s="154">
        <v>0</v>
      </c>
      <c r="AQM10" s="154">
        <v>0</v>
      </c>
      <c r="AQN10" s="154">
        <v>0</v>
      </c>
      <c r="AQO10" s="154">
        <v>0</v>
      </c>
      <c r="AQP10" s="154">
        <v>0</v>
      </c>
      <c r="AQQ10" s="154">
        <v>0</v>
      </c>
      <c r="AQR10" s="154">
        <v>0</v>
      </c>
      <c r="AQS10" s="154">
        <v>0</v>
      </c>
      <c r="AQT10" s="154">
        <v>0</v>
      </c>
      <c r="AQU10" s="154">
        <v>0</v>
      </c>
      <c r="AQV10" s="154">
        <v>0</v>
      </c>
      <c r="AQW10" s="154">
        <v>0</v>
      </c>
      <c r="AQX10" s="154">
        <v>0</v>
      </c>
      <c r="AQY10" s="154">
        <v>0</v>
      </c>
      <c r="AQZ10" s="154">
        <v>0</v>
      </c>
      <c r="ARA10" s="154">
        <v>0</v>
      </c>
      <c r="ARB10" s="154">
        <v>0</v>
      </c>
      <c r="ARC10" s="154">
        <v>0</v>
      </c>
      <c r="ARD10" s="154">
        <v>0</v>
      </c>
      <c r="ARE10" s="154">
        <v>0</v>
      </c>
      <c r="ARF10" s="154">
        <v>0</v>
      </c>
      <c r="ARG10" s="154">
        <v>0</v>
      </c>
      <c r="ARH10" s="154">
        <v>0</v>
      </c>
      <c r="ARI10" s="154">
        <v>0</v>
      </c>
      <c r="ARJ10" s="154">
        <v>0</v>
      </c>
      <c r="ARK10" s="154">
        <v>0</v>
      </c>
      <c r="ARL10" s="154">
        <v>0</v>
      </c>
      <c r="ARM10" s="154">
        <v>0</v>
      </c>
      <c r="ARN10" s="154">
        <v>0</v>
      </c>
      <c r="ARO10" s="154">
        <v>0</v>
      </c>
      <c r="ARP10" s="154">
        <v>0</v>
      </c>
      <c r="ARQ10" s="154">
        <v>0</v>
      </c>
      <c r="ARR10" s="154">
        <v>0</v>
      </c>
      <c r="ARS10" s="154">
        <v>0</v>
      </c>
      <c r="ART10" s="154">
        <v>0</v>
      </c>
      <c r="ARU10" s="154">
        <v>0</v>
      </c>
      <c r="ARV10" s="154">
        <v>0</v>
      </c>
      <c r="ARW10" s="154">
        <v>0</v>
      </c>
      <c r="ARX10" s="154">
        <v>0</v>
      </c>
      <c r="ARY10" s="154">
        <v>0</v>
      </c>
      <c r="ARZ10" s="154">
        <v>0</v>
      </c>
      <c r="ASA10" s="154">
        <v>0</v>
      </c>
      <c r="ASB10" s="154">
        <v>0</v>
      </c>
      <c r="ASC10" s="154">
        <v>0</v>
      </c>
      <c r="ASD10" s="154">
        <v>0</v>
      </c>
      <c r="ASE10" s="154">
        <v>0</v>
      </c>
      <c r="ASF10" s="154">
        <v>0</v>
      </c>
      <c r="ASG10" s="154">
        <v>0</v>
      </c>
      <c r="ASH10" s="154">
        <v>0</v>
      </c>
      <c r="ASI10" s="154">
        <v>0</v>
      </c>
      <c r="ASJ10" s="154">
        <v>0</v>
      </c>
      <c r="ASK10" s="154">
        <v>0</v>
      </c>
      <c r="ASL10" s="154">
        <v>0</v>
      </c>
      <c r="ASM10" s="154">
        <v>0</v>
      </c>
      <c r="ASN10" s="154">
        <v>0</v>
      </c>
      <c r="ASO10" s="154">
        <v>0</v>
      </c>
      <c r="ASP10" s="154">
        <v>0</v>
      </c>
      <c r="ASQ10" s="154">
        <v>0</v>
      </c>
      <c r="ASR10" s="154">
        <v>0</v>
      </c>
      <c r="ASS10" s="154">
        <v>0</v>
      </c>
      <c r="AST10" s="154">
        <v>0</v>
      </c>
      <c r="ASU10" s="154">
        <v>0</v>
      </c>
      <c r="ASV10" s="154">
        <v>0</v>
      </c>
      <c r="ASW10" s="154">
        <v>0</v>
      </c>
      <c r="ASX10" s="154">
        <v>0</v>
      </c>
      <c r="ASY10" s="154">
        <v>0</v>
      </c>
      <c r="ASZ10" s="154">
        <v>0</v>
      </c>
      <c r="ATA10" s="154">
        <v>0</v>
      </c>
      <c r="ATB10" s="154">
        <v>0</v>
      </c>
      <c r="ATC10" s="154">
        <v>0</v>
      </c>
      <c r="ATD10" s="154">
        <v>0</v>
      </c>
      <c r="ATE10" s="154">
        <v>0</v>
      </c>
      <c r="ATF10" s="154">
        <v>0</v>
      </c>
      <c r="ATG10" s="154">
        <v>0</v>
      </c>
      <c r="ATH10" s="154">
        <v>0</v>
      </c>
      <c r="ATI10" s="154">
        <v>0</v>
      </c>
      <c r="ATJ10" s="154">
        <v>0</v>
      </c>
      <c r="ATK10" s="154">
        <v>0</v>
      </c>
      <c r="ATL10" s="154">
        <v>0</v>
      </c>
      <c r="ATM10" s="154">
        <v>0</v>
      </c>
      <c r="ATN10" s="154">
        <v>0</v>
      </c>
      <c r="ATO10" s="154">
        <v>0</v>
      </c>
      <c r="ATP10" s="154">
        <v>0</v>
      </c>
      <c r="ATQ10" s="154">
        <v>0</v>
      </c>
      <c r="ATR10" s="154">
        <v>0</v>
      </c>
      <c r="ATS10" s="154">
        <v>0</v>
      </c>
      <c r="ATT10" s="154">
        <v>0</v>
      </c>
      <c r="ATU10" s="154">
        <v>0</v>
      </c>
      <c r="ATV10" s="154">
        <v>0</v>
      </c>
      <c r="ATW10" s="154">
        <v>0</v>
      </c>
      <c r="ATX10" s="154">
        <v>0</v>
      </c>
      <c r="ATY10" s="154">
        <v>0</v>
      </c>
      <c r="ATZ10" s="154">
        <v>0</v>
      </c>
      <c r="AUA10" s="154">
        <v>0</v>
      </c>
      <c r="AUB10" s="154">
        <v>0</v>
      </c>
      <c r="AUC10" s="154">
        <v>0</v>
      </c>
      <c r="AUD10" s="154">
        <v>0</v>
      </c>
      <c r="AUE10" s="154">
        <v>0</v>
      </c>
      <c r="AUF10" s="154">
        <v>0</v>
      </c>
      <c r="AUG10" s="154">
        <v>0</v>
      </c>
      <c r="AUH10" s="154">
        <v>0</v>
      </c>
      <c r="AUI10" s="154">
        <v>0</v>
      </c>
      <c r="AUJ10" s="154">
        <v>0</v>
      </c>
      <c r="AUK10" s="154">
        <v>0</v>
      </c>
      <c r="AUL10" s="154">
        <v>0</v>
      </c>
      <c r="AUM10" s="154">
        <v>0</v>
      </c>
      <c r="AUN10" s="154">
        <v>0</v>
      </c>
      <c r="AUO10" s="154">
        <v>0</v>
      </c>
      <c r="AUP10" s="154">
        <v>0</v>
      </c>
      <c r="AUQ10" s="154">
        <v>0</v>
      </c>
      <c r="AUR10" s="154">
        <v>0</v>
      </c>
      <c r="AUS10" s="154">
        <v>0</v>
      </c>
      <c r="AUT10" s="154">
        <v>0</v>
      </c>
      <c r="AUU10" s="154">
        <v>0</v>
      </c>
      <c r="AUV10" s="154">
        <v>0</v>
      </c>
      <c r="AUW10" s="154">
        <v>0</v>
      </c>
      <c r="AUX10" s="154">
        <v>0</v>
      </c>
      <c r="AUY10" s="154">
        <v>0</v>
      </c>
      <c r="AUZ10" s="154">
        <v>0</v>
      </c>
      <c r="AVA10" s="154">
        <v>0</v>
      </c>
      <c r="AVB10" s="154">
        <v>0</v>
      </c>
      <c r="AVC10" s="154">
        <v>0</v>
      </c>
      <c r="AVD10" s="154">
        <v>0</v>
      </c>
      <c r="AVE10" s="154">
        <v>0</v>
      </c>
      <c r="AVF10" s="154">
        <v>0</v>
      </c>
      <c r="AVG10" s="154">
        <v>0</v>
      </c>
      <c r="AVH10" s="154">
        <v>0</v>
      </c>
      <c r="AVI10" s="154">
        <v>0</v>
      </c>
      <c r="AVJ10" s="154">
        <v>0</v>
      </c>
      <c r="AVK10" s="154">
        <v>0</v>
      </c>
      <c r="AVL10" s="154">
        <v>0</v>
      </c>
      <c r="AVM10" s="154">
        <v>0</v>
      </c>
      <c r="AVN10" s="154">
        <v>0</v>
      </c>
      <c r="AVO10" s="154">
        <v>0</v>
      </c>
      <c r="AVP10" s="154">
        <v>0</v>
      </c>
      <c r="AVQ10" s="154">
        <v>0</v>
      </c>
      <c r="AVR10" s="154">
        <v>0</v>
      </c>
      <c r="AVS10" s="154">
        <v>0</v>
      </c>
      <c r="AVT10" s="154">
        <v>0</v>
      </c>
      <c r="AVU10" s="154">
        <v>0</v>
      </c>
      <c r="AVV10" s="154">
        <v>0</v>
      </c>
      <c r="AVW10" s="154">
        <v>0</v>
      </c>
      <c r="AVX10" s="154">
        <v>0</v>
      </c>
      <c r="AVY10" s="154">
        <v>0</v>
      </c>
      <c r="AVZ10" s="154">
        <v>0</v>
      </c>
      <c r="AWA10" s="154">
        <v>0</v>
      </c>
      <c r="AWB10" s="154">
        <v>0</v>
      </c>
      <c r="AWC10" s="154">
        <v>0</v>
      </c>
      <c r="AWD10" s="154">
        <v>0</v>
      </c>
      <c r="AWE10" s="154">
        <v>0</v>
      </c>
      <c r="AWF10" s="154">
        <v>0</v>
      </c>
      <c r="AWG10" s="154">
        <v>0</v>
      </c>
      <c r="AWH10" s="154">
        <v>0</v>
      </c>
      <c r="AWI10" s="154">
        <v>0</v>
      </c>
      <c r="AWJ10" s="154">
        <v>0</v>
      </c>
      <c r="AWK10" s="154">
        <v>0</v>
      </c>
      <c r="AWL10" s="154">
        <v>0</v>
      </c>
      <c r="AWM10" s="154">
        <v>0</v>
      </c>
      <c r="AWN10" s="154">
        <v>0</v>
      </c>
      <c r="AWO10" s="154">
        <v>0</v>
      </c>
      <c r="AWP10" s="154">
        <v>0</v>
      </c>
      <c r="AWQ10" s="154">
        <v>0</v>
      </c>
      <c r="AWR10" s="154">
        <v>0</v>
      </c>
      <c r="AWS10" s="154">
        <v>0</v>
      </c>
      <c r="AWT10" s="154">
        <v>0</v>
      </c>
      <c r="AWU10" s="154">
        <v>0</v>
      </c>
      <c r="AWV10" s="154">
        <v>0</v>
      </c>
      <c r="AWW10" s="154">
        <v>0</v>
      </c>
      <c r="AWX10" s="154">
        <v>0</v>
      </c>
      <c r="AWY10" s="154">
        <v>0</v>
      </c>
      <c r="AWZ10" s="154">
        <v>0</v>
      </c>
      <c r="AXA10" s="154">
        <v>0</v>
      </c>
      <c r="AXB10" s="154">
        <v>0</v>
      </c>
      <c r="AXC10" s="154">
        <v>0</v>
      </c>
      <c r="AXD10" s="154">
        <v>0</v>
      </c>
      <c r="AXE10" s="154">
        <v>0</v>
      </c>
      <c r="AXF10" s="154">
        <v>0</v>
      </c>
      <c r="AXG10" s="154">
        <v>0</v>
      </c>
      <c r="AXH10" s="154">
        <v>0</v>
      </c>
      <c r="AXI10" s="154">
        <v>0</v>
      </c>
      <c r="AXJ10" s="154">
        <v>0</v>
      </c>
      <c r="AXK10" s="154">
        <v>0</v>
      </c>
      <c r="AXL10" s="154">
        <v>0</v>
      </c>
      <c r="AXM10" s="154">
        <v>0</v>
      </c>
      <c r="AXN10" s="154">
        <v>0</v>
      </c>
      <c r="AXO10" s="154">
        <v>0</v>
      </c>
      <c r="AXP10" s="154">
        <v>0</v>
      </c>
      <c r="AXQ10" s="154">
        <v>0</v>
      </c>
      <c r="AXR10" s="154">
        <v>0</v>
      </c>
      <c r="AXS10" s="154">
        <v>0</v>
      </c>
      <c r="AXT10" s="154">
        <v>0</v>
      </c>
      <c r="AXU10" s="154">
        <v>0</v>
      </c>
      <c r="AXV10" s="154">
        <v>0</v>
      </c>
      <c r="AXW10" s="154">
        <v>0</v>
      </c>
      <c r="AXX10" s="154">
        <v>0</v>
      </c>
      <c r="AXY10" s="154">
        <v>0</v>
      </c>
      <c r="AXZ10" s="154">
        <v>0</v>
      </c>
      <c r="AYA10" s="154">
        <v>0</v>
      </c>
      <c r="AYB10" s="154">
        <v>0</v>
      </c>
      <c r="AYC10" s="154">
        <v>0</v>
      </c>
      <c r="AYD10" s="154">
        <v>0</v>
      </c>
      <c r="AYE10" s="154">
        <v>0</v>
      </c>
      <c r="AYF10" s="154">
        <v>0</v>
      </c>
      <c r="AYG10" s="154">
        <v>0</v>
      </c>
      <c r="AYH10" s="154">
        <v>0</v>
      </c>
      <c r="AYI10" s="154">
        <v>0</v>
      </c>
      <c r="AYJ10" s="154">
        <v>0</v>
      </c>
      <c r="AYK10" s="154">
        <v>0</v>
      </c>
      <c r="AYL10" s="154">
        <v>0</v>
      </c>
      <c r="AYM10" s="154">
        <v>0</v>
      </c>
      <c r="AYN10" s="154">
        <v>0</v>
      </c>
      <c r="AYO10" s="154">
        <v>0</v>
      </c>
      <c r="AYP10" s="154">
        <v>0</v>
      </c>
      <c r="AYQ10" s="154">
        <v>0</v>
      </c>
      <c r="AYR10" s="154">
        <v>0</v>
      </c>
      <c r="AYS10" s="154">
        <v>0</v>
      </c>
      <c r="AYT10" s="154">
        <v>0</v>
      </c>
      <c r="AYU10" s="154">
        <v>0</v>
      </c>
      <c r="AYV10" s="154">
        <v>0</v>
      </c>
      <c r="AYW10" s="154">
        <v>0</v>
      </c>
      <c r="AYX10" s="154">
        <v>0</v>
      </c>
      <c r="AYY10" s="154">
        <v>0</v>
      </c>
      <c r="AYZ10" s="154">
        <v>0</v>
      </c>
      <c r="AZA10" s="154">
        <v>0</v>
      </c>
      <c r="AZB10" s="154">
        <v>0</v>
      </c>
      <c r="AZC10" s="154">
        <v>0</v>
      </c>
      <c r="AZD10" s="154">
        <v>0</v>
      </c>
      <c r="AZE10" s="154">
        <v>0</v>
      </c>
      <c r="AZF10" s="154">
        <v>0</v>
      </c>
      <c r="AZG10" s="154">
        <v>0</v>
      </c>
      <c r="AZH10" s="154">
        <v>0</v>
      </c>
      <c r="AZI10" s="154">
        <v>0</v>
      </c>
      <c r="AZJ10" s="154">
        <v>0</v>
      </c>
      <c r="AZK10" s="154">
        <v>0</v>
      </c>
      <c r="AZL10" s="154">
        <v>0</v>
      </c>
      <c r="AZM10" s="154">
        <v>0</v>
      </c>
      <c r="AZN10" s="154">
        <v>0</v>
      </c>
      <c r="AZO10" s="154">
        <v>0</v>
      </c>
      <c r="AZP10" s="154">
        <v>0</v>
      </c>
      <c r="AZQ10" s="154">
        <v>0</v>
      </c>
      <c r="AZR10" s="154">
        <v>0</v>
      </c>
      <c r="AZS10" s="154">
        <v>0</v>
      </c>
      <c r="AZT10" s="154">
        <v>0</v>
      </c>
      <c r="AZU10" s="154">
        <v>0</v>
      </c>
      <c r="AZV10" s="154">
        <v>0</v>
      </c>
      <c r="AZW10" s="154">
        <v>0</v>
      </c>
      <c r="AZX10" s="154">
        <v>0</v>
      </c>
      <c r="AZY10" s="154">
        <v>0</v>
      </c>
      <c r="AZZ10" s="154">
        <v>0</v>
      </c>
      <c r="BAA10" s="154">
        <v>0</v>
      </c>
      <c r="BAB10" s="154">
        <v>0</v>
      </c>
      <c r="BAC10" s="154">
        <v>0</v>
      </c>
      <c r="BAD10" s="154">
        <v>0</v>
      </c>
      <c r="BAE10" s="154">
        <v>0</v>
      </c>
      <c r="BAF10" s="154">
        <v>0</v>
      </c>
      <c r="BAG10" s="154">
        <v>0</v>
      </c>
      <c r="BAH10" s="154">
        <v>0</v>
      </c>
      <c r="BAI10" s="154">
        <v>0</v>
      </c>
      <c r="BAJ10" s="154">
        <v>0</v>
      </c>
      <c r="BAK10" s="154">
        <v>0</v>
      </c>
      <c r="BAL10" s="154">
        <v>0</v>
      </c>
      <c r="BAM10" s="154">
        <v>0</v>
      </c>
      <c r="BAN10" s="154">
        <v>0</v>
      </c>
      <c r="BAO10" s="154">
        <v>0</v>
      </c>
      <c r="BAP10" s="154">
        <v>0</v>
      </c>
      <c r="BAQ10" s="154">
        <v>0</v>
      </c>
      <c r="BAR10" s="154">
        <v>0</v>
      </c>
      <c r="BAS10" s="154">
        <v>0</v>
      </c>
      <c r="BAT10" s="154">
        <v>0</v>
      </c>
      <c r="BAU10" s="154">
        <v>0</v>
      </c>
      <c r="BAV10" s="154">
        <v>0</v>
      </c>
      <c r="BAW10" s="154">
        <v>0</v>
      </c>
      <c r="BAX10" s="154">
        <v>0</v>
      </c>
      <c r="BAY10" s="154">
        <v>0</v>
      </c>
      <c r="BAZ10" s="154">
        <v>0</v>
      </c>
      <c r="BBA10" s="154">
        <v>0</v>
      </c>
      <c r="BBB10" s="154">
        <v>0</v>
      </c>
      <c r="BBC10" s="154">
        <v>0</v>
      </c>
      <c r="BBD10" s="154">
        <v>0</v>
      </c>
      <c r="BBE10" s="154">
        <v>0</v>
      </c>
      <c r="BBF10" s="154">
        <v>0</v>
      </c>
      <c r="BBG10" s="154">
        <v>0</v>
      </c>
      <c r="BBH10" s="154">
        <v>0</v>
      </c>
      <c r="BBI10" s="154">
        <v>0</v>
      </c>
      <c r="BBJ10" s="154">
        <v>0</v>
      </c>
      <c r="BBK10" s="154">
        <v>0</v>
      </c>
      <c r="BBL10" s="154">
        <v>0</v>
      </c>
      <c r="BBM10" s="154">
        <v>0</v>
      </c>
      <c r="BBN10" s="154">
        <v>0</v>
      </c>
      <c r="BBO10" s="154">
        <v>0</v>
      </c>
      <c r="BBP10" s="154">
        <v>0</v>
      </c>
      <c r="BBQ10" s="154">
        <v>0</v>
      </c>
      <c r="BBR10" s="154">
        <v>0</v>
      </c>
      <c r="BBS10" s="154">
        <v>0</v>
      </c>
      <c r="BBT10" s="154">
        <v>0</v>
      </c>
      <c r="BBU10" s="154">
        <v>0</v>
      </c>
      <c r="BBV10" s="154">
        <v>0</v>
      </c>
      <c r="BBW10" s="154">
        <v>0</v>
      </c>
      <c r="BBX10" s="154">
        <v>0</v>
      </c>
      <c r="BBY10" s="154">
        <v>0</v>
      </c>
      <c r="BBZ10" s="154">
        <v>0</v>
      </c>
      <c r="BCA10" s="154">
        <v>0</v>
      </c>
      <c r="BCB10" s="154">
        <v>0</v>
      </c>
      <c r="BCC10" s="154">
        <v>0</v>
      </c>
      <c r="BCD10" s="154">
        <v>0</v>
      </c>
      <c r="BCE10" s="154">
        <v>0</v>
      </c>
      <c r="BCF10" s="154">
        <v>0</v>
      </c>
      <c r="BCG10" s="154">
        <v>0</v>
      </c>
      <c r="BCH10" s="154">
        <v>0</v>
      </c>
      <c r="BCI10" s="154">
        <v>0</v>
      </c>
      <c r="BCJ10" s="154">
        <v>0</v>
      </c>
      <c r="BCK10" s="154">
        <v>0</v>
      </c>
      <c r="BCL10" s="154">
        <v>0</v>
      </c>
      <c r="BCM10" s="154">
        <v>0</v>
      </c>
      <c r="BCN10" s="154">
        <v>0</v>
      </c>
      <c r="BCO10" s="154">
        <v>0</v>
      </c>
      <c r="BCP10" s="154">
        <v>0</v>
      </c>
      <c r="BCQ10" s="154">
        <v>0</v>
      </c>
      <c r="BCR10" s="154">
        <v>0</v>
      </c>
      <c r="BCS10" s="154">
        <v>0</v>
      </c>
      <c r="BCT10" s="154">
        <v>0</v>
      </c>
      <c r="BCU10" s="154">
        <v>0</v>
      </c>
      <c r="BCV10" s="154">
        <v>0</v>
      </c>
      <c r="BCW10" s="154">
        <v>0</v>
      </c>
      <c r="BCX10" s="154">
        <v>0</v>
      </c>
      <c r="BCY10" s="154">
        <v>0</v>
      </c>
      <c r="BCZ10" s="154">
        <v>0</v>
      </c>
      <c r="BDA10" s="154">
        <v>0</v>
      </c>
      <c r="BDB10" s="154">
        <v>0</v>
      </c>
      <c r="BDC10" s="154">
        <v>0</v>
      </c>
      <c r="BDD10" s="154">
        <v>0</v>
      </c>
      <c r="BDE10" s="154">
        <v>0</v>
      </c>
      <c r="BDF10" s="154">
        <v>0</v>
      </c>
      <c r="BDG10" s="154">
        <v>0</v>
      </c>
      <c r="BDH10" s="154">
        <v>0</v>
      </c>
      <c r="BDI10" s="154">
        <v>0</v>
      </c>
      <c r="BDJ10" s="154">
        <v>0</v>
      </c>
      <c r="BDK10" s="154">
        <v>0</v>
      </c>
      <c r="BDL10" s="154">
        <v>0</v>
      </c>
      <c r="BDM10" s="154">
        <v>0</v>
      </c>
      <c r="BDN10" s="154">
        <v>0</v>
      </c>
      <c r="BDO10" s="154">
        <v>0</v>
      </c>
      <c r="BDP10" s="154">
        <v>0</v>
      </c>
      <c r="BDQ10" s="154">
        <v>0</v>
      </c>
      <c r="BDR10" s="154">
        <v>0</v>
      </c>
      <c r="BDS10" s="154">
        <v>0</v>
      </c>
      <c r="BDT10" s="154">
        <v>0</v>
      </c>
      <c r="BDU10" s="154">
        <v>0</v>
      </c>
      <c r="BDV10" s="154">
        <v>0</v>
      </c>
      <c r="BDW10" s="154">
        <v>0</v>
      </c>
      <c r="BDX10" s="154">
        <v>0</v>
      </c>
      <c r="BDY10" s="154">
        <v>0</v>
      </c>
      <c r="BDZ10" s="154">
        <v>0</v>
      </c>
      <c r="BEA10" s="154">
        <v>0</v>
      </c>
      <c r="BEB10" s="154">
        <v>0</v>
      </c>
      <c r="BEC10" s="154">
        <v>0</v>
      </c>
      <c r="BED10" s="154">
        <v>0</v>
      </c>
      <c r="BEE10" s="154">
        <v>0</v>
      </c>
      <c r="BEF10" s="154">
        <v>0</v>
      </c>
      <c r="BEG10" s="154">
        <v>0</v>
      </c>
      <c r="BEH10" s="154">
        <v>0</v>
      </c>
      <c r="BEI10" s="154">
        <v>0</v>
      </c>
      <c r="BEJ10" s="154">
        <v>0</v>
      </c>
      <c r="BEK10" s="154">
        <v>0</v>
      </c>
      <c r="BEL10" s="154">
        <v>0</v>
      </c>
      <c r="BEM10" s="154">
        <v>0</v>
      </c>
      <c r="BEN10" s="154">
        <v>0</v>
      </c>
      <c r="BEO10" s="154">
        <v>0</v>
      </c>
      <c r="BEP10" s="154">
        <v>0</v>
      </c>
      <c r="BEQ10" s="154">
        <v>0</v>
      </c>
      <c r="BER10" s="154">
        <v>0</v>
      </c>
      <c r="BES10" s="154">
        <v>0</v>
      </c>
      <c r="BET10" s="154">
        <v>0</v>
      </c>
      <c r="BEU10" s="154">
        <v>0</v>
      </c>
      <c r="BEV10" s="154">
        <v>0</v>
      </c>
      <c r="BEW10" s="154">
        <v>0</v>
      </c>
      <c r="BEX10" s="154">
        <v>0</v>
      </c>
      <c r="BEY10" s="154">
        <v>0</v>
      </c>
      <c r="BEZ10" s="154">
        <v>0</v>
      </c>
      <c r="BFA10" s="154">
        <v>0</v>
      </c>
      <c r="BFB10" s="154">
        <v>0</v>
      </c>
      <c r="BFC10" s="154">
        <v>0</v>
      </c>
      <c r="BFD10" s="154">
        <v>0</v>
      </c>
      <c r="BFE10" s="154">
        <v>0</v>
      </c>
      <c r="BFF10" s="154">
        <v>0</v>
      </c>
      <c r="BFG10" s="154">
        <v>0</v>
      </c>
      <c r="BFH10" s="154">
        <v>0</v>
      </c>
      <c r="BFI10" s="154">
        <v>0</v>
      </c>
      <c r="BFJ10" s="154">
        <v>0</v>
      </c>
      <c r="BFK10" s="154">
        <v>0</v>
      </c>
      <c r="BFL10" s="154">
        <v>0</v>
      </c>
      <c r="BFM10" s="154">
        <v>0</v>
      </c>
      <c r="BFN10" s="154">
        <v>0</v>
      </c>
      <c r="BFO10" s="154">
        <v>0</v>
      </c>
      <c r="BFP10" s="154">
        <v>0</v>
      </c>
      <c r="BFQ10" s="154">
        <v>0</v>
      </c>
      <c r="BFR10" s="154">
        <v>0</v>
      </c>
      <c r="BFS10" s="154">
        <v>0</v>
      </c>
      <c r="BFT10" s="154">
        <v>0</v>
      </c>
      <c r="BFU10" s="154">
        <v>0</v>
      </c>
      <c r="BFV10" s="154">
        <v>0</v>
      </c>
      <c r="BFW10" s="154">
        <v>0</v>
      </c>
      <c r="BFX10" s="154">
        <v>0</v>
      </c>
      <c r="BFY10" s="154">
        <v>0</v>
      </c>
      <c r="BFZ10" s="154">
        <v>0</v>
      </c>
      <c r="BGA10" s="154">
        <v>0</v>
      </c>
      <c r="BGB10" s="154">
        <v>0</v>
      </c>
      <c r="BGC10" s="154">
        <v>0</v>
      </c>
      <c r="BGD10" s="154">
        <v>0</v>
      </c>
      <c r="BGE10" s="154">
        <v>0</v>
      </c>
      <c r="BGF10" s="154">
        <v>0</v>
      </c>
      <c r="BGG10" s="154">
        <v>0</v>
      </c>
      <c r="BGH10" s="154">
        <v>0</v>
      </c>
      <c r="BGI10" s="154">
        <v>0</v>
      </c>
      <c r="BGJ10" s="154">
        <v>0</v>
      </c>
      <c r="BGK10" s="154">
        <v>0</v>
      </c>
      <c r="BGL10" s="154">
        <v>0</v>
      </c>
      <c r="BGM10" s="154">
        <v>0</v>
      </c>
      <c r="BGN10" s="154">
        <v>0</v>
      </c>
      <c r="BGO10" s="154">
        <v>0</v>
      </c>
      <c r="BGP10" s="154">
        <v>0</v>
      </c>
      <c r="BGQ10" s="154">
        <v>0</v>
      </c>
      <c r="BGR10" s="154">
        <v>0</v>
      </c>
      <c r="BGS10" s="154">
        <v>0</v>
      </c>
      <c r="BGT10" s="154">
        <v>0</v>
      </c>
      <c r="BGU10" s="154">
        <v>0</v>
      </c>
      <c r="BGV10" s="154">
        <v>0</v>
      </c>
      <c r="BGW10" s="154">
        <v>0</v>
      </c>
      <c r="BGX10" s="154">
        <v>0</v>
      </c>
      <c r="BGY10" s="154">
        <v>0</v>
      </c>
      <c r="BGZ10" s="154">
        <v>0</v>
      </c>
      <c r="BHA10" s="154">
        <v>0</v>
      </c>
      <c r="BHB10" s="154">
        <v>0</v>
      </c>
      <c r="BHC10" s="154">
        <v>0</v>
      </c>
      <c r="BHD10" s="154">
        <v>0</v>
      </c>
      <c r="BHE10" s="154">
        <v>0</v>
      </c>
      <c r="BHF10" s="154">
        <v>0</v>
      </c>
      <c r="BHG10" s="154">
        <v>0</v>
      </c>
      <c r="BHH10" s="154">
        <v>0</v>
      </c>
      <c r="BHI10" s="154">
        <v>0</v>
      </c>
      <c r="BHJ10" s="154">
        <v>0</v>
      </c>
      <c r="BHK10" s="154">
        <v>0</v>
      </c>
      <c r="BHL10" s="154">
        <v>0</v>
      </c>
      <c r="BHM10" s="154">
        <v>0</v>
      </c>
      <c r="BHN10" s="154">
        <v>0</v>
      </c>
      <c r="BHO10" s="154">
        <v>0</v>
      </c>
      <c r="BHP10" s="154">
        <v>0</v>
      </c>
      <c r="BHQ10" s="154">
        <v>0</v>
      </c>
      <c r="BHR10" s="154">
        <v>0</v>
      </c>
      <c r="BHS10" s="154">
        <v>0</v>
      </c>
      <c r="BHT10" s="154">
        <v>0</v>
      </c>
      <c r="BHU10" s="154">
        <v>0</v>
      </c>
      <c r="BHV10" s="154">
        <v>0</v>
      </c>
      <c r="BHW10" s="154">
        <v>0</v>
      </c>
      <c r="BHX10" s="154">
        <v>0</v>
      </c>
      <c r="BHY10" s="154">
        <v>0</v>
      </c>
      <c r="BHZ10" s="154">
        <v>0</v>
      </c>
      <c r="BIA10" s="154">
        <v>0</v>
      </c>
      <c r="BIB10" s="154">
        <v>0</v>
      </c>
      <c r="BIC10" s="154">
        <v>0</v>
      </c>
      <c r="BID10" s="154">
        <v>0</v>
      </c>
      <c r="BIE10" s="154">
        <v>0</v>
      </c>
      <c r="BIF10" s="154">
        <v>0</v>
      </c>
      <c r="BIG10" s="154">
        <v>0</v>
      </c>
      <c r="BIH10" s="154">
        <v>0</v>
      </c>
      <c r="BII10" s="154">
        <v>0</v>
      </c>
      <c r="BIJ10" s="154">
        <v>0</v>
      </c>
      <c r="BIK10" s="154">
        <v>0</v>
      </c>
      <c r="BIL10" s="154">
        <v>0</v>
      </c>
      <c r="BIM10" s="154">
        <v>0</v>
      </c>
      <c r="BIN10" s="154">
        <v>0</v>
      </c>
      <c r="BIO10" s="154">
        <v>0</v>
      </c>
      <c r="BIP10" s="154">
        <v>0</v>
      </c>
      <c r="BIQ10" s="154">
        <v>0</v>
      </c>
      <c r="BIR10" s="154">
        <v>0</v>
      </c>
      <c r="BIS10" s="154">
        <v>0</v>
      </c>
      <c r="BIT10" s="154">
        <v>0</v>
      </c>
      <c r="BIU10" s="154">
        <v>0</v>
      </c>
      <c r="BIV10" s="154">
        <v>0</v>
      </c>
      <c r="BIW10" s="154">
        <v>0</v>
      </c>
      <c r="BIX10" s="154">
        <v>0</v>
      </c>
      <c r="BIY10" s="154">
        <v>0</v>
      </c>
      <c r="BIZ10" s="154">
        <v>0</v>
      </c>
      <c r="BJA10" s="154">
        <v>0</v>
      </c>
      <c r="BJB10" s="154">
        <v>0</v>
      </c>
      <c r="BJC10" s="154">
        <v>0</v>
      </c>
      <c r="BJD10" s="154">
        <v>0</v>
      </c>
      <c r="BJE10" s="154">
        <v>0</v>
      </c>
      <c r="BJF10" s="154">
        <v>0</v>
      </c>
      <c r="BJG10" s="154">
        <v>0</v>
      </c>
      <c r="BJH10" s="154">
        <v>0</v>
      </c>
      <c r="BJI10" s="154">
        <v>0</v>
      </c>
      <c r="BJJ10" s="154">
        <v>0</v>
      </c>
      <c r="BJK10" s="154">
        <v>0</v>
      </c>
      <c r="BJL10" s="154">
        <v>0</v>
      </c>
      <c r="BJM10" s="154">
        <v>0</v>
      </c>
      <c r="BJN10" s="154">
        <v>0</v>
      </c>
      <c r="BJO10" s="154">
        <v>0</v>
      </c>
      <c r="BJP10" s="154">
        <v>0</v>
      </c>
      <c r="BJQ10" s="154">
        <v>0</v>
      </c>
      <c r="BJR10" s="154">
        <v>0</v>
      </c>
      <c r="BJS10" s="154">
        <v>0</v>
      </c>
      <c r="BJT10" s="154">
        <v>0</v>
      </c>
      <c r="BJU10" s="154">
        <v>0</v>
      </c>
      <c r="BJV10" s="154">
        <v>0</v>
      </c>
      <c r="BJW10" s="154">
        <v>0</v>
      </c>
      <c r="BJX10" s="154">
        <v>0</v>
      </c>
      <c r="BJY10" s="154">
        <v>0</v>
      </c>
      <c r="BJZ10" s="154">
        <v>0</v>
      </c>
      <c r="BKA10" s="154">
        <v>0</v>
      </c>
      <c r="BKB10" s="154">
        <v>0</v>
      </c>
      <c r="BKC10" s="154">
        <v>0</v>
      </c>
      <c r="BKD10" s="154">
        <v>0</v>
      </c>
      <c r="BKE10" s="154">
        <v>0</v>
      </c>
      <c r="BKF10" s="154">
        <v>0</v>
      </c>
      <c r="BKG10" s="154">
        <v>0</v>
      </c>
      <c r="BKH10" s="154">
        <v>0</v>
      </c>
      <c r="BKI10" s="154">
        <v>0</v>
      </c>
      <c r="BKJ10" s="154">
        <v>0</v>
      </c>
      <c r="BKK10" s="154">
        <v>0</v>
      </c>
      <c r="BKL10" s="154">
        <v>0</v>
      </c>
      <c r="BKM10" s="154">
        <v>0</v>
      </c>
      <c r="BKN10" s="154">
        <v>0</v>
      </c>
      <c r="BKO10" s="154">
        <v>0</v>
      </c>
      <c r="BKP10" s="154">
        <v>0</v>
      </c>
      <c r="BKQ10" s="154">
        <v>0</v>
      </c>
      <c r="BKR10" s="154">
        <v>0</v>
      </c>
      <c r="BKS10" s="154">
        <v>0</v>
      </c>
      <c r="BKT10" s="154">
        <v>0</v>
      </c>
      <c r="BKU10" s="154">
        <v>0</v>
      </c>
      <c r="BKV10" s="154">
        <v>0</v>
      </c>
      <c r="BKW10" s="154">
        <v>0</v>
      </c>
      <c r="BKX10" s="154">
        <v>0</v>
      </c>
      <c r="BKY10" s="154">
        <v>0</v>
      </c>
      <c r="BKZ10" s="154">
        <v>0</v>
      </c>
      <c r="BLA10" s="154">
        <v>0</v>
      </c>
      <c r="BLB10" s="154">
        <v>0</v>
      </c>
      <c r="BLC10" s="154">
        <v>0</v>
      </c>
      <c r="BLD10" s="154">
        <v>0</v>
      </c>
      <c r="BLE10" s="154">
        <v>0</v>
      </c>
      <c r="BLF10" s="154">
        <v>0</v>
      </c>
      <c r="BLG10" s="154">
        <v>0</v>
      </c>
      <c r="BLH10" s="154">
        <v>0</v>
      </c>
      <c r="BLI10" s="154">
        <v>0</v>
      </c>
      <c r="BLJ10" s="154">
        <v>0</v>
      </c>
      <c r="BLK10" s="154">
        <v>0</v>
      </c>
      <c r="BLL10" s="154">
        <v>0</v>
      </c>
      <c r="BLM10" s="154">
        <v>0</v>
      </c>
      <c r="BLN10" s="154">
        <v>0</v>
      </c>
      <c r="BLO10" s="154">
        <v>0</v>
      </c>
      <c r="BLP10" s="154">
        <v>0</v>
      </c>
      <c r="BLQ10" s="154">
        <v>0</v>
      </c>
      <c r="BLR10" s="154">
        <v>0</v>
      </c>
      <c r="BLS10" s="154">
        <v>0</v>
      </c>
      <c r="BLT10" s="154">
        <v>0</v>
      </c>
      <c r="BLU10" s="154">
        <v>0</v>
      </c>
      <c r="BLV10" s="154">
        <v>0</v>
      </c>
      <c r="BLW10" s="154">
        <v>0</v>
      </c>
      <c r="BLX10" s="154">
        <v>0</v>
      </c>
      <c r="BLY10" s="154">
        <v>0</v>
      </c>
      <c r="BLZ10" s="154">
        <v>0</v>
      </c>
      <c r="BMA10" s="154">
        <v>0</v>
      </c>
      <c r="BMB10" s="154">
        <v>0</v>
      </c>
      <c r="BMC10" s="154">
        <v>0</v>
      </c>
      <c r="BMD10" s="154">
        <v>0</v>
      </c>
      <c r="BME10" s="154">
        <v>0</v>
      </c>
      <c r="BMF10" s="154">
        <v>0</v>
      </c>
      <c r="BMG10" s="154">
        <v>0</v>
      </c>
      <c r="BMH10" s="154">
        <v>0</v>
      </c>
      <c r="BMI10" s="154">
        <v>0</v>
      </c>
      <c r="BMJ10" s="154">
        <v>0</v>
      </c>
      <c r="BMK10" s="154">
        <v>0</v>
      </c>
      <c r="BML10" s="154">
        <v>0</v>
      </c>
      <c r="BMM10" s="154">
        <v>0</v>
      </c>
      <c r="BMN10" s="154">
        <v>0</v>
      </c>
      <c r="BMO10" s="154">
        <v>0</v>
      </c>
      <c r="BMP10" s="154">
        <v>0</v>
      </c>
      <c r="BMQ10" s="154">
        <v>0</v>
      </c>
      <c r="BMR10" s="154">
        <v>0</v>
      </c>
      <c r="BMS10" s="154">
        <v>0</v>
      </c>
      <c r="BMT10" s="154">
        <v>0</v>
      </c>
      <c r="BMU10" s="154">
        <v>0</v>
      </c>
      <c r="BMV10" s="154">
        <v>0</v>
      </c>
      <c r="BMW10" s="154">
        <v>0</v>
      </c>
      <c r="BMX10" s="154">
        <v>0</v>
      </c>
      <c r="BMY10" s="154">
        <v>0</v>
      </c>
      <c r="BMZ10" s="154">
        <v>0</v>
      </c>
      <c r="BNA10" s="154">
        <v>0</v>
      </c>
      <c r="BNB10" s="154">
        <v>0</v>
      </c>
      <c r="BNC10" s="154">
        <v>0</v>
      </c>
      <c r="BND10" s="154">
        <v>0</v>
      </c>
      <c r="BNE10" s="154">
        <v>0</v>
      </c>
      <c r="BNF10" s="154">
        <v>0</v>
      </c>
      <c r="BNG10" s="154">
        <v>0</v>
      </c>
      <c r="BNH10" s="154">
        <v>0</v>
      </c>
      <c r="BNI10" s="154">
        <v>0</v>
      </c>
      <c r="BNJ10" s="154">
        <v>0</v>
      </c>
      <c r="BNK10" s="154">
        <v>0</v>
      </c>
      <c r="BNL10" s="154">
        <v>0</v>
      </c>
      <c r="BNM10" s="154">
        <v>0</v>
      </c>
      <c r="BNN10" s="154">
        <v>0</v>
      </c>
      <c r="BNO10" s="154">
        <v>0</v>
      </c>
      <c r="BNP10" s="154">
        <v>0</v>
      </c>
      <c r="BNQ10" s="154">
        <v>0</v>
      </c>
      <c r="BNR10" s="154">
        <v>0</v>
      </c>
      <c r="BNS10" s="154">
        <v>0</v>
      </c>
      <c r="BNT10" s="154">
        <v>0</v>
      </c>
      <c r="BNU10" s="154">
        <v>0</v>
      </c>
      <c r="BNV10" s="154">
        <v>0</v>
      </c>
      <c r="BNW10" s="154">
        <v>0</v>
      </c>
      <c r="BNX10" s="154">
        <v>0</v>
      </c>
      <c r="BNY10" s="154">
        <v>0</v>
      </c>
      <c r="BNZ10" s="154">
        <v>0</v>
      </c>
      <c r="BOA10" s="154">
        <v>0</v>
      </c>
      <c r="BOB10" s="154">
        <v>0</v>
      </c>
      <c r="BOC10" s="154">
        <v>0</v>
      </c>
      <c r="BOD10" s="154">
        <v>0</v>
      </c>
      <c r="BOE10" s="154">
        <v>0</v>
      </c>
      <c r="BOF10" s="154">
        <v>0</v>
      </c>
      <c r="BOG10" s="154">
        <v>0</v>
      </c>
      <c r="BOH10" s="154">
        <v>0</v>
      </c>
      <c r="BOI10" s="154">
        <v>0</v>
      </c>
      <c r="BOJ10" s="154">
        <v>0</v>
      </c>
      <c r="BOK10" s="154">
        <v>0</v>
      </c>
      <c r="BOL10" s="154">
        <v>0</v>
      </c>
      <c r="BOM10" s="154">
        <v>0</v>
      </c>
      <c r="BON10" s="154">
        <v>0</v>
      </c>
      <c r="BOO10" s="154">
        <v>0</v>
      </c>
      <c r="BOP10" s="154">
        <v>0</v>
      </c>
      <c r="BOQ10" s="154">
        <v>0</v>
      </c>
      <c r="BOR10" s="154">
        <v>0</v>
      </c>
      <c r="BOS10" s="154">
        <v>0</v>
      </c>
      <c r="BOT10" s="154">
        <v>0</v>
      </c>
      <c r="BOU10" s="154">
        <v>0</v>
      </c>
      <c r="BOV10" s="154">
        <v>0</v>
      </c>
      <c r="BOW10" s="154">
        <v>0</v>
      </c>
      <c r="BOX10" s="154">
        <v>0</v>
      </c>
      <c r="BOY10" s="154">
        <v>0</v>
      </c>
      <c r="BOZ10" s="154">
        <v>0</v>
      </c>
      <c r="BPA10" s="154">
        <v>0</v>
      </c>
      <c r="BPB10" s="154">
        <v>0</v>
      </c>
      <c r="BPC10" s="154">
        <v>0</v>
      </c>
      <c r="BPD10" s="154">
        <v>0</v>
      </c>
      <c r="BPE10" s="154">
        <v>0</v>
      </c>
      <c r="BPF10" s="154">
        <v>0</v>
      </c>
      <c r="BPG10" s="154">
        <v>0</v>
      </c>
      <c r="BPH10" s="154">
        <v>0</v>
      </c>
      <c r="BPI10" s="154">
        <v>0</v>
      </c>
      <c r="BPJ10" s="154">
        <v>0</v>
      </c>
      <c r="BPK10" s="154">
        <v>0</v>
      </c>
      <c r="BPL10" s="154">
        <v>0</v>
      </c>
      <c r="BPM10" s="154">
        <v>0</v>
      </c>
      <c r="BPN10" s="154">
        <v>0</v>
      </c>
      <c r="BPO10" s="154">
        <v>0</v>
      </c>
      <c r="BPP10" s="154">
        <v>0</v>
      </c>
      <c r="BPQ10" s="154">
        <v>0</v>
      </c>
      <c r="BPR10" s="154">
        <v>0</v>
      </c>
      <c r="BPS10" s="154">
        <v>0</v>
      </c>
      <c r="BPT10" s="154">
        <v>0</v>
      </c>
      <c r="BPU10" s="154">
        <v>0</v>
      </c>
      <c r="BPV10" s="154">
        <v>0</v>
      </c>
      <c r="BPW10" s="154">
        <v>0</v>
      </c>
      <c r="BPX10" s="154">
        <v>0</v>
      </c>
      <c r="BPY10" s="154">
        <v>0</v>
      </c>
      <c r="BPZ10" s="154">
        <v>0</v>
      </c>
      <c r="BQA10" s="154">
        <v>0</v>
      </c>
      <c r="BQB10" s="154">
        <v>0</v>
      </c>
      <c r="BQC10" s="154">
        <v>0</v>
      </c>
      <c r="BQD10" s="154">
        <v>0</v>
      </c>
      <c r="BQE10" s="154">
        <v>0</v>
      </c>
      <c r="BQF10" s="154">
        <v>0</v>
      </c>
      <c r="BQG10" s="154">
        <v>0</v>
      </c>
      <c r="BQH10" s="154">
        <v>0</v>
      </c>
      <c r="BQI10" s="154">
        <v>0</v>
      </c>
      <c r="BQJ10" s="154">
        <v>0</v>
      </c>
      <c r="BQK10" s="154">
        <v>0</v>
      </c>
      <c r="BQL10" s="154">
        <v>0</v>
      </c>
      <c r="BQM10" s="154">
        <v>0</v>
      </c>
      <c r="BQN10" s="154">
        <v>0</v>
      </c>
      <c r="BQO10" s="154">
        <v>0</v>
      </c>
      <c r="BQP10" s="154">
        <v>0</v>
      </c>
      <c r="BQQ10" s="154">
        <v>0</v>
      </c>
      <c r="BQR10" s="154">
        <v>0</v>
      </c>
      <c r="BQS10" s="154">
        <v>0</v>
      </c>
      <c r="BQT10" s="154">
        <v>0</v>
      </c>
      <c r="BQU10" s="154">
        <v>0</v>
      </c>
      <c r="BQV10" s="154">
        <v>0</v>
      </c>
      <c r="BQW10" s="154">
        <v>0</v>
      </c>
      <c r="BQX10" s="154">
        <v>0</v>
      </c>
      <c r="BQY10" s="154">
        <v>0</v>
      </c>
      <c r="BQZ10" s="154">
        <v>0</v>
      </c>
      <c r="BRA10" s="154">
        <v>0</v>
      </c>
      <c r="BRB10" s="154">
        <v>0</v>
      </c>
      <c r="BRC10" s="154">
        <v>0</v>
      </c>
      <c r="BRD10" s="154">
        <v>0</v>
      </c>
      <c r="BRE10" s="154">
        <v>0</v>
      </c>
      <c r="BRF10" s="154">
        <v>0</v>
      </c>
      <c r="BRG10" s="154">
        <v>0</v>
      </c>
      <c r="BRH10" s="154">
        <v>0</v>
      </c>
      <c r="BRI10" s="154">
        <v>0</v>
      </c>
      <c r="BRJ10" s="154">
        <v>0</v>
      </c>
      <c r="BRK10" s="154">
        <v>0</v>
      </c>
      <c r="BRL10" s="154">
        <v>0</v>
      </c>
      <c r="BRM10" s="154">
        <v>0</v>
      </c>
      <c r="BRN10" s="154">
        <v>0</v>
      </c>
      <c r="BRO10" s="154">
        <v>0</v>
      </c>
      <c r="BRP10" s="154">
        <v>0</v>
      </c>
      <c r="BRQ10" s="154">
        <v>0</v>
      </c>
      <c r="BRR10" s="154">
        <v>0</v>
      </c>
      <c r="BRS10" s="154">
        <v>0</v>
      </c>
      <c r="BRT10" s="154">
        <v>0</v>
      </c>
      <c r="BRU10" s="154">
        <v>0</v>
      </c>
      <c r="BRV10" s="154">
        <v>0</v>
      </c>
      <c r="BRW10" s="154">
        <v>0</v>
      </c>
      <c r="BRX10" s="154">
        <v>0</v>
      </c>
      <c r="BRY10" s="154">
        <v>0</v>
      </c>
      <c r="BRZ10" s="154">
        <v>0</v>
      </c>
      <c r="BSA10" s="154">
        <v>0</v>
      </c>
      <c r="BSB10" s="154">
        <v>0</v>
      </c>
      <c r="BSC10" s="154">
        <v>0</v>
      </c>
      <c r="BSD10" s="154">
        <v>0</v>
      </c>
      <c r="BSE10" s="154">
        <v>0</v>
      </c>
      <c r="BSF10" s="154">
        <v>0</v>
      </c>
      <c r="BSG10" s="154">
        <v>0</v>
      </c>
      <c r="BSH10" s="154">
        <v>0</v>
      </c>
      <c r="BSI10" s="154">
        <v>0</v>
      </c>
      <c r="BSJ10" s="154">
        <v>0</v>
      </c>
      <c r="BSK10" s="154">
        <v>0</v>
      </c>
      <c r="BSL10" s="154">
        <v>0</v>
      </c>
      <c r="BSM10" s="154">
        <v>0</v>
      </c>
      <c r="BSN10" s="154">
        <v>0</v>
      </c>
      <c r="BSO10" s="154">
        <v>0</v>
      </c>
      <c r="BSP10" s="154">
        <v>0</v>
      </c>
      <c r="BSQ10" s="154">
        <v>0</v>
      </c>
      <c r="BSR10" s="154">
        <v>0</v>
      </c>
      <c r="BSS10" s="154">
        <v>0</v>
      </c>
      <c r="BST10" s="154">
        <v>0</v>
      </c>
      <c r="BSU10" s="154">
        <v>0</v>
      </c>
      <c r="BSV10" s="154">
        <v>0</v>
      </c>
      <c r="BSW10" s="154">
        <v>0</v>
      </c>
      <c r="BSX10" s="154">
        <v>0</v>
      </c>
      <c r="BSY10" s="154">
        <v>0</v>
      </c>
      <c r="BSZ10" s="154">
        <v>0</v>
      </c>
      <c r="BTA10" s="154">
        <v>0</v>
      </c>
      <c r="BTB10" s="154">
        <v>0</v>
      </c>
      <c r="BTC10" s="154">
        <v>0</v>
      </c>
      <c r="BTD10" s="154">
        <v>0</v>
      </c>
      <c r="BTE10" s="154">
        <v>0</v>
      </c>
      <c r="BTF10" s="154">
        <v>0</v>
      </c>
      <c r="BTG10" s="154">
        <v>0</v>
      </c>
      <c r="BTH10" s="154">
        <v>0</v>
      </c>
      <c r="BTI10" s="154">
        <v>0</v>
      </c>
      <c r="BTJ10" s="154">
        <v>0</v>
      </c>
      <c r="BTK10" s="154">
        <v>0</v>
      </c>
      <c r="BTL10" s="154">
        <v>0</v>
      </c>
      <c r="BTM10" s="154">
        <v>0</v>
      </c>
      <c r="BTN10" s="154">
        <v>0</v>
      </c>
      <c r="BTO10" s="154">
        <v>0</v>
      </c>
      <c r="BTP10" s="154">
        <v>0</v>
      </c>
      <c r="BTQ10" s="154">
        <v>0</v>
      </c>
      <c r="BTR10" s="154">
        <v>0</v>
      </c>
      <c r="BTS10" s="154">
        <v>0</v>
      </c>
      <c r="BTT10" s="154">
        <v>0</v>
      </c>
      <c r="BTU10" s="154">
        <v>0</v>
      </c>
      <c r="BTV10" s="154">
        <v>0</v>
      </c>
      <c r="BTW10" s="154">
        <v>0</v>
      </c>
      <c r="BTX10" s="154">
        <v>0</v>
      </c>
      <c r="BTY10" s="154">
        <v>0</v>
      </c>
      <c r="BTZ10" s="154">
        <v>0</v>
      </c>
      <c r="BUA10" s="154">
        <v>0</v>
      </c>
      <c r="BUB10" s="154">
        <v>0</v>
      </c>
      <c r="BUC10" s="154">
        <v>0</v>
      </c>
      <c r="BUD10" s="154">
        <v>0</v>
      </c>
      <c r="BUE10" s="154">
        <v>0</v>
      </c>
      <c r="BUF10" s="154">
        <v>0</v>
      </c>
      <c r="BUG10" s="154">
        <v>0</v>
      </c>
      <c r="BUH10" s="154">
        <v>0</v>
      </c>
      <c r="BUI10" s="154">
        <v>0</v>
      </c>
      <c r="BUJ10" s="154">
        <v>0</v>
      </c>
      <c r="BUK10" s="154">
        <v>0</v>
      </c>
      <c r="BUL10" s="154">
        <v>0</v>
      </c>
      <c r="BUM10" s="154">
        <v>0</v>
      </c>
      <c r="BUN10" s="154">
        <v>0</v>
      </c>
      <c r="BUO10" s="154">
        <v>0</v>
      </c>
      <c r="BUP10" s="154">
        <v>0</v>
      </c>
      <c r="BUQ10" s="154">
        <v>0</v>
      </c>
      <c r="BUR10" s="154">
        <v>0</v>
      </c>
      <c r="BUS10" s="154">
        <v>0</v>
      </c>
      <c r="BUT10" s="154">
        <v>0</v>
      </c>
      <c r="BUU10" s="154">
        <v>0</v>
      </c>
      <c r="BUV10" s="154">
        <v>0</v>
      </c>
      <c r="BUW10" s="154">
        <v>0</v>
      </c>
      <c r="BUX10" s="154">
        <v>0</v>
      </c>
      <c r="BUY10" s="154">
        <v>0</v>
      </c>
      <c r="BUZ10" s="154">
        <v>0</v>
      </c>
      <c r="BVA10" s="154">
        <v>0</v>
      </c>
      <c r="BVB10" s="154">
        <v>0</v>
      </c>
      <c r="BVC10" s="154">
        <v>0</v>
      </c>
      <c r="BVD10" s="154">
        <v>0</v>
      </c>
      <c r="BVE10" s="154">
        <v>0</v>
      </c>
      <c r="BVF10" s="154">
        <v>0</v>
      </c>
      <c r="BVG10" s="154">
        <v>0</v>
      </c>
      <c r="BVH10" s="154">
        <v>0</v>
      </c>
      <c r="BVI10" s="154">
        <v>0</v>
      </c>
      <c r="BVJ10" s="154">
        <v>0</v>
      </c>
      <c r="BVK10" s="154">
        <v>0</v>
      </c>
      <c r="BVL10" s="154">
        <v>0</v>
      </c>
      <c r="BVM10" s="154">
        <v>0</v>
      </c>
      <c r="BVN10" s="154">
        <v>0</v>
      </c>
      <c r="BVO10" s="154">
        <v>0</v>
      </c>
      <c r="BVP10" s="154">
        <v>0</v>
      </c>
      <c r="BVQ10" s="154">
        <v>0</v>
      </c>
      <c r="BVR10" s="154">
        <v>0</v>
      </c>
      <c r="BVS10" s="154">
        <v>0</v>
      </c>
      <c r="BVT10" s="154">
        <v>0</v>
      </c>
      <c r="BVU10" s="154">
        <v>0</v>
      </c>
      <c r="BVV10" s="154">
        <v>0</v>
      </c>
      <c r="BVW10" s="154">
        <v>0</v>
      </c>
      <c r="BVX10" s="154">
        <v>0</v>
      </c>
      <c r="BVY10" s="154">
        <v>0</v>
      </c>
      <c r="BVZ10" s="154">
        <v>0</v>
      </c>
      <c r="BWA10" s="154">
        <v>0</v>
      </c>
      <c r="BWB10" s="154">
        <v>0</v>
      </c>
      <c r="BWC10" s="154">
        <v>0</v>
      </c>
      <c r="BWD10" s="154">
        <v>0</v>
      </c>
      <c r="BWE10" s="154">
        <v>0</v>
      </c>
      <c r="BWF10" s="154">
        <v>0</v>
      </c>
      <c r="BWG10" s="154">
        <v>0</v>
      </c>
      <c r="BWH10" s="154">
        <v>0</v>
      </c>
      <c r="BWI10" s="154">
        <v>0</v>
      </c>
      <c r="BWJ10" s="154">
        <v>0</v>
      </c>
      <c r="BWK10" s="154">
        <v>0</v>
      </c>
      <c r="BWL10" s="154">
        <v>0</v>
      </c>
      <c r="BWM10" s="154">
        <v>0</v>
      </c>
      <c r="BWN10" s="154">
        <v>0</v>
      </c>
      <c r="BWO10" s="154">
        <v>0</v>
      </c>
      <c r="BWP10" s="154">
        <v>0</v>
      </c>
      <c r="BWQ10" s="154">
        <v>0</v>
      </c>
      <c r="BWR10" s="154">
        <v>0</v>
      </c>
      <c r="BWS10" s="154">
        <v>0</v>
      </c>
      <c r="BWT10" s="154">
        <v>0</v>
      </c>
      <c r="BWU10" s="154">
        <v>0</v>
      </c>
      <c r="BWV10" s="154">
        <v>0</v>
      </c>
      <c r="BWW10" s="154">
        <v>0</v>
      </c>
      <c r="BWX10" s="154">
        <v>0</v>
      </c>
      <c r="BWY10" s="154">
        <v>0</v>
      </c>
      <c r="BWZ10" s="154">
        <v>0</v>
      </c>
      <c r="BXA10" s="154">
        <v>0</v>
      </c>
      <c r="BXB10" s="154">
        <v>0</v>
      </c>
      <c r="BXC10" s="154">
        <v>0</v>
      </c>
      <c r="BXD10" s="154">
        <v>0</v>
      </c>
      <c r="BXE10" s="154">
        <v>0</v>
      </c>
      <c r="BXF10" s="154">
        <v>0</v>
      </c>
      <c r="BXG10" s="154">
        <v>0</v>
      </c>
      <c r="BXH10" s="154">
        <v>0</v>
      </c>
      <c r="BXI10" s="154">
        <v>0</v>
      </c>
      <c r="BXJ10" s="154">
        <v>0</v>
      </c>
      <c r="BXK10" s="154">
        <v>0</v>
      </c>
      <c r="BXL10" s="154">
        <v>0</v>
      </c>
      <c r="BXM10" s="154">
        <v>0</v>
      </c>
      <c r="BXN10" s="154">
        <v>0</v>
      </c>
      <c r="BXO10" s="154">
        <v>0</v>
      </c>
      <c r="BXP10" s="154">
        <v>0</v>
      </c>
      <c r="BXQ10" s="154">
        <v>0</v>
      </c>
      <c r="BXR10" s="154">
        <v>0</v>
      </c>
      <c r="BXS10" s="154">
        <v>0</v>
      </c>
      <c r="BXT10" s="154">
        <v>0</v>
      </c>
      <c r="BXU10" s="154">
        <v>0</v>
      </c>
      <c r="BXV10" s="154">
        <v>0</v>
      </c>
      <c r="BXW10" s="154">
        <v>0</v>
      </c>
      <c r="BXX10" s="154">
        <v>0</v>
      </c>
      <c r="BXY10" s="154">
        <v>0</v>
      </c>
      <c r="BXZ10" s="154">
        <v>0</v>
      </c>
      <c r="BYA10" s="154">
        <v>0</v>
      </c>
      <c r="BYB10" s="154">
        <v>0</v>
      </c>
      <c r="BYC10" s="154">
        <v>0</v>
      </c>
      <c r="BYD10" s="154">
        <v>0</v>
      </c>
      <c r="BYE10" s="154">
        <v>0</v>
      </c>
      <c r="BYF10" s="154">
        <v>0</v>
      </c>
      <c r="BYG10" s="154">
        <v>0</v>
      </c>
      <c r="BYH10" s="154">
        <v>0</v>
      </c>
      <c r="BYI10" s="154">
        <v>0</v>
      </c>
      <c r="BYJ10" s="154">
        <v>0</v>
      </c>
      <c r="BYK10" s="154">
        <v>0</v>
      </c>
      <c r="BYL10" s="154">
        <v>0</v>
      </c>
      <c r="BYM10" s="154">
        <v>0</v>
      </c>
      <c r="BYN10" s="154">
        <v>0</v>
      </c>
      <c r="BYO10" s="154">
        <v>0</v>
      </c>
      <c r="BYP10" s="154">
        <v>0</v>
      </c>
      <c r="BYQ10" s="154">
        <v>0</v>
      </c>
      <c r="BYR10" s="154">
        <v>0</v>
      </c>
      <c r="BYS10" s="154">
        <v>0</v>
      </c>
      <c r="BYT10" s="154">
        <v>0</v>
      </c>
      <c r="BYU10" s="154">
        <v>0</v>
      </c>
      <c r="BYV10" s="154">
        <v>0</v>
      </c>
      <c r="BYW10" s="154">
        <v>0</v>
      </c>
      <c r="BYX10" s="154">
        <v>0</v>
      </c>
      <c r="BYY10" s="154">
        <v>0</v>
      </c>
      <c r="BYZ10" s="154">
        <v>0</v>
      </c>
      <c r="BZA10" s="154">
        <v>0</v>
      </c>
      <c r="BZB10" s="154">
        <v>0</v>
      </c>
      <c r="BZC10" s="154">
        <v>0</v>
      </c>
      <c r="BZD10" s="154">
        <v>0</v>
      </c>
      <c r="BZE10" s="154">
        <v>0</v>
      </c>
      <c r="BZF10" s="154">
        <v>0</v>
      </c>
      <c r="BZG10" s="154">
        <v>0</v>
      </c>
      <c r="BZH10" s="154">
        <v>0</v>
      </c>
      <c r="BZI10" s="154">
        <v>0</v>
      </c>
      <c r="BZJ10" s="154">
        <v>0</v>
      </c>
      <c r="BZK10" s="154">
        <v>0</v>
      </c>
      <c r="BZL10" s="154">
        <v>0</v>
      </c>
      <c r="BZM10" s="154">
        <v>0</v>
      </c>
      <c r="BZN10" s="154">
        <v>0</v>
      </c>
      <c r="BZO10" s="154">
        <v>0</v>
      </c>
      <c r="BZP10" s="154">
        <v>0</v>
      </c>
      <c r="BZQ10" s="154">
        <v>0</v>
      </c>
      <c r="BZR10" s="154">
        <v>0</v>
      </c>
      <c r="BZS10" s="154">
        <v>0</v>
      </c>
      <c r="BZT10" s="154">
        <v>0</v>
      </c>
      <c r="BZU10" s="154">
        <v>0</v>
      </c>
      <c r="BZV10" s="154">
        <v>0</v>
      </c>
      <c r="BZW10" s="154">
        <v>0</v>
      </c>
      <c r="BZX10" s="154">
        <v>0</v>
      </c>
      <c r="BZY10" s="154">
        <v>0</v>
      </c>
      <c r="BZZ10" s="154">
        <v>0</v>
      </c>
      <c r="CAA10" s="154">
        <v>0</v>
      </c>
      <c r="CAB10" s="154">
        <v>0</v>
      </c>
      <c r="CAC10" s="154">
        <v>0</v>
      </c>
      <c r="CAD10" s="154">
        <v>0</v>
      </c>
      <c r="CAE10" s="154">
        <v>0</v>
      </c>
      <c r="CAF10" s="154">
        <v>0</v>
      </c>
      <c r="CAG10" s="154">
        <v>0</v>
      </c>
      <c r="CAH10" s="154">
        <v>0</v>
      </c>
      <c r="CAI10" s="154">
        <v>0</v>
      </c>
      <c r="CAJ10" s="154">
        <v>0</v>
      </c>
      <c r="CAK10" s="154">
        <v>0</v>
      </c>
      <c r="CAL10" s="154">
        <v>0</v>
      </c>
      <c r="CAM10" s="154">
        <v>0</v>
      </c>
      <c r="CAN10" s="154">
        <v>0</v>
      </c>
      <c r="CAO10" s="154">
        <v>0</v>
      </c>
      <c r="CAP10" s="154">
        <v>0</v>
      </c>
      <c r="CAQ10" s="154">
        <v>0</v>
      </c>
      <c r="CAR10" s="154">
        <v>0</v>
      </c>
      <c r="CAS10" s="154">
        <v>0</v>
      </c>
      <c r="CAT10" s="154">
        <v>0</v>
      </c>
      <c r="CAU10" s="154">
        <v>0</v>
      </c>
      <c r="CAV10" s="154">
        <v>0</v>
      </c>
      <c r="CAW10" s="154">
        <v>0</v>
      </c>
      <c r="CAX10" s="154">
        <v>0</v>
      </c>
      <c r="CAY10" s="154">
        <v>0</v>
      </c>
      <c r="CAZ10" s="154">
        <v>0</v>
      </c>
      <c r="CBA10" s="154">
        <v>0</v>
      </c>
      <c r="CBB10" s="154">
        <v>0</v>
      </c>
      <c r="CBC10" s="154">
        <v>0</v>
      </c>
      <c r="CBD10" s="154">
        <v>0</v>
      </c>
      <c r="CBE10" s="154">
        <v>0</v>
      </c>
      <c r="CBF10" s="154">
        <v>0</v>
      </c>
      <c r="CBG10" s="154">
        <v>0</v>
      </c>
      <c r="CBH10" s="154">
        <v>0</v>
      </c>
      <c r="CBI10" s="154">
        <v>0</v>
      </c>
      <c r="CBJ10" s="154">
        <v>0</v>
      </c>
      <c r="CBK10" s="154">
        <v>0</v>
      </c>
      <c r="CBL10" s="154">
        <v>0</v>
      </c>
      <c r="CBM10" s="154">
        <v>0</v>
      </c>
      <c r="CBN10" s="154">
        <v>0</v>
      </c>
      <c r="CBO10" s="154">
        <v>0</v>
      </c>
      <c r="CBP10" s="154">
        <v>0</v>
      </c>
      <c r="CBQ10" s="154">
        <v>0</v>
      </c>
      <c r="CBR10" s="154">
        <v>0</v>
      </c>
      <c r="CBS10" s="154">
        <v>0</v>
      </c>
      <c r="CBT10" s="154">
        <v>0</v>
      </c>
      <c r="CBU10" s="154">
        <v>0</v>
      </c>
      <c r="CBV10" s="154">
        <v>0</v>
      </c>
      <c r="CBW10" s="154">
        <v>0</v>
      </c>
      <c r="CBX10" s="154">
        <v>0</v>
      </c>
      <c r="CBY10" s="154">
        <v>0</v>
      </c>
      <c r="CBZ10" s="154">
        <v>0</v>
      </c>
      <c r="CCA10" s="154">
        <v>0</v>
      </c>
      <c r="CCB10" s="154">
        <v>0</v>
      </c>
      <c r="CCC10" s="154">
        <v>0</v>
      </c>
      <c r="CCD10" s="154">
        <v>0</v>
      </c>
      <c r="CCE10" s="154">
        <v>0</v>
      </c>
      <c r="CCF10" s="154">
        <v>0</v>
      </c>
      <c r="CCG10" s="154">
        <v>0</v>
      </c>
      <c r="CCH10" s="154">
        <v>0</v>
      </c>
      <c r="CCI10" s="154">
        <v>0</v>
      </c>
      <c r="CCJ10" s="154">
        <v>0</v>
      </c>
      <c r="CCK10" s="154">
        <v>0</v>
      </c>
      <c r="CCL10" s="154">
        <v>0</v>
      </c>
      <c r="CCM10" s="154">
        <v>0</v>
      </c>
      <c r="CCN10" s="154">
        <v>0</v>
      </c>
      <c r="CCO10" s="154">
        <v>0</v>
      </c>
      <c r="CCP10" s="154">
        <v>0</v>
      </c>
      <c r="CCQ10" s="154">
        <v>0</v>
      </c>
      <c r="CCR10" s="154">
        <v>0</v>
      </c>
      <c r="CCS10" s="154">
        <v>0</v>
      </c>
      <c r="CCT10" s="154">
        <v>0</v>
      </c>
      <c r="CCU10" s="154">
        <v>0</v>
      </c>
      <c r="CCV10" s="154">
        <v>0</v>
      </c>
      <c r="CCW10" s="154">
        <v>0</v>
      </c>
      <c r="CCX10" s="154">
        <v>0</v>
      </c>
      <c r="CCY10" s="154">
        <v>0</v>
      </c>
      <c r="CCZ10" s="154">
        <v>0</v>
      </c>
      <c r="CDA10" s="154">
        <v>0</v>
      </c>
      <c r="CDB10" s="154">
        <v>0</v>
      </c>
      <c r="CDC10" s="154">
        <v>0</v>
      </c>
      <c r="CDD10" s="154">
        <v>0</v>
      </c>
      <c r="CDE10" s="154">
        <v>0</v>
      </c>
      <c r="CDF10" s="154">
        <v>0</v>
      </c>
      <c r="CDG10" s="154">
        <v>0</v>
      </c>
      <c r="CDH10" s="154">
        <v>0</v>
      </c>
      <c r="CDI10" s="154">
        <v>0</v>
      </c>
      <c r="CDJ10" s="154">
        <v>0</v>
      </c>
      <c r="CDK10" s="154">
        <v>0</v>
      </c>
      <c r="CDL10" s="154">
        <v>0</v>
      </c>
      <c r="CDM10" s="154">
        <v>0</v>
      </c>
      <c r="CDN10" s="154">
        <v>0</v>
      </c>
      <c r="CDO10" s="154">
        <v>0</v>
      </c>
      <c r="CDP10" s="154">
        <v>0</v>
      </c>
      <c r="CDQ10" s="154">
        <v>0</v>
      </c>
      <c r="CDR10" s="154">
        <v>0</v>
      </c>
      <c r="CDS10" s="154">
        <v>0</v>
      </c>
      <c r="CDT10" s="154">
        <v>0</v>
      </c>
      <c r="CDU10" s="154">
        <v>0</v>
      </c>
      <c r="CDV10" s="154">
        <v>0</v>
      </c>
      <c r="CDW10" s="154">
        <v>0</v>
      </c>
      <c r="CDX10" s="154">
        <v>0</v>
      </c>
      <c r="CDY10" s="154">
        <v>0</v>
      </c>
      <c r="CDZ10" s="154">
        <v>0</v>
      </c>
      <c r="CEA10" s="154">
        <v>0</v>
      </c>
      <c r="CEB10" s="154">
        <v>0</v>
      </c>
      <c r="CEC10" s="154">
        <v>0</v>
      </c>
      <c r="CED10" s="154">
        <v>0</v>
      </c>
      <c r="CEE10" s="154">
        <v>0</v>
      </c>
      <c r="CEF10" s="154">
        <v>0</v>
      </c>
      <c r="CEG10" s="154">
        <v>0</v>
      </c>
      <c r="CEH10" s="154">
        <v>0</v>
      </c>
      <c r="CEI10" s="154">
        <v>0</v>
      </c>
      <c r="CEJ10" s="154">
        <v>0</v>
      </c>
      <c r="CEK10" s="154">
        <v>0</v>
      </c>
      <c r="CEL10" s="154">
        <v>0</v>
      </c>
      <c r="CEM10" s="154">
        <v>0</v>
      </c>
      <c r="CEN10" s="154">
        <v>0</v>
      </c>
      <c r="CEO10" s="154">
        <v>0</v>
      </c>
      <c r="CEP10" s="154">
        <v>0</v>
      </c>
      <c r="CEQ10" s="154">
        <v>0</v>
      </c>
      <c r="CER10" s="154">
        <v>0</v>
      </c>
      <c r="CES10" s="154">
        <v>0</v>
      </c>
      <c r="CET10" s="154">
        <v>0</v>
      </c>
      <c r="CEU10" s="154">
        <v>0</v>
      </c>
      <c r="CEV10" s="154">
        <v>0</v>
      </c>
      <c r="CEW10" s="154">
        <v>0</v>
      </c>
      <c r="CEX10" s="154">
        <v>0</v>
      </c>
      <c r="CEY10" s="154">
        <v>0</v>
      </c>
      <c r="CEZ10" s="154">
        <v>0</v>
      </c>
      <c r="CFA10" s="154">
        <v>0</v>
      </c>
      <c r="CFB10" s="154">
        <v>0</v>
      </c>
      <c r="CFC10" s="154">
        <v>0</v>
      </c>
      <c r="CFD10" s="154">
        <v>0</v>
      </c>
      <c r="CFE10" s="154">
        <v>0</v>
      </c>
      <c r="CFF10" s="154">
        <v>0</v>
      </c>
      <c r="CFG10" s="154">
        <v>0</v>
      </c>
      <c r="CFH10" s="154">
        <v>0</v>
      </c>
      <c r="CFI10" s="154">
        <v>0</v>
      </c>
      <c r="CFJ10" s="154">
        <v>0</v>
      </c>
      <c r="CFK10" s="154">
        <v>0</v>
      </c>
      <c r="CFL10" s="154">
        <v>0</v>
      </c>
      <c r="CFM10" s="154">
        <v>0</v>
      </c>
      <c r="CFN10" s="154">
        <v>0</v>
      </c>
      <c r="CFO10" s="154">
        <v>0</v>
      </c>
      <c r="CFP10" s="154">
        <v>0</v>
      </c>
      <c r="CFQ10" s="154">
        <v>0</v>
      </c>
      <c r="CFR10" s="154">
        <v>0</v>
      </c>
      <c r="CFS10" s="154">
        <v>0</v>
      </c>
      <c r="CFT10" s="154">
        <v>0</v>
      </c>
      <c r="CFU10" s="154">
        <v>0</v>
      </c>
      <c r="CFV10" s="154">
        <v>0</v>
      </c>
      <c r="CFW10" s="154">
        <v>0</v>
      </c>
      <c r="CFX10" s="154">
        <v>0</v>
      </c>
      <c r="CFY10" s="154">
        <v>0</v>
      </c>
      <c r="CFZ10" s="154">
        <v>0</v>
      </c>
      <c r="CGA10" s="154">
        <v>0</v>
      </c>
      <c r="CGB10" s="154">
        <v>0</v>
      </c>
      <c r="CGC10" s="154">
        <v>0</v>
      </c>
      <c r="CGD10" s="154">
        <v>0</v>
      </c>
      <c r="CGE10" s="154">
        <v>0</v>
      </c>
      <c r="CGF10" s="154">
        <v>0</v>
      </c>
      <c r="CGG10" s="154">
        <v>0</v>
      </c>
      <c r="CGH10" s="154">
        <v>0</v>
      </c>
      <c r="CGI10" s="154">
        <v>0</v>
      </c>
      <c r="CGJ10" s="154">
        <v>0</v>
      </c>
      <c r="CGK10" s="154">
        <v>0</v>
      </c>
      <c r="CGL10" s="154">
        <v>0</v>
      </c>
      <c r="CGM10" s="154">
        <v>0</v>
      </c>
      <c r="CGN10" s="154">
        <v>0</v>
      </c>
      <c r="CGO10" s="154">
        <v>0</v>
      </c>
      <c r="CGP10" s="154">
        <v>0</v>
      </c>
      <c r="CGQ10" s="154">
        <v>0</v>
      </c>
      <c r="CGR10" s="154">
        <v>0</v>
      </c>
      <c r="CGS10" s="154">
        <v>0</v>
      </c>
      <c r="CGT10" s="154">
        <v>0</v>
      </c>
      <c r="CGU10" s="154">
        <v>0</v>
      </c>
      <c r="CGV10" s="154">
        <v>0</v>
      </c>
      <c r="CGW10" s="154">
        <v>0</v>
      </c>
      <c r="CGX10" s="154">
        <v>0</v>
      </c>
      <c r="CGY10" s="154">
        <v>0</v>
      </c>
      <c r="CGZ10" s="154">
        <v>0</v>
      </c>
      <c r="CHA10" s="154">
        <v>0</v>
      </c>
      <c r="CHB10" s="154">
        <v>0</v>
      </c>
      <c r="CHC10" s="154">
        <v>0</v>
      </c>
      <c r="CHD10" s="154">
        <v>0</v>
      </c>
      <c r="CHE10" s="154">
        <v>0</v>
      </c>
      <c r="CHF10" s="154">
        <v>0</v>
      </c>
      <c r="CHG10" s="154">
        <v>0</v>
      </c>
      <c r="CHH10" s="154">
        <v>0</v>
      </c>
      <c r="CHI10" s="154">
        <v>0</v>
      </c>
      <c r="CHJ10" s="154">
        <v>0</v>
      </c>
      <c r="CHK10" s="154">
        <v>0</v>
      </c>
      <c r="CHL10" s="154">
        <v>0</v>
      </c>
      <c r="CHM10" s="154">
        <v>0</v>
      </c>
      <c r="CHN10" s="154">
        <v>0</v>
      </c>
      <c r="CHO10" s="154">
        <v>0</v>
      </c>
      <c r="CHP10" s="154">
        <v>0</v>
      </c>
      <c r="CHQ10" s="154">
        <v>0</v>
      </c>
      <c r="CHR10" s="154">
        <v>0</v>
      </c>
      <c r="CHS10" s="154">
        <v>0</v>
      </c>
      <c r="CHT10" s="154">
        <v>0</v>
      </c>
      <c r="CHU10" s="154">
        <v>0</v>
      </c>
      <c r="CHV10" s="154">
        <v>0</v>
      </c>
      <c r="CHW10" s="154">
        <v>0</v>
      </c>
      <c r="CHX10" s="154">
        <v>0</v>
      </c>
      <c r="CHY10" s="154">
        <v>0</v>
      </c>
      <c r="CHZ10" s="154">
        <v>0</v>
      </c>
      <c r="CIA10" s="154">
        <v>0</v>
      </c>
      <c r="CIB10" s="154">
        <v>0</v>
      </c>
      <c r="CIC10" s="154">
        <v>0</v>
      </c>
      <c r="CID10" s="154">
        <v>0</v>
      </c>
      <c r="CIE10" s="154">
        <v>0</v>
      </c>
      <c r="CIF10" s="154">
        <v>0</v>
      </c>
      <c r="CIG10" s="154">
        <v>0</v>
      </c>
      <c r="CIH10" s="154">
        <v>0</v>
      </c>
      <c r="CII10" s="154">
        <v>0</v>
      </c>
      <c r="CIJ10" s="154">
        <v>0</v>
      </c>
      <c r="CIK10" s="154">
        <v>0</v>
      </c>
      <c r="CIL10" s="154">
        <v>0</v>
      </c>
      <c r="CIM10" s="154">
        <v>0</v>
      </c>
      <c r="CIN10" s="154">
        <v>0</v>
      </c>
      <c r="CIO10" s="154">
        <v>0</v>
      </c>
      <c r="CIP10" s="154">
        <v>0</v>
      </c>
      <c r="CIQ10" s="154">
        <v>0</v>
      </c>
      <c r="CIR10" s="154">
        <v>0</v>
      </c>
      <c r="CIS10" s="154">
        <v>0</v>
      </c>
      <c r="CIT10" s="154">
        <v>0</v>
      </c>
      <c r="CIU10" s="154">
        <v>0</v>
      </c>
      <c r="CIV10" s="154">
        <v>0</v>
      </c>
      <c r="CIW10" s="154">
        <v>0</v>
      </c>
      <c r="CIX10" s="154">
        <v>0</v>
      </c>
      <c r="CIY10" s="154">
        <v>0</v>
      </c>
      <c r="CIZ10" s="154">
        <v>0</v>
      </c>
      <c r="CJA10" s="154">
        <v>0</v>
      </c>
      <c r="CJB10" s="154">
        <v>0</v>
      </c>
      <c r="CJC10" s="154">
        <v>0</v>
      </c>
      <c r="CJD10" s="154">
        <v>0</v>
      </c>
      <c r="CJE10" s="154">
        <v>0</v>
      </c>
      <c r="CJF10" s="154">
        <v>0</v>
      </c>
      <c r="CJG10" s="154">
        <v>0</v>
      </c>
      <c r="CJH10" s="154">
        <v>0</v>
      </c>
      <c r="CJI10" s="154">
        <v>0</v>
      </c>
      <c r="CJJ10" s="154">
        <v>0</v>
      </c>
      <c r="CJK10" s="154">
        <v>0</v>
      </c>
      <c r="CJL10" s="154">
        <v>0</v>
      </c>
      <c r="CJM10" s="154">
        <v>0</v>
      </c>
      <c r="CJN10" s="154">
        <v>0</v>
      </c>
      <c r="CJO10" s="154">
        <v>0</v>
      </c>
      <c r="CJP10" s="154">
        <v>0</v>
      </c>
      <c r="CJQ10" s="154">
        <v>0</v>
      </c>
      <c r="CJR10" s="154">
        <v>0</v>
      </c>
      <c r="CJS10" s="154">
        <v>0</v>
      </c>
      <c r="CJT10" s="154">
        <v>0</v>
      </c>
      <c r="CJU10" s="154">
        <v>0</v>
      </c>
      <c r="CJV10" s="154">
        <v>0</v>
      </c>
      <c r="CJW10" s="154">
        <v>0</v>
      </c>
      <c r="CJX10" s="154">
        <v>0</v>
      </c>
      <c r="CJY10" s="154">
        <v>0</v>
      </c>
      <c r="CJZ10" s="154">
        <v>0</v>
      </c>
      <c r="CKA10" s="154">
        <v>0</v>
      </c>
      <c r="CKB10" s="154">
        <v>0</v>
      </c>
      <c r="CKC10" s="154">
        <v>0</v>
      </c>
      <c r="CKD10" s="154">
        <v>0</v>
      </c>
      <c r="CKE10" s="154">
        <v>0</v>
      </c>
      <c r="CKF10" s="154">
        <v>0</v>
      </c>
      <c r="CKG10" s="154">
        <v>0</v>
      </c>
      <c r="CKH10" s="154">
        <v>0</v>
      </c>
      <c r="CKI10" s="154">
        <v>0</v>
      </c>
      <c r="CKJ10" s="154">
        <v>0</v>
      </c>
      <c r="CKK10" s="154">
        <v>0</v>
      </c>
      <c r="CKL10" s="154">
        <v>0</v>
      </c>
      <c r="CKM10" s="154">
        <v>0</v>
      </c>
      <c r="CKN10" s="154">
        <v>0</v>
      </c>
      <c r="CKO10" s="154">
        <v>0</v>
      </c>
      <c r="CKP10" s="154">
        <v>0</v>
      </c>
      <c r="CKQ10" s="154">
        <v>0</v>
      </c>
      <c r="CKR10" s="154">
        <v>0</v>
      </c>
      <c r="CKS10" s="154">
        <v>0</v>
      </c>
      <c r="CKT10" s="154">
        <v>0</v>
      </c>
      <c r="CKU10" s="154">
        <v>0</v>
      </c>
      <c r="CKV10" s="154">
        <v>0</v>
      </c>
      <c r="CKW10" s="154">
        <v>0</v>
      </c>
      <c r="CKX10" s="154">
        <v>0</v>
      </c>
      <c r="CKY10" s="154">
        <v>0</v>
      </c>
      <c r="CKZ10" s="154">
        <v>0</v>
      </c>
      <c r="CLA10" s="154">
        <v>0</v>
      </c>
      <c r="CLB10" s="154">
        <v>0</v>
      </c>
      <c r="CLC10" s="154">
        <v>0</v>
      </c>
      <c r="CLD10" s="154">
        <v>0</v>
      </c>
      <c r="CLE10" s="154">
        <v>0</v>
      </c>
      <c r="CLF10" s="154">
        <v>0</v>
      </c>
      <c r="CLG10" s="154">
        <v>0</v>
      </c>
      <c r="CLH10" s="154">
        <v>0</v>
      </c>
      <c r="CLI10" s="154">
        <v>0</v>
      </c>
      <c r="CLJ10" s="154">
        <v>0</v>
      </c>
      <c r="CLK10" s="154">
        <v>0</v>
      </c>
      <c r="CLL10" s="154">
        <v>0</v>
      </c>
      <c r="CLM10" s="154">
        <v>0</v>
      </c>
      <c r="CLN10" s="154">
        <v>0</v>
      </c>
      <c r="CLO10" s="154">
        <v>0</v>
      </c>
      <c r="CLP10" s="154">
        <v>0</v>
      </c>
      <c r="CLQ10" s="154">
        <v>0</v>
      </c>
      <c r="CLR10" s="154">
        <v>0</v>
      </c>
      <c r="CLS10" s="154">
        <v>0</v>
      </c>
      <c r="CLT10" s="154">
        <v>0</v>
      </c>
      <c r="CLU10" s="154">
        <v>0</v>
      </c>
      <c r="CLV10" s="154">
        <v>0</v>
      </c>
      <c r="CLW10" s="154">
        <v>0</v>
      </c>
      <c r="CLX10" s="154">
        <v>0</v>
      </c>
      <c r="CLY10" s="154">
        <v>0</v>
      </c>
      <c r="CLZ10" s="154">
        <v>0</v>
      </c>
      <c r="CMA10" s="154">
        <v>0</v>
      </c>
      <c r="CMB10" s="154">
        <v>0</v>
      </c>
      <c r="CMC10" s="154">
        <v>0</v>
      </c>
      <c r="CMD10" s="154">
        <v>0</v>
      </c>
      <c r="CME10" s="154">
        <v>0</v>
      </c>
      <c r="CMF10" s="154">
        <v>0</v>
      </c>
      <c r="CMG10" s="154">
        <v>0</v>
      </c>
      <c r="CMH10" s="154">
        <v>0</v>
      </c>
      <c r="CMI10" s="154">
        <v>0</v>
      </c>
      <c r="CMJ10" s="154">
        <v>0</v>
      </c>
      <c r="CMK10" s="154">
        <v>0</v>
      </c>
      <c r="CML10" s="154">
        <v>0</v>
      </c>
      <c r="CMM10" s="154">
        <v>0</v>
      </c>
      <c r="CMN10" s="154">
        <v>0</v>
      </c>
      <c r="CMO10" s="154">
        <v>0</v>
      </c>
      <c r="CMP10" s="154">
        <v>0</v>
      </c>
      <c r="CMQ10" s="154">
        <v>0</v>
      </c>
      <c r="CMR10" s="154">
        <v>0</v>
      </c>
      <c r="CMS10" s="154">
        <v>0</v>
      </c>
      <c r="CMT10" s="154">
        <v>0</v>
      </c>
      <c r="CMU10" s="154">
        <v>0</v>
      </c>
      <c r="CMV10" s="154">
        <v>0</v>
      </c>
      <c r="CMW10" s="154">
        <v>0</v>
      </c>
      <c r="CMX10" s="154">
        <v>0</v>
      </c>
      <c r="CMY10" s="154">
        <v>0</v>
      </c>
      <c r="CMZ10" s="154">
        <v>0</v>
      </c>
      <c r="CNA10" s="154">
        <v>0</v>
      </c>
      <c r="CNB10" s="154">
        <v>0</v>
      </c>
      <c r="CNC10" s="154">
        <v>0</v>
      </c>
      <c r="CND10" s="154">
        <v>0</v>
      </c>
      <c r="CNE10" s="154">
        <v>0</v>
      </c>
      <c r="CNF10" s="154">
        <v>0</v>
      </c>
      <c r="CNG10" s="154">
        <v>0</v>
      </c>
      <c r="CNH10" s="154">
        <v>0</v>
      </c>
      <c r="CNI10" s="154">
        <v>0</v>
      </c>
      <c r="CNJ10" s="154">
        <v>0</v>
      </c>
      <c r="CNK10" s="154">
        <v>0</v>
      </c>
      <c r="CNL10" s="154">
        <v>0</v>
      </c>
      <c r="CNM10" s="154">
        <v>0</v>
      </c>
      <c r="CNN10" s="154">
        <v>0</v>
      </c>
      <c r="CNO10" s="154">
        <v>0</v>
      </c>
      <c r="CNP10" s="154">
        <v>0</v>
      </c>
      <c r="CNQ10" s="154">
        <v>0</v>
      </c>
      <c r="CNR10" s="154">
        <v>0</v>
      </c>
      <c r="CNS10" s="154">
        <v>0</v>
      </c>
      <c r="CNT10" s="154">
        <v>0</v>
      </c>
      <c r="CNU10" s="154">
        <v>0</v>
      </c>
      <c r="CNV10" s="154">
        <v>0</v>
      </c>
      <c r="CNW10" s="154">
        <v>0</v>
      </c>
      <c r="CNX10" s="154">
        <v>0</v>
      </c>
      <c r="CNY10" s="154">
        <v>0</v>
      </c>
      <c r="CNZ10" s="154">
        <v>0</v>
      </c>
      <c r="COA10" s="154">
        <v>0</v>
      </c>
      <c r="COB10" s="154">
        <v>0</v>
      </c>
      <c r="COC10" s="154">
        <v>0</v>
      </c>
      <c r="COD10" s="154">
        <v>0</v>
      </c>
      <c r="COE10" s="154">
        <v>0</v>
      </c>
      <c r="COF10" s="154">
        <v>0</v>
      </c>
      <c r="COG10" s="154">
        <v>0</v>
      </c>
      <c r="COH10" s="154">
        <v>0</v>
      </c>
      <c r="COI10" s="154">
        <v>0</v>
      </c>
      <c r="COJ10" s="154">
        <v>0</v>
      </c>
      <c r="COK10" s="154">
        <v>0</v>
      </c>
      <c r="COL10" s="154">
        <v>0</v>
      </c>
      <c r="COM10" s="154">
        <v>0</v>
      </c>
      <c r="CON10" s="154">
        <v>0</v>
      </c>
      <c r="COO10" s="154">
        <v>0</v>
      </c>
      <c r="COP10" s="154">
        <v>0</v>
      </c>
      <c r="COQ10" s="154">
        <v>0</v>
      </c>
      <c r="COR10" s="154">
        <v>0</v>
      </c>
      <c r="COS10" s="154">
        <v>0</v>
      </c>
      <c r="COT10" s="154">
        <v>0</v>
      </c>
      <c r="COU10" s="154">
        <v>0</v>
      </c>
      <c r="COV10" s="154">
        <v>0</v>
      </c>
      <c r="COW10" s="154">
        <v>0</v>
      </c>
      <c r="COX10" s="154">
        <v>0</v>
      </c>
      <c r="COY10" s="154">
        <v>0</v>
      </c>
      <c r="COZ10" s="154">
        <v>0</v>
      </c>
      <c r="CPA10" s="154">
        <v>0</v>
      </c>
      <c r="CPB10" s="154">
        <v>0</v>
      </c>
      <c r="CPC10" s="154">
        <v>0</v>
      </c>
      <c r="CPD10" s="154">
        <v>0</v>
      </c>
      <c r="CPE10" s="154">
        <v>0</v>
      </c>
      <c r="CPF10" s="154">
        <v>0</v>
      </c>
      <c r="CPG10" s="154">
        <v>0</v>
      </c>
      <c r="CPH10" s="154">
        <v>0</v>
      </c>
      <c r="CPI10" s="154">
        <v>0</v>
      </c>
      <c r="CPJ10" s="154">
        <v>0</v>
      </c>
      <c r="CPK10" s="154">
        <v>0</v>
      </c>
      <c r="CPL10" s="154">
        <v>0</v>
      </c>
      <c r="CPM10" s="154">
        <v>0</v>
      </c>
      <c r="CPN10" s="154">
        <v>0</v>
      </c>
      <c r="CPO10" s="154">
        <v>0</v>
      </c>
      <c r="CPP10" s="154">
        <v>0</v>
      </c>
      <c r="CPQ10" s="154">
        <v>0</v>
      </c>
      <c r="CPR10" s="154">
        <v>0</v>
      </c>
      <c r="CPS10" s="154">
        <v>0</v>
      </c>
      <c r="CPT10" s="154">
        <v>0</v>
      </c>
      <c r="CPU10" s="154">
        <v>0</v>
      </c>
      <c r="CPV10" s="154">
        <v>0</v>
      </c>
      <c r="CPW10" s="154">
        <v>0</v>
      </c>
      <c r="CPX10" s="154">
        <v>0</v>
      </c>
      <c r="CPY10" s="154">
        <v>0</v>
      </c>
      <c r="CPZ10" s="154">
        <v>0</v>
      </c>
      <c r="CQA10" s="154">
        <v>0</v>
      </c>
      <c r="CQB10" s="154">
        <v>0</v>
      </c>
      <c r="CQC10" s="154">
        <v>0</v>
      </c>
      <c r="CQD10" s="154">
        <v>0</v>
      </c>
      <c r="CQE10" s="154">
        <v>0</v>
      </c>
      <c r="CQF10" s="154">
        <v>0</v>
      </c>
      <c r="CQG10" s="154">
        <v>0</v>
      </c>
      <c r="CQH10" s="154">
        <v>0</v>
      </c>
      <c r="CQI10" s="154">
        <v>0</v>
      </c>
      <c r="CQJ10" s="154">
        <v>0</v>
      </c>
      <c r="CQK10" s="154">
        <v>0</v>
      </c>
      <c r="CQL10" s="154">
        <v>0</v>
      </c>
      <c r="CQM10" s="154">
        <v>0</v>
      </c>
      <c r="CQN10" s="154">
        <v>0</v>
      </c>
      <c r="CQO10" s="154">
        <v>0</v>
      </c>
      <c r="CQP10" s="154">
        <v>0</v>
      </c>
      <c r="CQQ10" s="154">
        <v>0</v>
      </c>
      <c r="CQR10" s="154">
        <v>0</v>
      </c>
      <c r="CQS10" s="154">
        <v>0</v>
      </c>
      <c r="CQT10" s="154">
        <v>0</v>
      </c>
      <c r="CQU10" s="154">
        <v>0</v>
      </c>
      <c r="CQV10" s="154">
        <v>0</v>
      </c>
      <c r="CQW10" s="154">
        <v>0</v>
      </c>
      <c r="CQX10" s="154">
        <v>0</v>
      </c>
      <c r="CQY10" s="154">
        <v>0</v>
      </c>
      <c r="CQZ10" s="154">
        <v>0</v>
      </c>
      <c r="CRA10" s="154">
        <v>0</v>
      </c>
      <c r="CRB10" s="154">
        <v>0</v>
      </c>
      <c r="CRC10" s="154">
        <v>0</v>
      </c>
      <c r="CRD10" s="154">
        <v>0</v>
      </c>
      <c r="CRE10" s="154">
        <v>0</v>
      </c>
      <c r="CRF10" s="154">
        <v>0</v>
      </c>
      <c r="CRG10" s="154">
        <v>0</v>
      </c>
      <c r="CRH10" s="154">
        <v>0</v>
      </c>
      <c r="CRI10" s="154">
        <v>0</v>
      </c>
      <c r="CRJ10" s="154">
        <v>0</v>
      </c>
      <c r="CRK10" s="154">
        <v>0</v>
      </c>
      <c r="CRL10" s="154">
        <v>0</v>
      </c>
      <c r="CRM10" s="154">
        <v>0</v>
      </c>
      <c r="CRN10" s="154">
        <v>0</v>
      </c>
      <c r="CRO10" s="154">
        <v>0</v>
      </c>
      <c r="CRP10" s="154">
        <v>0</v>
      </c>
      <c r="CRQ10" s="154">
        <v>0</v>
      </c>
      <c r="CRR10" s="154">
        <v>0</v>
      </c>
      <c r="CRS10" s="154">
        <v>0</v>
      </c>
      <c r="CRT10" s="154">
        <v>0</v>
      </c>
      <c r="CRU10" s="154">
        <v>0</v>
      </c>
      <c r="CRV10" s="154">
        <v>0</v>
      </c>
      <c r="CRW10" s="154">
        <v>0</v>
      </c>
      <c r="CRX10" s="154">
        <v>0</v>
      </c>
      <c r="CRY10" s="154">
        <v>0</v>
      </c>
      <c r="CRZ10" s="154">
        <v>0</v>
      </c>
      <c r="CSA10" s="154">
        <v>0</v>
      </c>
      <c r="CSB10" s="154">
        <v>0</v>
      </c>
      <c r="CSC10" s="154">
        <v>0</v>
      </c>
      <c r="CSD10" s="154">
        <v>0</v>
      </c>
      <c r="CSE10" s="154">
        <v>0</v>
      </c>
      <c r="CSF10" s="154">
        <v>0</v>
      </c>
      <c r="CSG10" s="154">
        <v>0</v>
      </c>
      <c r="CSH10" s="154">
        <v>0</v>
      </c>
      <c r="CSI10" s="154">
        <v>0</v>
      </c>
      <c r="CSJ10" s="154">
        <v>0</v>
      </c>
      <c r="CSK10" s="154">
        <v>0</v>
      </c>
      <c r="CSL10" s="154">
        <v>0</v>
      </c>
      <c r="CSM10" s="154">
        <v>0</v>
      </c>
      <c r="CSN10" s="154">
        <v>0</v>
      </c>
      <c r="CSO10" s="154">
        <v>0</v>
      </c>
      <c r="CSP10" s="154">
        <v>0</v>
      </c>
      <c r="CSQ10" s="154">
        <v>0</v>
      </c>
      <c r="CSR10" s="154">
        <v>0</v>
      </c>
      <c r="CSS10" s="154">
        <v>0</v>
      </c>
      <c r="CST10" s="154">
        <v>0</v>
      </c>
      <c r="CSU10" s="154">
        <v>0</v>
      </c>
      <c r="CSV10" s="154">
        <v>0</v>
      </c>
      <c r="CSW10" s="154">
        <v>0</v>
      </c>
      <c r="CSX10" s="154">
        <v>0</v>
      </c>
      <c r="CSY10" s="154">
        <v>0</v>
      </c>
      <c r="CSZ10" s="154">
        <v>0</v>
      </c>
      <c r="CTA10" s="154">
        <v>0</v>
      </c>
      <c r="CTB10" s="154">
        <v>0</v>
      </c>
      <c r="CTC10" s="154">
        <v>0</v>
      </c>
      <c r="CTD10" s="154">
        <v>0</v>
      </c>
      <c r="CTE10" s="154">
        <v>0</v>
      </c>
      <c r="CTF10" s="154">
        <v>0</v>
      </c>
      <c r="CTG10" s="154">
        <v>0</v>
      </c>
      <c r="CTH10" s="154">
        <v>0</v>
      </c>
      <c r="CTI10" s="154">
        <v>0</v>
      </c>
      <c r="CTJ10" s="154">
        <v>0</v>
      </c>
      <c r="CTK10" s="154">
        <v>0</v>
      </c>
      <c r="CTL10" s="154">
        <v>0</v>
      </c>
      <c r="CTM10" s="154">
        <v>0</v>
      </c>
      <c r="CTN10" s="154">
        <v>0</v>
      </c>
      <c r="CTO10" s="154">
        <v>0</v>
      </c>
      <c r="CTP10" s="154">
        <v>0</v>
      </c>
      <c r="CTQ10" s="154">
        <v>0</v>
      </c>
      <c r="CTR10" s="154">
        <v>0</v>
      </c>
      <c r="CTS10" s="154">
        <v>0</v>
      </c>
      <c r="CTT10" s="154">
        <v>0</v>
      </c>
      <c r="CTU10" s="154">
        <v>0</v>
      </c>
      <c r="CTV10" s="154">
        <v>0</v>
      </c>
      <c r="CTW10" s="154">
        <v>0</v>
      </c>
      <c r="CTX10" s="154">
        <v>0</v>
      </c>
      <c r="CTY10" s="154">
        <v>0</v>
      </c>
      <c r="CTZ10" s="154">
        <v>0</v>
      </c>
      <c r="CUA10" s="154">
        <v>0</v>
      </c>
      <c r="CUB10" s="154">
        <v>0</v>
      </c>
      <c r="CUC10" s="154">
        <v>0</v>
      </c>
      <c r="CUD10" s="154">
        <v>0</v>
      </c>
      <c r="CUE10" s="154">
        <v>0</v>
      </c>
      <c r="CUF10" s="154">
        <v>0</v>
      </c>
      <c r="CUG10" s="154">
        <v>0</v>
      </c>
      <c r="CUH10" s="154">
        <v>0</v>
      </c>
      <c r="CUI10" s="154">
        <v>0</v>
      </c>
      <c r="CUJ10" s="154">
        <v>0</v>
      </c>
      <c r="CUK10" s="154">
        <v>0</v>
      </c>
      <c r="CUL10" s="154">
        <v>0</v>
      </c>
      <c r="CUM10" s="154">
        <v>0</v>
      </c>
      <c r="CUN10" s="154">
        <v>0</v>
      </c>
      <c r="CUO10" s="154">
        <v>0</v>
      </c>
      <c r="CUP10" s="154">
        <v>0</v>
      </c>
      <c r="CUQ10" s="154">
        <v>0</v>
      </c>
      <c r="CUR10" s="154">
        <v>0</v>
      </c>
      <c r="CUS10" s="154">
        <v>0</v>
      </c>
      <c r="CUT10" s="154">
        <v>0</v>
      </c>
      <c r="CUU10" s="154">
        <v>0</v>
      </c>
      <c r="CUV10" s="154">
        <v>0</v>
      </c>
      <c r="CUW10" s="154">
        <v>0</v>
      </c>
      <c r="CUX10" s="154">
        <v>0</v>
      </c>
      <c r="CUY10" s="154">
        <v>0</v>
      </c>
      <c r="CUZ10" s="154">
        <v>0</v>
      </c>
      <c r="CVA10" s="154">
        <v>0</v>
      </c>
      <c r="CVB10" s="154">
        <v>0</v>
      </c>
      <c r="CVC10" s="154">
        <v>0</v>
      </c>
      <c r="CVD10" s="154">
        <v>0</v>
      </c>
      <c r="CVE10" s="154">
        <v>0</v>
      </c>
      <c r="CVF10" s="154">
        <v>0</v>
      </c>
      <c r="CVG10" s="154">
        <v>0</v>
      </c>
      <c r="CVH10" s="154">
        <v>0</v>
      </c>
      <c r="CVI10" s="154">
        <v>0</v>
      </c>
      <c r="CVJ10" s="154">
        <v>0</v>
      </c>
      <c r="CVK10" s="154">
        <v>0</v>
      </c>
      <c r="CVL10" s="154">
        <v>0</v>
      </c>
      <c r="CVM10" s="154">
        <v>0</v>
      </c>
      <c r="CVN10" s="154">
        <v>0</v>
      </c>
      <c r="CVO10" s="154">
        <v>0</v>
      </c>
      <c r="CVP10" s="154">
        <v>0</v>
      </c>
      <c r="CVQ10" s="154">
        <v>0</v>
      </c>
      <c r="CVR10" s="154">
        <v>0</v>
      </c>
      <c r="CVS10" s="154">
        <v>0</v>
      </c>
      <c r="CVT10" s="154">
        <v>0</v>
      </c>
      <c r="CVU10" s="154">
        <v>0</v>
      </c>
      <c r="CVV10" s="154">
        <v>0</v>
      </c>
      <c r="CVW10" s="154">
        <v>0</v>
      </c>
      <c r="CVX10" s="154">
        <v>0</v>
      </c>
      <c r="CVY10" s="154">
        <v>0</v>
      </c>
      <c r="CVZ10" s="154">
        <v>0</v>
      </c>
      <c r="CWA10" s="154">
        <v>0</v>
      </c>
      <c r="CWB10" s="154">
        <v>0</v>
      </c>
      <c r="CWC10" s="154">
        <v>0</v>
      </c>
      <c r="CWD10" s="154">
        <v>0</v>
      </c>
      <c r="CWE10" s="154">
        <v>0</v>
      </c>
      <c r="CWF10" s="154">
        <v>0</v>
      </c>
      <c r="CWG10" s="154">
        <v>0</v>
      </c>
      <c r="CWH10" s="154">
        <v>0</v>
      </c>
      <c r="CWI10" s="154">
        <v>0</v>
      </c>
      <c r="CWJ10" s="154">
        <v>0</v>
      </c>
      <c r="CWK10" s="154">
        <v>0</v>
      </c>
      <c r="CWL10" s="154">
        <v>0</v>
      </c>
      <c r="CWM10" s="154">
        <v>0</v>
      </c>
      <c r="CWN10" s="154">
        <v>0</v>
      </c>
      <c r="CWO10" s="154">
        <v>0</v>
      </c>
      <c r="CWP10" s="154">
        <v>0</v>
      </c>
      <c r="CWQ10" s="154">
        <v>0</v>
      </c>
      <c r="CWR10" s="154">
        <v>0</v>
      </c>
      <c r="CWS10" s="154">
        <v>0</v>
      </c>
      <c r="CWT10" s="154">
        <v>0</v>
      </c>
      <c r="CWU10" s="154">
        <v>0</v>
      </c>
      <c r="CWV10" s="154">
        <v>0</v>
      </c>
      <c r="CWW10" s="154">
        <v>0</v>
      </c>
      <c r="CWX10" s="154">
        <v>0</v>
      </c>
      <c r="CWY10" s="154">
        <v>0</v>
      </c>
      <c r="CWZ10" s="154">
        <v>0</v>
      </c>
      <c r="CXA10" s="154">
        <v>0</v>
      </c>
      <c r="CXB10" s="154">
        <v>0</v>
      </c>
      <c r="CXC10" s="154">
        <v>0</v>
      </c>
      <c r="CXD10" s="154">
        <v>0</v>
      </c>
      <c r="CXE10" s="154">
        <v>0</v>
      </c>
      <c r="CXF10" s="154">
        <v>0</v>
      </c>
      <c r="CXG10" s="154">
        <v>0</v>
      </c>
      <c r="CXH10" s="154">
        <v>0</v>
      </c>
      <c r="CXI10" s="154">
        <v>0</v>
      </c>
      <c r="CXJ10" s="154">
        <v>0</v>
      </c>
      <c r="CXK10" s="154">
        <v>0</v>
      </c>
      <c r="CXL10" s="154">
        <v>0</v>
      </c>
      <c r="CXM10" s="154">
        <v>0</v>
      </c>
      <c r="CXN10" s="154">
        <v>0</v>
      </c>
      <c r="CXO10" s="154">
        <v>0</v>
      </c>
      <c r="CXP10" s="154">
        <v>0</v>
      </c>
      <c r="CXQ10" s="154">
        <v>0</v>
      </c>
      <c r="CXR10" s="154">
        <v>0</v>
      </c>
      <c r="CXS10" s="154">
        <v>0</v>
      </c>
      <c r="CXT10" s="154">
        <v>0</v>
      </c>
      <c r="CXU10" s="154">
        <v>0</v>
      </c>
      <c r="CXV10" s="154">
        <v>0</v>
      </c>
      <c r="CXW10" s="154">
        <v>0</v>
      </c>
      <c r="CXX10" s="154">
        <v>0</v>
      </c>
      <c r="CXY10" s="154">
        <v>0</v>
      </c>
      <c r="CXZ10" s="154">
        <v>0</v>
      </c>
      <c r="CYA10" s="154">
        <v>0</v>
      </c>
      <c r="CYB10" s="154">
        <v>0</v>
      </c>
      <c r="CYC10" s="154">
        <v>0</v>
      </c>
      <c r="CYD10" s="154">
        <v>0</v>
      </c>
      <c r="CYE10" s="154">
        <v>0</v>
      </c>
      <c r="CYF10" s="154">
        <v>0</v>
      </c>
      <c r="CYG10" s="154">
        <v>0</v>
      </c>
      <c r="CYH10" s="154">
        <v>0</v>
      </c>
      <c r="CYI10" s="154">
        <v>0</v>
      </c>
      <c r="CYJ10" s="154">
        <v>0</v>
      </c>
      <c r="CYK10" s="154">
        <v>0</v>
      </c>
      <c r="CYL10" s="154">
        <v>0</v>
      </c>
      <c r="CYM10" s="154">
        <v>0</v>
      </c>
      <c r="CYN10" s="154">
        <v>0</v>
      </c>
      <c r="CYO10" s="154">
        <v>0</v>
      </c>
      <c r="CYP10" s="154">
        <v>0</v>
      </c>
      <c r="CYQ10" s="154">
        <v>0</v>
      </c>
      <c r="CYR10" s="154">
        <v>0</v>
      </c>
      <c r="CYS10" s="154">
        <v>0</v>
      </c>
      <c r="CYT10" s="154">
        <v>0</v>
      </c>
      <c r="CYU10" s="154">
        <v>0</v>
      </c>
      <c r="CYV10" s="154">
        <v>0</v>
      </c>
      <c r="CYW10" s="154">
        <v>0</v>
      </c>
      <c r="CYX10" s="154">
        <v>0</v>
      </c>
      <c r="CYY10" s="154">
        <v>0</v>
      </c>
      <c r="CYZ10" s="154">
        <v>0</v>
      </c>
      <c r="CZA10" s="154">
        <v>0</v>
      </c>
      <c r="CZB10" s="154">
        <v>0</v>
      </c>
      <c r="CZC10" s="154">
        <v>0</v>
      </c>
      <c r="CZD10" s="154">
        <v>0</v>
      </c>
      <c r="CZE10" s="154">
        <v>0</v>
      </c>
      <c r="CZF10" s="154">
        <v>0</v>
      </c>
      <c r="CZG10" s="154">
        <v>0</v>
      </c>
      <c r="CZH10" s="154">
        <v>0</v>
      </c>
      <c r="CZI10" s="154">
        <v>0</v>
      </c>
      <c r="CZJ10" s="154">
        <v>0</v>
      </c>
      <c r="CZK10" s="154">
        <v>0</v>
      </c>
      <c r="CZL10" s="154">
        <v>0</v>
      </c>
      <c r="CZM10" s="154">
        <v>0</v>
      </c>
      <c r="CZN10" s="154">
        <v>0</v>
      </c>
      <c r="CZO10" s="154">
        <v>0</v>
      </c>
      <c r="CZP10" s="154">
        <v>0</v>
      </c>
      <c r="CZQ10" s="154">
        <v>0</v>
      </c>
      <c r="CZR10" s="154">
        <v>0</v>
      </c>
      <c r="CZS10" s="154">
        <v>0</v>
      </c>
      <c r="CZT10" s="154">
        <v>0</v>
      </c>
      <c r="CZU10" s="154">
        <v>0</v>
      </c>
      <c r="CZV10" s="154">
        <v>0</v>
      </c>
      <c r="CZW10" s="154">
        <v>0</v>
      </c>
      <c r="CZX10" s="154">
        <v>0</v>
      </c>
      <c r="CZY10" s="154">
        <v>0</v>
      </c>
      <c r="CZZ10" s="154">
        <v>0</v>
      </c>
      <c r="DAA10" s="154">
        <v>0</v>
      </c>
      <c r="DAB10" s="154">
        <v>0</v>
      </c>
      <c r="DAC10" s="154">
        <v>0</v>
      </c>
      <c r="DAD10" s="154">
        <v>0</v>
      </c>
      <c r="DAE10" s="154">
        <v>0</v>
      </c>
      <c r="DAF10" s="154">
        <v>0</v>
      </c>
      <c r="DAG10" s="154">
        <v>0</v>
      </c>
      <c r="DAH10" s="154">
        <v>0</v>
      </c>
      <c r="DAI10" s="154">
        <v>0</v>
      </c>
      <c r="DAJ10" s="154">
        <v>0</v>
      </c>
      <c r="DAK10" s="154">
        <v>0</v>
      </c>
      <c r="DAL10" s="154">
        <v>0</v>
      </c>
      <c r="DAM10" s="154">
        <v>0</v>
      </c>
      <c r="DAN10" s="154">
        <v>0</v>
      </c>
      <c r="DAO10" s="154">
        <v>0</v>
      </c>
      <c r="DAP10" s="154">
        <v>0</v>
      </c>
      <c r="DAQ10" s="154">
        <v>0</v>
      </c>
      <c r="DAR10" s="154">
        <v>0</v>
      </c>
      <c r="DAS10" s="154">
        <v>0</v>
      </c>
      <c r="DAT10" s="154">
        <v>0</v>
      </c>
      <c r="DAU10" s="154">
        <v>0</v>
      </c>
      <c r="DAV10" s="154">
        <v>0</v>
      </c>
      <c r="DAW10" s="154">
        <v>0</v>
      </c>
      <c r="DAX10" s="154">
        <v>0</v>
      </c>
      <c r="DAY10" s="154">
        <v>0</v>
      </c>
      <c r="DAZ10" s="154">
        <v>0</v>
      </c>
      <c r="DBA10" s="154">
        <v>0</v>
      </c>
      <c r="DBB10" s="154">
        <v>0</v>
      </c>
      <c r="DBC10" s="154">
        <v>0</v>
      </c>
      <c r="DBD10" s="154">
        <v>0</v>
      </c>
      <c r="DBE10" s="154">
        <v>0</v>
      </c>
      <c r="DBF10" s="154">
        <v>0</v>
      </c>
      <c r="DBG10" s="154">
        <v>0</v>
      </c>
      <c r="DBH10" s="154">
        <v>0</v>
      </c>
      <c r="DBI10" s="154">
        <v>0</v>
      </c>
      <c r="DBJ10" s="154">
        <v>0</v>
      </c>
      <c r="DBK10" s="154">
        <v>0</v>
      </c>
      <c r="DBL10" s="154">
        <v>0</v>
      </c>
      <c r="DBM10" s="154">
        <v>0</v>
      </c>
      <c r="DBN10" s="154">
        <v>0</v>
      </c>
      <c r="DBO10" s="154">
        <v>0</v>
      </c>
      <c r="DBP10" s="154">
        <v>0</v>
      </c>
      <c r="DBQ10" s="154">
        <v>0</v>
      </c>
      <c r="DBR10" s="154">
        <v>0</v>
      </c>
      <c r="DBS10" s="154">
        <v>0</v>
      </c>
      <c r="DBT10" s="154">
        <v>0</v>
      </c>
      <c r="DBU10" s="154">
        <v>0</v>
      </c>
      <c r="DBV10" s="154">
        <v>0</v>
      </c>
      <c r="DBW10" s="154">
        <v>0</v>
      </c>
      <c r="DBX10" s="154">
        <v>0</v>
      </c>
      <c r="DBY10" s="154">
        <v>0</v>
      </c>
      <c r="DBZ10" s="154">
        <v>0</v>
      </c>
      <c r="DCA10" s="154">
        <v>0</v>
      </c>
      <c r="DCB10" s="154">
        <v>0</v>
      </c>
      <c r="DCC10" s="154">
        <v>0</v>
      </c>
      <c r="DCD10" s="154">
        <v>0</v>
      </c>
      <c r="DCE10" s="154">
        <v>0</v>
      </c>
      <c r="DCF10" s="154">
        <v>0</v>
      </c>
      <c r="DCG10" s="154">
        <v>0</v>
      </c>
      <c r="DCH10" s="154">
        <v>0</v>
      </c>
      <c r="DCI10" s="154">
        <v>0</v>
      </c>
      <c r="DCJ10" s="154">
        <v>0</v>
      </c>
      <c r="DCK10" s="154">
        <v>0</v>
      </c>
      <c r="DCL10" s="154">
        <v>0</v>
      </c>
      <c r="DCM10" s="154">
        <v>0</v>
      </c>
      <c r="DCN10" s="154">
        <v>0</v>
      </c>
      <c r="DCO10" s="154">
        <v>0</v>
      </c>
      <c r="DCP10" s="154">
        <v>0</v>
      </c>
      <c r="DCQ10" s="154">
        <v>0</v>
      </c>
      <c r="DCR10" s="154">
        <v>0</v>
      </c>
      <c r="DCS10" s="154">
        <v>0</v>
      </c>
      <c r="DCT10" s="154">
        <v>0</v>
      </c>
      <c r="DCU10" s="154">
        <v>0</v>
      </c>
      <c r="DCV10" s="154">
        <v>0</v>
      </c>
      <c r="DCW10" s="154">
        <v>0</v>
      </c>
      <c r="DCX10" s="154">
        <v>0</v>
      </c>
      <c r="DCY10" s="154">
        <v>0</v>
      </c>
      <c r="DCZ10" s="154">
        <v>0</v>
      </c>
      <c r="DDA10" s="154">
        <v>0</v>
      </c>
      <c r="DDB10" s="154">
        <v>0</v>
      </c>
      <c r="DDC10" s="154">
        <v>0</v>
      </c>
      <c r="DDD10" s="154">
        <v>0</v>
      </c>
      <c r="DDE10" s="154">
        <v>0</v>
      </c>
      <c r="DDF10" s="154">
        <v>0</v>
      </c>
      <c r="DDG10" s="154">
        <v>0</v>
      </c>
      <c r="DDH10" s="154">
        <v>0</v>
      </c>
      <c r="DDI10" s="154">
        <v>0</v>
      </c>
      <c r="DDJ10" s="154">
        <v>0</v>
      </c>
      <c r="DDK10" s="154">
        <v>0</v>
      </c>
      <c r="DDL10" s="154">
        <v>0</v>
      </c>
      <c r="DDM10" s="154">
        <v>0</v>
      </c>
      <c r="DDN10" s="154">
        <v>0</v>
      </c>
      <c r="DDO10" s="154">
        <v>0</v>
      </c>
      <c r="DDP10" s="154">
        <v>0</v>
      </c>
      <c r="DDQ10" s="154">
        <v>0</v>
      </c>
      <c r="DDR10" s="154">
        <v>0</v>
      </c>
      <c r="DDS10" s="154">
        <v>0</v>
      </c>
      <c r="DDT10" s="154">
        <v>0</v>
      </c>
      <c r="DDU10" s="154">
        <v>0</v>
      </c>
      <c r="DDV10" s="154">
        <v>0</v>
      </c>
      <c r="DDW10" s="154">
        <v>0</v>
      </c>
      <c r="DDX10" s="154">
        <v>0</v>
      </c>
      <c r="DDY10" s="154">
        <v>0</v>
      </c>
      <c r="DDZ10" s="154">
        <v>0</v>
      </c>
      <c r="DEA10" s="154">
        <v>0</v>
      </c>
      <c r="DEB10" s="154">
        <v>0</v>
      </c>
      <c r="DEC10" s="154">
        <v>0</v>
      </c>
      <c r="DED10" s="154">
        <v>0</v>
      </c>
      <c r="DEE10" s="154">
        <v>0</v>
      </c>
      <c r="DEF10" s="154">
        <v>0</v>
      </c>
      <c r="DEG10" s="154">
        <v>0</v>
      </c>
      <c r="DEH10" s="154">
        <v>0</v>
      </c>
      <c r="DEI10" s="154">
        <v>0</v>
      </c>
      <c r="DEJ10" s="154">
        <v>0</v>
      </c>
      <c r="DEK10" s="154">
        <v>0</v>
      </c>
      <c r="DEL10" s="154">
        <v>0</v>
      </c>
      <c r="DEM10" s="154">
        <v>0</v>
      </c>
      <c r="DEN10" s="154">
        <v>0</v>
      </c>
      <c r="DEO10" s="154">
        <v>0</v>
      </c>
      <c r="DEP10" s="154">
        <v>0</v>
      </c>
      <c r="DEQ10" s="154">
        <v>0</v>
      </c>
      <c r="DER10" s="154">
        <v>0</v>
      </c>
      <c r="DES10" s="154">
        <v>0</v>
      </c>
      <c r="DET10" s="154">
        <v>0</v>
      </c>
      <c r="DEU10" s="154">
        <v>0</v>
      </c>
      <c r="DEV10" s="154">
        <v>0</v>
      </c>
      <c r="DEW10" s="154">
        <v>0</v>
      </c>
      <c r="DEX10" s="154">
        <v>0</v>
      </c>
      <c r="DEY10" s="154">
        <v>0</v>
      </c>
      <c r="DEZ10" s="154">
        <v>0</v>
      </c>
      <c r="DFA10" s="154">
        <v>0</v>
      </c>
      <c r="DFB10" s="154">
        <v>0</v>
      </c>
      <c r="DFC10" s="154">
        <v>0</v>
      </c>
      <c r="DFD10" s="154">
        <v>0</v>
      </c>
      <c r="DFE10" s="154">
        <v>0</v>
      </c>
      <c r="DFF10" s="154">
        <v>0</v>
      </c>
      <c r="DFG10" s="154">
        <v>0</v>
      </c>
      <c r="DFH10" s="154">
        <v>0</v>
      </c>
      <c r="DFI10" s="154">
        <v>0</v>
      </c>
      <c r="DFJ10" s="154">
        <v>0</v>
      </c>
      <c r="DFK10" s="154">
        <v>0</v>
      </c>
      <c r="DFL10" s="154">
        <v>0</v>
      </c>
      <c r="DFM10" s="154">
        <v>0</v>
      </c>
      <c r="DFN10" s="154">
        <v>0</v>
      </c>
      <c r="DFO10" s="154">
        <v>0</v>
      </c>
      <c r="DFP10" s="154">
        <v>0</v>
      </c>
      <c r="DFQ10" s="154">
        <v>0</v>
      </c>
      <c r="DFR10" s="154">
        <v>0</v>
      </c>
      <c r="DFS10" s="154">
        <v>0</v>
      </c>
      <c r="DFT10" s="154">
        <v>0</v>
      </c>
      <c r="DFU10" s="154">
        <v>0</v>
      </c>
      <c r="DFV10" s="154">
        <v>0</v>
      </c>
      <c r="DFW10" s="154">
        <v>0</v>
      </c>
      <c r="DFX10" s="154">
        <v>0</v>
      </c>
      <c r="DFY10" s="154">
        <v>0</v>
      </c>
      <c r="DFZ10" s="154">
        <v>0</v>
      </c>
      <c r="DGA10" s="154">
        <v>0</v>
      </c>
      <c r="DGB10" s="154">
        <v>0</v>
      </c>
      <c r="DGC10" s="154">
        <v>0</v>
      </c>
      <c r="DGD10" s="154">
        <v>0</v>
      </c>
      <c r="DGE10" s="154">
        <v>0</v>
      </c>
      <c r="DGF10" s="154">
        <v>0</v>
      </c>
      <c r="DGG10" s="154">
        <v>0</v>
      </c>
      <c r="DGH10" s="154">
        <v>0</v>
      </c>
      <c r="DGI10" s="154">
        <v>0</v>
      </c>
      <c r="DGJ10" s="154">
        <v>0</v>
      </c>
      <c r="DGK10" s="154">
        <v>0</v>
      </c>
      <c r="DGL10" s="154">
        <v>0</v>
      </c>
      <c r="DGM10" s="154">
        <v>0</v>
      </c>
      <c r="DGN10" s="154">
        <v>0</v>
      </c>
      <c r="DGO10" s="154">
        <v>0</v>
      </c>
      <c r="DGP10" s="154">
        <v>0</v>
      </c>
      <c r="DGQ10" s="154">
        <v>0</v>
      </c>
      <c r="DGR10" s="154">
        <v>0</v>
      </c>
      <c r="DGS10" s="154">
        <v>0</v>
      </c>
      <c r="DGT10" s="154">
        <v>0</v>
      </c>
      <c r="DGU10" s="154">
        <v>0</v>
      </c>
      <c r="DGV10" s="154">
        <v>0</v>
      </c>
      <c r="DGW10" s="154">
        <v>0</v>
      </c>
      <c r="DGX10" s="154">
        <v>0</v>
      </c>
      <c r="DGY10" s="154">
        <v>0</v>
      </c>
      <c r="DGZ10" s="154">
        <v>0</v>
      </c>
      <c r="DHA10" s="154">
        <v>0</v>
      </c>
      <c r="DHB10" s="154">
        <v>0</v>
      </c>
      <c r="DHC10" s="154">
        <v>0</v>
      </c>
      <c r="DHD10" s="154">
        <v>0</v>
      </c>
      <c r="DHE10" s="154">
        <v>0</v>
      </c>
      <c r="DHF10" s="154">
        <v>0</v>
      </c>
      <c r="DHG10" s="154">
        <v>0</v>
      </c>
      <c r="DHH10" s="154">
        <v>0</v>
      </c>
      <c r="DHI10" s="154">
        <v>0</v>
      </c>
      <c r="DHJ10" s="154">
        <v>0</v>
      </c>
      <c r="DHK10" s="154">
        <v>0</v>
      </c>
      <c r="DHL10" s="154">
        <v>0</v>
      </c>
      <c r="DHM10" s="154">
        <v>0</v>
      </c>
      <c r="DHN10" s="154">
        <v>0</v>
      </c>
      <c r="DHO10" s="154">
        <v>0</v>
      </c>
      <c r="DHP10" s="154">
        <v>0</v>
      </c>
      <c r="DHQ10" s="154">
        <v>0</v>
      </c>
      <c r="DHR10" s="154">
        <v>0</v>
      </c>
      <c r="DHS10" s="154">
        <v>0</v>
      </c>
      <c r="DHT10" s="154">
        <v>0</v>
      </c>
      <c r="DHU10" s="154">
        <v>0</v>
      </c>
      <c r="DHV10" s="154">
        <v>0</v>
      </c>
      <c r="DHW10" s="154">
        <v>0</v>
      </c>
      <c r="DHX10" s="154">
        <v>0</v>
      </c>
      <c r="DHY10" s="154">
        <v>0</v>
      </c>
      <c r="DHZ10" s="154">
        <v>0</v>
      </c>
      <c r="DIA10" s="154">
        <v>0</v>
      </c>
      <c r="DIB10" s="154">
        <v>0</v>
      </c>
      <c r="DIC10" s="154">
        <v>0</v>
      </c>
      <c r="DID10" s="154">
        <v>0</v>
      </c>
      <c r="DIE10" s="154">
        <v>0</v>
      </c>
      <c r="DIF10" s="154">
        <v>0</v>
      </c>
      <c r="DIG10" s="154">
        <v>0</v>
      </c>
      <c r="DIH10" s="154">
        <v>0</v>
      </c>
      <c r="DII10" s="154">
        <v>0</v>
      </c>
      <c r="DIJ10" s="154">
        <v>0</v>
      </c>
      <c r="DIK10" s="154">
        <v>0</v>
      </c>
      <c r="DIL10" s="154">
        <v>0</v>
      </c>
      <c r="DIM10" s="154">
        <v>0</v>
      </c>
      <c r="DIN10" s="154">
        <v>0</v>
      </c>
      <c r="DIO10" s="154">
        <v>0</v>
      </c>
      <c r="DIP10" s="154">
        <v>0</v>
      </c>
      <c r="DIQ10" s="154">
        <v>0</v>
      </c>
      <c r="DIR10" s="154">
        <v>0</v>
      </c>
      <c r="DIS10" s="154">
        <v>0</v>
      </c>
      <c r="DIT10" s="154">
        <v>0</v>
      </c>
      <c r="DIU10" s="154">
        <v>0</v>
      </c>
      <c r="DIV10" s="154">
        <v>0</v>
      </c>
      <c r="DIW10" s="154">
        <v>0</v>
      </c>
      <c r="DIX10" s="154">
        <v>0</v>
      </c>
      <c r="DIY10" s="154">
        <v>0</v>
      </c>
      <c r="DIZ10" s="154">
        <v>0</v>
      </c>
      <c r="DJA10" s="154">
        <v>0</v>
      </c>
      <c r="DJB10" s="154">
        <v>0</v>
      </c>
      <c r="DJC10" s="154">
        <v>0</v>
      </c>
      <c r="DJD10" s="154">
        <v>0</v>
      </c>
      <c r="DJE10" s="154">
        <v>0</v>
      </c>
      <c r="DJF10" s="154">
        <v>0</v>
      </c>
      <c r="DJG10" s="154">
        <v>0</v>
      </c>
      <c r="DJH10" s="154">
        <v>0</v>
      </c>
      <c r="DJI10" s="154">
        <v>0</v>
      </c>
      <c r="DJJ10" s="154">
        <v>0</v>
      </c>
      <c r="DJK10" s="154">
        <v>0</v>
      </c>
      <c r="DJL10" s="154">
        <v>0</v>
      </c>
      <c r="DJM10" s="154">
        <v>0</v>
      </c>
      <c r="DJN10" s="154">
        <v>0</v>
      </c>
      <c r="DJO10" s="154">
        <v>0</v>
      </c>
      <c r="DJP10" s="154">
        <v>0</v>
      </c>
      <c r="DJQ10" s="154">
        <v>0</v>
      </c>
      <c r="DJR10" s="154">
        <v>0</v>
      </c>
      <c r="DJS10" s="154">
        <v>0</v>
      </c>
      <c r="DJT10" s="154">
        <v>0</v>
      </c>
      <c r="DJU10" s="154">
        <v>0</v>
      </c>
      <c r="DJV10" s="154">
        <v>0</v>
      </c>
      <c r="DJW10" s="154">
        <v>0</v>
      </c>
      <c r="DJX10" s="154">
        <v>0</v>
      </c>
      <c r="DJY10" s="154">
        <v>0</v>
      </c>
      <c r="DJZ10" s="154">
        <v>0</v>
      </c>
      <c r="DKA10" s="154">
        <v>0</v>
      </c>
      <c r="DKB10" s="154">
        <v>0</v>
      </c>
      <c r="DKC10" s="154">
        <v>0</v>
      </c>
      <c r="DKD10" s="154">
        <v>0</v>
      </c>
      <c r="DKE10" s="154">
        <v>0</v>
      </c>
      <c r="DKF10" s="154">
        <v>0</v>
      </c>
      <c r="DKG10" s="154">
        <v>0</v>
      </c>
      <c r="DKH10" s="154">
        <v>0</v>
      </c>
      <c r="DKI10" s="154">
        <v>0</v>
      </c>
      <c r="DKJ10" s="154">
        <v>0</v>
      </c>
      <c r="DKK10" s="154">
        <v>0</v>
      </c>
      <c r="DKL10" s="154">
        <v>0</v>
      </c>
      <c r="DKM10" s="154">
        <v>0</v>
      </c>
      <c r="DKN10" s="154">
        <v>0</v>
      </c>
      <c r="DKO10" s="154">
        <v>0</v>
      </c>
      <c r="DKP10" s="154">
        <v>0</v>
      </c>
      <c r="DKQ10" s="154">
        <v>0</v>
      </c>
      <c r="DKR10" s="154">
        <v>0</v>
      </c>
      <c r="DKS10" s="154">
        <v>0</v>
      </c>
      <c r="DKT10" s="154">
        <v>0</v>
      </c>
      <c r="DKU10" s="154">
        <v>0</v>
      </c>
      <c r="DKV10" s="154">
        <v>0</v>
      </c>
      <c r="DKW10" s="154">
        <v>0</v>
      </c>
      <c r="DKX10" s="154">
        <v>0</v>
      </c>
      <c r="DKY10" s="154">
        <v>0</v>
      </c>
      <c r="DKZ10" s="154">
        <v>0</v>
      </c>
      <c r="DLA10" s="154">
        <v>0</v>
      </c>
      <c r="DLB10" s="154">
        <v>0</v>
      </c>
      <c r="DLC10" s="154">
        <v>0</v>
      </c>
      <c r="DLD10" s="154">
        <v>0</v>
      </c>
      <c r="DLE10" s="154">
        <v>0</v>
      </c>
      <c r="DLF10" s="154">
        <v>0</v>
      </c>
      <c r="DLG10" s="154">
        <v>0</v>
      </c>
      <c r="DLH10" s="154">
        <v>0</v>
      </c>
      <c r="DLI10" s="154">
        <v>0</v>
      </c>
      <c r="DLJ10" s="154">
        <v>0</v>
      </c>
      <c r="DLK10" s="154">
        <v>0</v>
      </c>
      <c r="DLL10" s="154">
        <v>0</v>
      </c>
      <c r="DLM10" s="154">
        <v>0</v>
      </c>
      <c r="DLN10" s="154">
        <v>0</v>
      </c>
      <c r="DLO10" s="154">
        <v>0</v>
      </c>
      <c r="DLP10" s="154">
        <v>0</v>
      </c>
      <c r="DLQ10" s="154">
        <v>0</v>
      </c>
      <c r="DLR10" s="154">
        <v>0</v>
      </c>
      <c r="DLS10" s="154">
        <v>0</v>
      </c>
      <c r="DLT10" s="154">
        <v>0</v>
      </c>
      <c r="DLU10" s="154">
        <v>0</v>
      </c>
      <c r="DLV10" s="154">
        <v>0</v>
      </c>
      <c r="DLW10" s="154">
        <v>0</v>
      </c>
      <c r="DLX10" s="154">
        <v>0</v>
      </c>
      <c r="DLY10" s="154">
        <v>0</v>
      </c>
      <c r="DLZ10" s="154">
        <v>0</v>
      </c>
      <c r="DMA10" s="154">
        <v>0</v>
      </c>
      <c r="DMB10" s="154">
        <v>0</v>
      </c>
      <c r="DMC10" s="154">
        <v>0</v>
      </c>
      <c r="DMD10" s="154">
        <v>0</v>
      </c>
      <c r="DME10" s="154">
        <v>0</v>
      </c>
      <c r="DMF10" s="154">
        <v>0</v>
      </c>
      <c r="DMG10" s="154">
        <v>0</v>
      </c>
      <c r="DMH10" s="154">
        <v>0</v>
      </c>
      <c r="DMI10" s="154">
        <v>0</v>
      </c>
      <c r="DMJ10" s="154">
        <v>0</v>
      </c>
      <c r="DMK10" s="154">
        <v>0</v>
      </c>
      <c r="DML10" s="154">
        <v>0</v>
      </c>
      <c r="DMM10" s="154">
        <v>0</v>
      </c>
      <c r="DMN10" s="154">
        <v>0</v>
      </c>
      <c r="DMO10" s="154">
        <v>0</v>
      </c>
      <c r="DMP10" s="154">
        <v>0</v>
      </c>
      <c r="DMQ10" s="154">
        <v>0</v>
      </c>
      <c r="DMR10" s="154">
        <v>0</v>
      </c>
      <c r="DMS10" s="154">
        <v>0</v>
      </c>
      <c r="DMT10" s="154">
        <v>0</v>
      </c>
      <c r="DMU10" s="154">
        <v>0</v>
      </c>
      <c r="DMV10" s="154">
        <v>0</v>
      </c>
      <c r="DMW10" s="154">
        <v>0</v>
      </c>
      <c r="DMX10" s="154">
        <v>0</v>
      </c>
      <c r="DMY10" s="154">
        <v>0</v>
      </c>
      <c r="DMZ10" s="154">
        <v>0</v>
      </c>
      <c r="DNA10" s="154">
        <v>0</v>
      </c>
      <c r="DNB10" s="154">
        <v>0</v>
      </c>
      <c r="DNC10" s="154">
        <v>0</v>
      </c>
      <c r="DND10" s="154">
        <v>0</v>
      </c>
      <c r="DNE10" s="154">
        <v>0</v>
      </c>
      <c r="DNF10" s="154">
        <v>0</v>
      </c>
      <c r="DNG10" s="154">
        <v>0</v>
      </c>
      <c r="DNH10" s="154">
        <v>0</v>
      </c>
      <c r="DNI10" s="154">
        <v>0</v>
      </c>
      <c r="DNJ10" s="154">
        <v>0</v>
      </c>
      <c r="DNK10" s="154">
        <v>0</v>
      </c>
      <c r="DNL10" s="154">
        <v>0</v>
      </c>
      <c r="DNM10" s="154">
        <v>0</v>
      </c>
      <c r="DNN10" s="154">
        <v>0</v>
      </c>
      <c r="DNO10" s="154">
        <v>0</v>
      </c>
      <c r="DNP10" s="154">
        <v>0</v>
      </c>
      <c r="DNQ10" s="154">
        <v>0</v>
      </c>
      <c r="DNR10" s="154">
        <v>0</v>
      </c>
      <c r="DNS10" s="154">
        <v>0</v>
      </c>
      <c r="DNT10" s="154">
        <v>0</v>
      </c>
      <c r="DNU10" s="154">
        <v>0</v>
      </c>
      <c r="DNV10" s="154">
        <v>0</v>
      </c>
      <c r="DNW10" s="154">
        <v>0</v>
      </c>
      <c r="DNX10" s="154">
        <v>0</v>
      </c>
      <c r="DNY10" s="154">
        <v>0</v>
      </c>
      <c r="DNZ10" s="154">
        <v>0</v>
      </c>
      <c r="DOA10" s="154">
        <v>0</v>
      </c>
      <c r="DOB10" s="154">
        <v>0</v>
      </c>
      <c r="DOC10" s="154">
        <v>0</v>
      </c>
      <c r="DOD10" s="154">
        <v>0</v>
      </c>
      <c r="DOE10" s="154">
        <v>0</v>
      </c>
      <c r="DOF10" s="154">
        <v>0</v>
      </c>
      <c r="DOG10" s="154">
        <v>0</v>
      </c>
      <c r="DOH10" s="154">
        <v>0</v>
      </c>
      <c r="DOI10" s="154">
        <v>0</v>
      </c>
      <c r="DOJ10" s="154">
        <v>0</v>
      </c>
      <c r="DOK10" s="154">
        <v>0</v>
      </c>
      <c r="DOL10" s="154">
        <v>0</v>
      </c>
      <c r="DOM10" s="154">
        <v>0</v>
      </c>
      <c r="DON10" s="154">
        <v>0</v>
      </c>
      <c r="DOO10" s="154">
        <v>0</v>
      </c>
      <c r="DOP10" s="154">
        <v>0</v>
      </c>
      <c r="DOQ10" s="154">
        <v>0</v>
      </c>
      <c r="DOR10" s="154">
        <v>0</v>
      </c>
      <c r="DOS10" s="154">
        <v>0</v>
      </c>
      <c r="DOT10" s="154">
        <v>0</v>
      </c>
      <c r="DOU10" s="154">
        <v>0</v>
      </c>
      <c r="DOV10" s="154">
        <v>0</v>
      </c>
      <c r="DOW10" s="154">
        <v>0</v>
      </c>
      <c r="DOX10" s="154">
        <v>0</v>
      </c>
      <c r="DOY10" s="154">
        <v>0</v>
      </c>
      <c r="DOZ10" s="154">
        <v>0</v>
      </c>
      <c r="DPA10" s="154">
        <v>0</v>
      </c>
      <c r="DPB10" s="154">
        <v>0</v>
      </c>
      <c r="DPC10" s="154">
        <v>0</v>
      </c>
      <c r="DPD10" s="154">
        <v>0</v>
      </c>
      <c r="DPE10" s="154">
        <v>0</v>
      </c>
      <c r="DPF10" s="154">
        <v>0</v>
      </c>
      <c r="DPG10" s="154">
        <v>0</v>
      </c>
      <c r="DPH10" s="154">
        <v>0</v>
      </c>
      <c r="DPI10" s="154">
        <v>0</v>
      </c>
      <c r="DPJ10" s="154">
        <v>0</v>
      </c>
      <c r="DPK10" s="154">
        <v>0</v>
      </c>
      <c r="DPL10" s="154">
        <v>0</v>
      </c>
      <c r="DPM10" s="154">
        <v>0</v>
      </c>
      <c r="DPN10" s="154">
        <v>0</v>
      </c>
      <c r="DPO10" s="154">
        <v>0</v>
      </c>
      <c r="DPP10" s="154">
        <v>0</v>
      </c>
      <c r="DPQ10" s="154">
        <v>0</v>
      </c>
      <c r="DPR10" s="154">
        <v>0</v>
      </c>
      <c r="DPS10" s="154">
        <v>0</v>
      </c>
      <c r="DPT10" s="154">
        <v>0</v>
      </c>
      <c r="DPU10" s="154">
        <v>0</v>
      </c>
      <c r="DPV10" s="154">
        <v>0</v>
      </c>
      <c r="DPW10" s="154">
        <v>0</v>
      </c>
      <c r="DPX10" s="154">
        <v>0</v>
      </c>
      <c r="DPY10" s="154">
        <v>0</v>
      </c>
      <c r="DPZ10" s="154">
        <v>0</v>
      </c>
      <c r="DQA10" s="154">
        <v>0</v>
      </c>
      <c r="DQB10" s="154">
        <v>0</v>
      </c>
      <c r="DQC10" s="154">
        <v>0</v>
      </c>
      <c r="DQD10" s="154">
        <v>0</v>
      </c>
      <c r="DQE10" s="154">
        <v>0</v>
      </c>
      <c r="DQF10" s="154">
        <v>0</v>
      </c>
      <c r="DQG10" s="154">
        <v>0</v>
      </c>
      <c r="DQH10" s="154">
        <v>0</v>
      </c>
      <c r="DQI10" s="154">
        <v>0</v>
      </c>
      <c r="DQJ10" s="154">
        <v>0</v>
      </c>
      <c r="DQK10" s="154">
        <v>0</v>
      </c>
      <c r="DQL10" s="154">
        <v>0</v>
      </c>
      <c r="DQM10" s="154">
        <v>0</v>
      </c>
      <c r="DQN10" s="154">
        <v>0</v>
      </c>
      <c r="DQO10" s="154">
        <v>0</v>
      </c>
      <c r="DQP10" s="154">
        <v>0</v>
      </c>
      <c r="DQQ10" s="154">
        <v>0</v>
      </c>
      <c r="DQR10" s="154">
        <v>0</v>
      </c>
      <c r="DQS10" s="154">
        <v>0</v>
      </c>
      <c r="DQT10" s="154">
        <v>0</v>
      </c>
      <c r="DQU10" s="154">
        <v>0</v>
      </c>
      <c r="DQV10" s="154">
        <v>0</v>
      </c>
      <c r="DQW10" s="154">
        <v>0</v>
      </c>
      <c r="DQX10" s="154">
        <v>0</v>
      </c>
      <c r="DQY10" s="154">
        <v>0</v>
      </c>
      <c r="DQZ10" s="154">
        <v>0</v>
      </c>
      <c r="DRA10" s="154">
        <v>0</v>
      </c>
      <c r="DRB10" s="154">
        <v>0</v>
      </c>
      <c r="DRC10" s="154">
        <v>0</v>
      </c>
      <c r="DRD10" s="154">
        <v>0</v>
      </c>
      <c r="DRE10" s="154">
        <v>0</v>
      </c>
      <c r="DRF10" s="154">
        <v>0</v>
      </c>
      <c r="DRG10" s="154">
        <v>0</v>
      </c>
      <c r="DRH10" s="154">
        <v>0</v>
      </c>
      <c r="DRI10" s="154">
        <v>0</v>
      </c>
      <c r="DRJ10" s="154">
        <v>0</v>
      </c>
      <c r="DRK10" s="154">
        <v>0</v>
      </c>
      <c r="DRL10" s="154">
        <v>0</v>
      </c>
      <c r="DRM10" s="154">
        <v>0</v>
      </c>
      <c r="DRN10" s="154">
        <v>0</v>
      </c>
      <c r="DRO10" s="154">
        <v>0</v>
      </c>
      <c r="DRP10" s="154">
        <v>0</v>
      </c>
      <c r="DRQ10" s="154">
        <v>0</v>
      </c>
      <c r="DRR10" s="154">
        <v>0</v>
      </c>
      <c r="DRS10" s="154">
        <v>0</v>
      </c>
      <c r="DRT10" s="154">
        <v>0</v>
      </c>
      <c r="DRU10" s="154">
        <v>0</v>
      </c>
      <c r="DRV10" s="154">
        <v>0</v>
      </c>
      <c r="DRW10" s="154">
        <v>0</v>
      </c>
      <c r="DRX10" s="154">
        <v>0</v>
      </c>
      <c r="DRY10" s="154">
        <v>0</v>
      </c>
      <c r="DRZ10" s="154">
        <v>0</v>
      </c>
      <c r="DSA10" s="154">
        <v>0</v>
      </c>
      <c r="DSB10" s="154">
        <v>0</v>
      </c>
      <c r="DSC10" s="154">
        <v>0</v>
      </c>
      <c r="DSD10" s="154">
        <v>0</v>
      </c>
      <c r="DSE10" s="154">
        <v>0</v>
      </c>
      <c r="DSF10" s="154">
        <v>0</v>
      </c>
      <c r="DSG10" s="154">
        <v>0</v>
      </c>
      <c r="DSH10" s="154">
        <v>0</v>
      </c>
      <c r="DSI10" s="154">
        <v>0</v>
      </c>
      <c r="DSJ10" s="154">
        <v>0</v>
      </c>
      <c r="DSK10" s="154">
        <v>0</v>
      </c>
      <c r="DSL10" s="154">
        <v>0</v>
      </c>
      <c r="DSM10" s="154">
        <v>0</v>
      </c>
      <c r="DSN10" s="154">
        <v>0</v>
      </c>
      <c r="DSO10" s="154">
        <v>0</v>
      </c>
      <c r="DSP10" s="154">
        <v>0</v>
      </c>
      <c r="DSQ10" s="154">
        <v>0</v>
      </c>
      <c r="DSR10" s="154">
        <v>0</v>
      </c>
      <c r="DSS10" s="154">
        <v>0</v>
      </c>
      <c r="DST10" s="154">
        <v>0</v>
      </c>
      <c r="DSU10" s="154">
        <v>0</v>
      </c>
      <c r="DSV10" s="154">
        <v>0</v>
      </c>
      <c r="DSW10" s="154">
        <v>0</v>
      </c>
      <c r="DSX10" s="154">
        <v>0</v>
      </c>
      <c r="DSY10" s="154">
        <v>0</v>
      </c>
      <c r="DSZ10" s="154">
        <v>0</v>
      </c>
      <c r="DTA10" s="154">
        <v>0</v>
      </c>
      <c r="DTB10" s="154">
        <v>0</v>
      </c>
      <c r="DTC10" s="154">
        <v>0</v>
      </c>
      <c r="DTD10" s="154">
        <v>0</v>
      </c>
      <c r="DTE10" s="154">
        <v>0</v>
      </c>
      <c r="DTF10" s="154">
        <v>0</v>
      </c>
      <c r="DTG10" s="154">
        <v>0</v>
      </c>
      <c r="DTH10" s="154">
        <v>0</v>
      </c>
      <c r="DTI10" s="154">
        <v>0</v>
      </c>
      <c r="DTJ10" s="154">
        <v>0</v>
      </c>
      <c r="DTK10" s="154">
        <v>0</v>
      </c>
      <c r="DTL10" s="154">
        <v>0</v>
      </c>
      <c r="DTM10" s="154">
        <v>0</v>
      </c>
      <c r="DTN10" s="154">
        <v>0</v>
      </c>
      <c r="DTO10" s="154">
        <v>0</v>
      </c>
      <c r="DTP10" s="154">
        <v>0</v>
      </c>
      <c r="DTQ10" s="154">
        <v>0</v>
      </c>
      <c r="DTR10" s="154">
        <v>0</v>
      </c>
      <c r="DTS10" s="154">
        <v>0</v>
      </c>
      <c r="DTT10" s="154">
        <v>0</v>
      </c>
      <c r="DTU10" s="154">
        <v>0</v>
      </c>
      <c r="DTV10" s="154">
        <v>0</v>
      </c>
      <c r="DTW10" s="154">
        <v>0</v>
      </c>
      <c r="DTX10" s="154">
        <v>0</v>
      </c>
      <c r="DTY10" s="154">
        <v>0</v>
      </c>
      <c r="DTZ10" s="154">
        <v>0</v>
      </c>
      <c r="DUA10" s="154">
        <v>0</v>
      </c>
      <c r="DUB10" s="154">
        <v>0</v>
      </c>
      <c r="DUC10" s="154">
        <v>0</v>
      </c>
      <c r="DUD10" s="154">
        <v>0</v>
      </c>
      <c r="DUE10" s="154">
        <v>0</v>
      </c>
      <c r="DUF10" s="154">
        <v>0</v>
      </c>
      <c r="DUG10" s="154">
        <v>0</v>
      </c>
      <c r="DUH10" s="154">
        <v>0</v>
      </c>
      <c r="DUI10" s="154">
        <v>0</v>
      </c>
      <c r="DUJ10" s="154">
        <v>0</v>
      </c>
      <c r="DUK10" s="154">
        <v>0</v>
      </c>
      <c r="DUL10" s="154">
        <v>0</v>
      </c>
      <c r="DUM10" s="154">
        <v>0</v>
      </c>
      <c r="DUN10" s="154">
        <v>0</v>
      </c>
      <c r="DUO10" s="154">
        <v>0</v>
      </c>
      <c r="DUP10" s="154">
        <v>0</v>
      </c>
      <c r="DUQ10" s="154">
        <v>0</v>
      </c>
      <c r="DUR10" s="154">
        <v>0</v>
      </c>
      <c r="DUS10" s="154">
        <v>0</v>
      </c>
      <c r="DUT10" s="154">
        <v>0</v>
      </c>
      <c r="DUU10" s="154">
        <v>0</v>
      </c>
      <c r="DUV10" s="154">
        <v>0</v>
      </c>
      <c r="DUW10" s="154">
        <v>0</v>
      </c>
      <c r="DUX10" s="154">
        <v>0</v>
      </c>
      <c r="DUY10" s="154">
        <v>0</v>
      </c>
      <c r="DUZ10" s="154">
        <v>0</v>
      </c>
      <c r="DVA10" s="154">
        <v>0</v>
      </c>
      <c r="DVB10" s="154">
        <v>0</v>
      </c>
      <c r="DVC10" s="154">
        <v>0</v>
      </c>
      <c r="DVD10" s="154">
        <v>0</v>
      </c>
      <c r="DVE10" s="154">
        <v>0</v>
      </c>
      <c r="DVF10" s="154">
        <v>0</v>
      </c>
      <c r="DVG10" s="154">
        <v>0</v>
      </c>
      <c r="DVH10" s="154">
        <v>0</v>
      </c>
      <c r="DVI10" s="154">
        <v>0</v>
      </c>
      <c r="DVJ10" s="154">
        <v>0</v>
      </c>
      <c r="DVK10" s="154">
        <v>0</v>
      </c>
      <c r="DVL10" s="154">
        <v>0</v>
      </c>
      <c r="DVM10" s="154">
        <v>0</v>
      </c>
      <c r="DVN10" s="154">
        <v>0</v>
      </c>
      <c r="DVO10" s="154">
        <v>0</v>
      </c>
      <c r="DVP10" s="154">
        <v>0</v>
      </c>
      <c r="DVQ10" s="154">
        <v>0</v>
      </c>
      <c r="DVR10" s="154">
        <v>0</v>
      </c>
      <c r="DVS10" s="154">
        <v>0</v>
      </c>
      <c r="DVT10" s="154">
        <v>0</v>
      </c>
      <c r="DVU10" s="154">
        <v>0</v>
      </c>
      <c r="DVV10" s="154">
        <v>0</v>
      </c>
      <c r="DVW10" s="154">
        <v>0</v>
      </c>
      <c r="DVX10" s="154">
        <v>0</v>
      </c>
      <c r="DVY10" s="154">
        <v>0</v>
      </c>
      <c r="DVZ10" s="154">
        <v>0</v>
      </c>
      <c r="DWA10" s="154">
        <v>0</v>
      </c>
      <c r="DWB10" s="154">
        <v>0</v>
      </c>
      <c r="DWC10" s="154">
        <v>0</v>
      </c>
      <c r="DWD10" s="154">
        <v>0</v>
      </c>
      <c r="DWE10" s="154">
        <v>0</v>
      </c>
      <c r="DWF10" s="154">
        <v>0</v>
      </c>
      <c r="DWG10" s="154">
        <v>0</v>
      </c>
      <c r="DWH10" s="154">
        <v>0</v>
      </c>
      <c r="DWI10" s="154">
        <v>0</v>
      </c>
      <c r="DWJ10" s="154">
        <v>0</v>
      </c>
      <c r="DWK10" s="154">
        <v>0</v>
      </c>
      <c r="DWL10" s="154">
        <v>0</v>
      </c>
      <c r="DWM10" s="154">
        <v>0</v>
      </c>
      <c r="DWN10" s="154">
        <v>0</v>
      </c>
      <c r="DWO10" s="154">
        <v>0</v>
      </c>
      <c r="DWP10" s="154">
        <v>0</v>
      </c>
      <c r="DWQ10" s="154">
        <v>0</v>
      </c>
      <c r="DWR10" s="154">
        <v>0</v>
      </c>
      <c r="DWS10" s="154">
        <v>0</v>
      </c>
      <c r="DWT10" s="154">
        <v>0</v>
      </c>
      <c r="DWU10" s="154">
        <v>0</v>
      </c>
      <c r="DWV10" s="154">
        <v>0</v>
      </c>
      <c r="DWW10" s="154">
        <v>0</v>
      </c>
      <c r="DWX10" s="154">
        <v>0</v>
      </c>
      <c r="DWY10" s="154">
        <v>0</v>
      </c>
      <c r="DWZ10" s="154">
        <v>0</v>
      </c>
      <c r="DXA10" s="154">
        <v>0</v>
      </c>
      <c r="DXB10" s="154">
        <v>0</v>
      </c>
      <c r="DXC10" s="154">
        <v>0</v>
      </c>
      <c r="DXD10" s="154">
        <v>0</v>
      </c>
      <c r="DXE10" s="154">
        <v>0</v>
      </c>
      <c r="DXF10" s="154">
        <v>0</v>
      </c>
      <c r="DXG10" s="154">
        <v>0</v>
      </c>
      <c r="DXH10" s="154">
        <v>0</v>
      </c>
      <c r="DXI10" s="154">
        <v>0</v>
      </c>
      <c r="DXJ10" s="154">
        <v>0</v>
      </c>
      <c r="DXK10" s="154">
        <v>0</v>
      </c>
      <c r="DXL10" s="154">
        <v>0</v>
      </c>
      <c r="DXM10" s="154">
        <v>0</v>
      </c>
      <c r="DXN10" s="154">
        <v>0</v>
      </c>
      <c r="DXO10" s="154">
        <v>0</v>
      </c>
      <c r="DXP10" s="154">
        <v>0</v>
      </c>
      <c r="DXQ10" s="154">
        <v>0</v>
      </c>
      <c r="DXR10" s="154">
        <v>0</v>
      </c>
      <c r="DXS10" s="154">
        <v>0</v>
      </c>
      <c r="DXT10" s="154">
        <v>0</v>
      </c>
      <c r="DXU10" s="154">
        <v>0</v>
      </c>
      <c r="DXV10" s="154">
        <v>0</v>
      </c>
      <c r="DXW10" s="154">
        <v>0</v>
      </c>
      <c r="DXX10" s="154">
        <v>0</v>
      </c>
      <c r="DXY10" s="154">
        <v>0</v>
      </c>
      <c r="DXZ10" s="154">
        <v>0</v>
      </c>
      <c r="DYA10" s="154">
        <v>0</v>
      </c>
      <c r="DYB10" s="154">
        <v>0</v>
      </c>
      <c r="DYC10" s="154">
        <v>0</v>
      </c>
      <c r="DYD10" s="154">
        <v>0</v>
      </c>
      <c r="DYE10" s="154">
        <v>0</v>
      </c>
      <c r="DYF10" s="154">
        <v>0</v>
      </c>
      <c r="DYG10" s="154">
        <v>0</v>
      </c>
      <c r="DYH10" s="154">
        <v>0</v>
      </c>
      <c r="DYI10" s="154">
        <v>0</v>
      </c>
      <c r="DYJ10" s="154">
        <v>0</v>
      </c>
      <c r="DYK10" s="154">
        <v>0</v>
      </c>
      <c r="DYL10" s="154">
        <v>0</v>
      </c>
      <c r="DYM10" s="154">
        <v>0</v>
      </c>
      <c r="DYN10" s="154">
        <v>0</v>
      </c>
      <c r="DYO10" s="154">
        <v>0</v>
      </c>
      <c r="DYP10" s="154">
        <v>0</v>
      </c>
      <c r="DYQ10" s="154">
        <v>0</v>
      </c>
      <c r="DYR10" s="154">
        <v>0</v>
      </c>
      <c r="DYS10" s="154">
        <v>0</v>
      </c>
      <c r="DYT10" s="154">
        <v>0</v>
      </c>
      <c r="DYU10" s="154">
        <v>0</v>
      </c>
      <c r="DYV10" s="154">
        <v>0</v>
      </c>
      <c r="DYW10" s="154">
        <v>0</v>
      </c>
      <c r="DYX10" s="154">
        <v>0</v>
      </c>
      <c r="DYY10" s="154">
        <v>0</v>
      </c>
      <c r="DYZ10" s="154">
        <v>0</v>
      </c>
      <c r="DZA10" s="154">
        <v>0</v>
      </c>
      <c r="DZB10" s="154">
        <v>0</v>
      </c>
      <c r="DZC10" s="154">
        <v>0</v>
      </c>
      <c r="DZD10" s="154">
        <v>0</v>
      </c>
      <c r="DZE10" s="154">
        <v>0</v>
      </c>
      <c r="DZF10" s="154">
        <v>0</v>
      </c>
      <c r="DZG10" s="154">
        <v>0</v>
      </c>
      <c r="DZH10" s="154">
        <v>0</v>
      </c>
      <c r="DZI10" s="154">
        <v>0</v>
      </c>
      <c r="DZJ10" s="154">
        <v>0</v>
      </c>
      <c r="DZK10" s="154">
        <v>0</v>
      </c>
      <c r="DZL10" s="154">
        <v>0</v>
      </c>
      <c r="DZM10" s="154">
        <v>0</v>
      </c>
      <c r="DZN10" s="154">
        <v>0</v>
      </c>
      <c r="DZO10" s="154">
        <v>0</v>
      </c>
      <c r="DZP10" s="154">
        <v>0</v>
      </c>
      <c r="DZQ10" s="154">
        <v>0</v>
      </c>
      <c r="DZR10" s="154">
        <v>0</v>
      </c>
      <c r="DZS10" s="154">
        <v>0</v>
      </c>
      <c r="DZT10" s="154">
        <v>0</v>
      </c>
      <c r="DZU10" s="154">
        <v>0</v>
      </c>
      <c r="DZV10" s="154">
        <v>0</v>
      </c>
      <c r="DZW10" s="154">
        <v>0</v>
      </c>
      <c r="DZX10" s="154">
        <v>0</v>
      </c>
      <c r="DZY10" s="154">
        <v>0</v>
      </c>
      <c r="DZZ10" s="154">
        <v>0</v>
      </c>
      <c r="EAA10" s="154">
        <v>0</v>
      </c>
      <c r="EAB10" s="154">
        <v>0</v>
      </c>
      <c r="EAC10" s="154">
        <v>0</v>
      </c>
      <c r="EAD10" s="154">
        <v>0</v>
      </c>
      <c r="EAE10" s="154">
        <v>0</v>
      </c>
      <c r="EAF10" s="154">
        <v>0</v>
      </c>
      <c r="EAG10" s="154">
        <v>0</v>
      </c>
      <c r="EAH10" s="154">
        <v>0</v>
      </c>
      <c r="EAI10" s="154">
        <v>0</v>
      </c>
      <c r="EAJ10" s="154">
        <v>0</v>
      </c>
      <c r="EAK10" s="154">
        <v>0</v>
      </c>
      <c r="EAL10" s="154">
        <v>0</v>
      </c>
      <c r="EAM10" s="154">
        <v>0</v>
      </c>
      <c r="EAN10" s="154">
        <v>0</v>
      </c>
      <c r="EAO10" s="154">
        <v>0</v>
      </c>
      <c r="EAP10" s="154">
        <v>0</v>
      </c>
      <c r="EAQ10" s="154">
        <v>0</v>
      </c>
      <c r="EAR10" s="154">
        <v>0</v>
      </c>
      <c r="EAS10" s="154">
        <v>0</v>
      </c>
      <c r="EAT10" s="154">
        <v>0</v>
      </c>
      <c r="EAU10" s="154">
        <v>0</v>
      </c>
      <c r="EAV10" s="154">
        <v>0</v>
      </c>
      <c r="EAW10" s="154">
        <v>0</v>
      </c>
      <c r="EAX10" s="154">
        <v>0</v>
      </c>
      <c r="EAY10" s="154">
        <v>0</v>
      </c>
      <c r="EAZ10" s="154">
        <v>0</v>
      </c>
      <c r="EBA10" s="154">
        <v>0</v>
      </c>
      <c r="EBB10" s="154">
        <v>0</v>
      </c>
      <c r="EBC10" s="154">
        <v>0</v>
      </c>
      <c r="EBD10" s="154">
        <v>0</v>
      </c>
      <c r="EBE10" s="154">
        <v>0</v>
      </c>
      <c r="EBF10" s="154">
        <v>0</v>
      </c>
      <c r="EBG10" s="154">
        <v>0</v>
      </c>
      <c r="EBH10" s="154">
        <v>0</v>
      </c>
      <c r="EBI10" s="154">
        <v>0</v>
      </c>
      <c r="EBJ10" s="154">
        <v>0</v>
      </c>
      <c r="EBK10" s="154">
        <v>0</v>
      </c>
      <c r="EBL10" s="154">
        <v>0</v>
      </c>
      <c r="EBM10" s="154">
        <v>0</v>
      </c>
      <c r="EBN10" s="154">
        <v>0</v>
      </c>
      <c r="EBO10" s="154">
        <v>0</v>
      </c>
      <c r="EBP10" s="154">
        <v>0</v>
      </c>
      <c r="EBQ10" s="154">
        <v>0</v>
      </c>
      <c r="EBR10" s="154">
        <v>0</v>
      </c>
      <c r="EBS10" s="154">
        <v>0</v>
      </c>
      <c r="EBT10" s="154">
        <v>0</v>
      </c>
      <c r="EBU10" s="154">
        <v>0</v>
      </c>
      <c r="EBV10" s="154">
        <v>0</v>
      </c>
      <c r="EBW10" s="154">
        <v>0</v>
      </c>
      <c r="EBX10" s="154">
        <v>0</v>
      </c>
      <c r="EBY10" s="154">
        <v>0</v>
      </c>
      <c r="EBZ10" s="154">
        <v>0</v>
      </c>
      <c r="ECA10" s="154">
        <v>0</v>
      </c>
      <c r="ECB10" s="154">
        <v>0</v>
      </c>
      <c r="ECC10" s="154">
        <v>0</v>
      </c>
      <c r="ECD10" s="154">
        <v>0</v>
      </c>
      <c r="ECE10" s="154">
        <v>0</v>
      </c>
      <c r="ECF10" s="154">
        <v>0</v>
      </c>
      <c r="ECG10" s="154">
        <v>0</v>
      </c>
      <c r="ECH10" s="154">
        <v>0</v>
      </c>
      <c r="ECI10" s="154">
        <v>0</v>
      </c>
      <c r="ECJ10" s="154">
        <v>0</v>
      </c>
      <c r="ECK10" s="154">
        <v>0</v>
      </c>
      <c r="ECL10" s="154">
        <v>0</v>
      </c>
      <c r="ECM10" s="154">
        <v>0</v>
      </c>
      <c r="ECN10" s="154">
        <v>0</v>
      </c>
      <c r="ECO10" s="154">
        <v>0</v>
      </c>
      <c r="ECP10" s="154">
        <v>0</v>
      </c>
      <c r="ECQ10" s="154">
        <v>0</v>
      </c>
      <c r="ECR10" s="154">
        <v>0</v>
      </c>
      <c r="ECS10" s="154">
        <v>0</v>
      </c>
      <c r="ECT10" s="154">
        <v>0</v>
      </c>
      <c r="ECU10" s="154">
        <v>0</v>
      </c>
      <c r="ECV10" s="154">
        <v>0</v>
      </c>
      <c r="ECW10" s="154">
        <v>0</v>
      </c>
      <c r="ECX10" s="154">
        <v>0</v>
      </c>
      <c r="ECY10" s="154">
        <v>0</v>
      </c>
      <c r="ECZ10" s="154">
        <v>0</v>
      </c>
      <c r="EDA10" s="154">
        <v>0</v>
      </c>
      <c r="EDB10" s="154">
        <v>0</v>
      </c>
      <c r="EDC10" s="154">
        <v>0</v>
      </c>
      <c r="EDD10" s="154">
        <v>0</v>
      </c>
      <c r="EDE10" s="154">
        <v>0</v>
      </c>
      <c r="EDF10" s="154">
        <v>0</v>
      </c>
      <c r="EDG10" s="154">
        <v>0</v>
      </c>
      <c r="EDH10" s="154">
        <v>0</v>
      </c>
      <c r="EDI10" s="154">
        <v>0</v>
      </c>
      <c r="EDJ10" s="154">
        <v>0</v>
      </c>
      <c r="EDK10" s="154">
        <v>0</v>
      </c>
      <c r="EDL10" s="154">
        <v>0</v>
      </c>
      <c r="EDM10" s="154">
        <v>0</v>
      </c>
      <c r="EDN10" s="154">
        <v>0</v>
      </c>
      <c r="EDO10" s="154">
        <v>0</v>
      </c>
      <c r="EDP10" s="154">
        <v>0</v>
      </c>
      <c r="EDQ10" s="154">
        <v>0</v>
      </c>
      <c r="EDR10" s="154">
        <v>0</v>
      </c>
      <c r="EDS10" s="154">
        <v>0</v>
      </c>
      <c r="EDT10" s="154">
        <v>0</v>
      </c>
      <c r="EDU10" s="154">
        <v>0</v>
      </c>
      <c r="EDV10" s="154">
        <v>0</v>
      </c>
      <c r="EDW10" s="154">
        <v>0</v>
      </c>
      <c r="EDX10" s="154">
        <v>0</v>
      </c>
      <c r="EDY10" s="154">
        <v>0</v>
      </c>
      <c r="EDZ10" s="154">
        <v>0</v>
      </c>
      <c r="EEA10" s="154">
        <v>0</v>
      </c>
      <c r="EEB10" s="154">
        <v>0</v>
      </c>
      <c r="EEC10" s="154">
        <v>0</v>
      </c>
      <c r="EED10" s="154">
        <v>0</v>
      </c>
      <c r="EEE10" s="154">
        <v>0</v>
      </c>
      <c r="EEF10" s="154">
        <v>0</v>
      </c>
      <c r="EEG10" s="154">
        <v>0</v>
      </c>
      <c r="EEH10" s="154">
        <v>0</v>
      </c>
      <c r="EEI10" s="154">
        <v>0</v>
      </c>
      <c r="EEJ10" s="154">
        <v>0</v>
      </c>
      <c r="EEK10" s="154">
        <v>0</v>
      </c>
      <c r="EEL10" s="154">
        <v>0</v>
      </c>
      <c r="EEM10" s="154">
        <v>0</v>
      </c>
      <c r="EEN10" s="154">
        <v>0</v>
      </c>
      <c r="EEO10" s="154">
        <v>0</v>
      </c>
      <c r="EEP10" s="154">
        <v>0</v>
      </c>
      <c r="EEQ10" s="154">
        <v>0</v>
      </c>
      <c r="EER10" s="154">
        <v>0</v>
      </c>
      <c r="EES10" s="154">
        <v>0</v>
      </c>
      <c r="EET10" s="154">
        <v>0</v>
      </c>
      <c r="EEU10" s="154">
        <v>0</v>
      </c>
      <c r="EEV10" s="154">
        <v>0</v>
      </c>
      <c r="EEW10" s="154">
        <v>0</v>
      </c>
      <c r="EEX10" s="154">
        <v>0</v>
      </c>
      <c r="EEY10" s="154">
        <v>0</v>
      </c>
      <c r="EEZ10" s="154">
        <v>0</v>
      </c>
      <c r="EFA10" s="154">
        <v>0</v>
      </c>
      <c r="EFB10" s="154">
        <v>0</v>
      </c>
      <c r="EFC10" s="154">
        <v>0</v>
      </c>
      <c r="EFD10" s="154">
        <v>0</v>
      </c>
      <c r="EFE10" s="154">
        <v>0</v>
      </c>
      <c r="EFF10" s="154">
        <v>0</v>
      </c>
      <c r="EFG10" s="154">
        <v>0</v>
      </c>
      <c r="EFH10" s="154">
        <v>0</v>
      </c>
      <c r="EFI10" s="154">
        <v>0</v>
      </c>
      <c r="EFJ10" s="154">
        <v>0</v>
      </c>
      <c r="EFK10" s="154">
        <v>0</v>
      </c>
      <c r="EFL10" s="154">
        <v>0</v>
      </c>
      <c r="EFM10" s="154">
        <v>0</v>
      </c>
      <c r="EFN10" s="154">
        <v>0</v>
      </c>
      <c r="EFO10" s="154">
        <v>0</v>
      </c>
      <c r="EFP10" s="154">
        <v>0</v>
      </c>
      <c r="EFQ10" s="154">
        <v>0</v>
      </c>
      <c r="EFR10" s="154">
        <v>0</v>
      </c>
      <c r="EFS10" s="154">
        <v>0</v>
      </c>
      <c r="EFT10" s="154">
        <v>0</v>
      </c>
      <c r="EFU10" s="154">
        <v>0</v>
      </c>
      <c r="EFV10" s="154">
        <v>0</v>
      </c>
      <c r="EFW10" s="154">
        <v>0</v>
      </c>
      <c r="EFX10" s="154">
        <v>0</v>
      </c>
      <c r="EFY10" s="154">
        <v>0</v>
      </c>
      <c r="EFZ10" s="154">
        <v>0</v>
      </c>
      <c r="EGA10" s="154">
        <v>0</v>
      </c>
      <c r="EGB10" s="154">
        <v>0</v>
      </c>
      <c r="EGC10" s="154">
        <v>0</v>
      </c>
      <c r="EGD10" s="154">
        <v>0</v>
      </c>
      <c r="EGE10" s="154">
        <v>0</v>
      </c>
      <c r="EGF10" s="154">
        <v>0</v>
      </c>
      <c r="EGG10" s="154">
        <v>0</v>
      </c>
      <c r="EGH10" s="154">
        <v>0</v>
      </c>
      <c r="EGI10" s="154">
        <v>0</v>
      </c>
      <c r="EGJ10" s="154">
        <v>0</v>
      </c>
      <c r="EGK10" s="154">
        <v>0</v>
      </c>
      <c r="EGL10" s="154">
        <v>0</v>
      </c>
      <c r="EGM10" s="154">
        <v>0</v>
      </c>
      <c r="EGN10" s="154">
        <v>0</v>
      </c>
      <c r="EGO10" s="154">
        <v>0</v>
      </c>
      <c r="EGP10" s="154">
        <v>0</v>
      </c>
      <c r="EGQ10" s="154">
        <v>0</v>
      </c>
      <c r="EGR10" s="154">
        <v>0</v>
      </c>
      <c r="EGS10" s="154">
        <v>0</v>
      </c>
      <c r="EGT10" s="154">
        <v>0</v>
      </c>
      <c r="EGU10" s="154">
        <v>0</v>
      </c>
      <c r="EGV10" s="154">
        <v>0</v>
      </c>
      <c r="EGW10" s="154">
        <v>0</v>
      </c>
      <c r="EGX10" s="154">
        <v>0</v>
      </c>
      <c r="EGY10" s="154">
        <v>0</v>
      </c>
      <c r="EGZ10" s="154">
        <v>0</v>
      </c>
      <c r="EHA10" s="154">
        <v>0</v>
      </c>
      <c r="EHB10" s="154">
        <v>0</v>
      </c>
      <c r="EHC10" s="154">
        <v>0</v>
      </c>
      <c r="EHD10" s="154">
        <v>0</v>
      </c>
      <c r="EHE10" s="154">
        <v>0</v>
      </c>
      <c r="EHF10" s="154">
        <v>0</v>
      </c>
      <c r="EHG10" s="154">
        <v>0</v>
      </c>
      <c r="EHH10" s="154">
        <v>0</v>
      </c>
      <c r="EHI10" s="154">
        <v>0</v>
      </c>
      <c r="EHJ10" s="154">
        <v>0</v>
      </c>
      <c r="EHK10" s="154">
        <v>0</v>
      </c>
      <c r="EHL10" s="154">
        <v>0</v>
      </c>
      <c r="EHM10" s="154">
        <v>0</v>
      </c>
      <c r="EHN10" s="154">
        <v>0</v>
      </c>
      <c r="EHO10" s="154">
        <v>0</v>
      </c>
      <c r="EHP10" s="154">
        <v>0</v>
      </c>
      <c r="EHQ10" s="154">
        <v>0</v>
      </c>
      <c r="EHR10" s="154">
        <v>0</v>
      </c>
      <c r="EHS10" s="154">
        <v>0</v>
      </c>
      <c r="EHT10" s="154">
        <v>0</v>
      </c>
      <c r="EHU10" s="154">
        <v>0</v>
      </c>
      <c r="EHV10" s="154">
        <v>0</v>
      </c>
      <c r="EHW10" s="154">
        <v>0</v>
      </c>
      <c r="EHX10" s="154">
        <v>0</v>
      </c>
      <c r="EHY10" s="154">
        <v>0</v>
      </c>
      <c r="EHZ10" s="154">
        <v>0</v>
      </c>
      <c r="EIA10" s="154">
        <v>0</v>
      </c>
      <c r="EIB10" s="154">
        <v>0</v>
      </c>
      <c r="EIC10" s="154">
        <v>0</v>
      </c>
      <c r="EID10" s="154">
        <v>0</v>
      </c>
      <c r="EIE10" s="154">
        <v>0</v>
      </c>
      <c r="EIF10" s="154">
        <v>0</v>
      </c>
      <c r="EIG10" s="154">
        <v>0</v>
      </c>
      <c r="EIH10" s="154">
        <v>0</v>
      </c>
      <c r="EII10" s="154">
        <v>0</v>
      </c>
      <c r="EIJ10" s="154">
        <v>0</v>
      </c>
      <c r="EIK10" s="154">
        <v>0</v>
      </c>
      <c r="EIL10" s="154">
        <v>0</v>
      </c>
      <c r="EIM10" s="154">
        <v>0</v>
      </c>
      <c r="EIN10" s="154">
        <v>0</v>
      </c>
      <c r="EIO10" s="154">
        <v>0</v>
      </c>
      <c r="EIP10" s="154">
        <v>0</v>
      </c>
      <c r="EIQ10" s="154">
        <v>0</v>
      </c>
      <c r="EIR10" s="154">
        <v>0</v>
      </c>
      <c r="EIS10" s="154">
        <v>0</v>
      </c>
      <c r="EIT10" s="154">
        <v>0</v>
      </c>
      <c r="EIU10" s="154">
        <v>0</v>
      </c>
      <c r="EIV10" s="154">
        <v>0</v>
      </c>
      <c r="EIW10" s="154">
        <v>0</v>
      </c>
      <c r="EIX10" s="154">
        <v>0</v>
      </c>
      <c r="EIY10" s="154">
        <v>0</v>
      </c>
      <c r="EIZ10" s="154">
        <v>0</v>
      </c>
      <c r="EJA10" s="154">
        <v>0</v>
      </c>
      <c r="EJB10" s="154">
        <v>0</v>
      </c>
      <c r="EJC10" s="154">
        <v>0</v>
      </c>
      <c r="EJD10" s="154">
        <v>0</v>
      </c>
      <c r="EJE10" s="154">
        <v>0</v>
      </c>
      <c r="EJF10" s="154">
        <v>0</v>
      </c>
      <c r="EJG10" s="154">
        <v>0</v>
      </c>
      <c r="EJH10" s="154">
        <v>0</v>
      </c>
      <c r="EJI10" s="154">
        <v>0</v>
      </c>
      <c r="EJJ10" s="154">
        <v>0</v>
      </c>
      <c r="EJK10" s="154">
        <v>0</v>
      </c>
      <c r="EJL10" s="154">
        <v>0</v>
      </c>
      <c r="EJM10" s="154">
        <v>0</v>
      </c>
      <c r="EJN10" s="154">
        <v>0</v>
      </c>
      <c r="EJO10" s="154">
        <v>0</v>
      </c>
      <c r="EJP10" s="154">
        <v>0</v>
      </c>
      <c r="EJQ10" s="154">
        <v>0</v>
      </c>
      <c r="EJR10" s="154">
        <v>0</v>
      </c>
      <c r="EJS10" s="154">
        <v>0</v>
      </c>
      <c r="EJT10" s="154">
        <v>0</v>
      </c>
      <c r="EJU10" s="154">
        <v>0</v>
      </c>
      <c r="EJV10" s="154">
        <v>0</v>
      </c>
      <c r="EJW10" s="154">
        <v>0</v>
      </c>
      <c r="EJX10" s="154">
        <v>0</v>
      </c>
      <c r="EJY10" s="154">
        <v>0</v>
      </c>
      <c r="EJZ10" s="154">
        <v>0</v>
      </c>
      <c r="EKA10" s="154">
        <v>0</v>
      </c>
      <c r="EKB10" s="154">
        <v>0</v>
      </c>
      <c r="EKC10" s="154">
        <v>0</v>
      </c>
      <c r="EKD10" s="154">
        <v>0</v>
      </c>
      <c r="EKE10" s="154">
        <v>0</v>
      </c>
      <c r="EKF10" s="154">
        <v>0</v>
      </c>
      <c r="EKG10" s="154">
        <v>0</v>
      </c>
      <c r="EKH10" s="154">
        <v>0</v>
      </c>
      <c r="EKI10" s="154">
        <v>0</v>
      </c>
      <c r="EKJ10" s="154">
        <v>0</v>
      </c>
      <c r="EKK10" s="154">
        <v>0</v>
      </c>
      <c r="EKL10" s="154">
        <v>0</v>
      </c>
      <c r="EKM10" s="154">
        <v>0</v>
      </c>
      <c r="EKN10" s="154">
        <v>0</v>
      </c>
      <c r="EKO10" s="154">
        <v>0</v>
      </c>
      <c r="EKP10" s="154">
        <v>0</v>
      </c>
      <c r="EKQ10" s="154">
        <v>0</v>
      </c>
      <c r="EKR10" s="154">
        <v>0</v>
      </c>
      <c r="EKS10" s="154">
        <v>0</v>
      </c>
      <c r="EKT10" s="154">
        <v>0</v>
      </c>
      <c r="EKU10" s="154">
        <v>0</v>
      </c>
      <c r="EKV10" s="154">
        <v>0</v>
      </c>
      <c r="EKW10" s="154">
        <v>0</v>
      </c>
      <c r="EKX10" s="154">
        <v>0</v>
      </c>
      <c r="EKY10" s="154">
        <v>0</v>
      </c>
      <c r="EKZ10" s="154">
        <v>0</v>
      </c>
      <c r="ELA10" s="154">
        <v>0</v>
      </c>
      <c r="ELB10" s="154">
        <v>0</v>
      </c>
      <c r="ELC10" s="154">
        <v>0</v>
      </c>
      <c r="ELD10" s="154">
        <v>0</v>
      </c>
      <c r="ELE10" s="154">
        <v>0</v>
      </c>
      <c r="ELF10" s="154">
        <v>0</v>
      </c>
      <c r="ELG10" s="154">
        <v>0</v>
      </c>
      <c r="ELH10" s="154">
        <v>0</v>
      </c>
      <c r="ELI10" s="154">
        <v>0</v>
      </c>
      <c r="ELJ10" s="154">
        <v>0</v>
      </c>
      <c r="ELK10" s="154">
        <v>0</v>
      </c>
      <c r="ELL10" s="154">
        <v>0</v>
      </c>
      <c r="ELM10" s="154">
        <v>0</v>
      </c>
      <c r="ELN10" s="154">
        <v>0</v>
      </c>
      <c r="ELO10" s="154">
        <v>0</v>
      </c>
      <c r="ELP10" s="154">
        <v>0</v>
      </c>
      <c r="ELQ10" s="154">
        <v>0</v>
      </c>
      <c r="ELR10" s="154">
        <v>0</v>
      </c>
      <c r="ELS10" s="154">
        <v>0</v>
      </c>
      <c r="ELT10" s="154">
        <v>0</v>
      </c>
      <c r="ELU10" s="154">
        <v>0</v>
      </c>
      <c r="ELV10" s="154">
        <v>0</v>
      </c>
      <c r="ELW10" s="154">
        <v>0</v>
      </c>
      <c r="ELX10" s="154">
        <v>0</v>
      </c>
      <c r="ELY10" s="154">
        <v>0</v>
      </c>
      <c r="ELZ10" s="154">
        <v>0</v>
      </c>
      <c r="EMA10" s="154">
        <v>0</v>
      </c>
      <c r="EMB10" s="154">
        <v>0</v>
      </c>
      <c r="EMC10" s="154">
        <v>0</v>
      </c>
      <c r="EMD10" s="154">
        <v>0</v>
      </c>
      <c r="EME10" s="154">
        <v>0</v>
      </c>
      <c r="EMF10" s="154">
        <v>0</v>
      </c>
      <c r="EMG10" s="154">
        <v>0</v>
      </c>
      <c r="EMH10" s="154">
        <v>0</v>
      </c>
      <c r="EMI10" s="154">
        <v>0</v>
      </c>
      <c r="EMJ10" s="154">
        <v>0</v>
      </c>
      <c r="EMK10" s="154">
        <v>0</v>
      </c>
      <c r="EML10" s="154">
        <v>0</v>
      </c>
      <c r="EMM10" s="154">
        <v>0</v>
      </c>
      <c r="EMN10" s="154">
        <v>0</v>
      </c>
      <c r="EMO10" s="154">
        <v>0</v>
      </c>
      <c r="EMP10" s="154">
        <v>0</v>
      </c>
      <c r="EMQ10" s="154">
        <v>0</v>
      </c>
      <c r="EMR10" s="154">
        <v>0</v>
      </c>
      <c r="EMS10" s="154">
        <v>0</v>
      </c>
      <c r="EMT10" s="154">
        <v>0</v>
      </c>
      <c r="EMU10" s="154">
        <v>0</v>
      </c>
      <c r="EMV10" s="154">
        <v>0</v>
      </c>
      <c r="EMW10" s="154">
        <v>0</v>
      </c>
      <c r="EMX10" s="154">
        <v>0</v>
      </c>
      <c r="EMY10" s="154">
        <v>0</v>
      </c>
      <c r="EMZ10" s="154">
        <v>0</v>
      </c>
      <c r="ENA10" s="154">
        <v>0</v>
      </c>
      <c r="ENB10" s="154">
        <v>0</v>
      </c>
      <c r="ENC10" s="154">
        <v>0</v>
      </c>
      <c r="END10" s="154">
        <v>0</v>
      </c>
      <c r="ENE10" s="154">
        <v>0</v>
      </c>
      <c r="ENF10" s="154">
        <v>0</v>
      </c>
      <c r="ENG10" s="154">
        <v>0</v>
      </c>
      <c r="ENH10" s="154">
        <v>0</v>
      </c>
      <c r="ENI10" s="154">
        <v>0</v>
      </c>
      <c r="ENJ10" s="154">
        <v>0</v>
      </c>
      <c r="ENK10" s="154">
        <v>0</v>
      </c>
      <c r="ENL10" s="154">
        <v>0</v>
      </c>
      <c r="ENM10" s="154">
        <v>0</v>
      </c>
      <c r="ENN10" s="154">
        <v>0</v>
      </c>
      <c r="ENO10" s="154">
        <v>0</v>
      </c>
      <c r="ENP10" s="154">
        <v>0</v>
      </c>
      <c r="ENQ10" s="154">
        <v>0</v>
      </c>
      <c r="ENR10" s="154">
        <v>0</v>
      </c>
      <c r="ENS10" s="154">
        <v>0</v>
      </c>
      <c r="ENT10" s="154">
        <v>0</v>
      </c>
      <c r="ENU10" s="154">
        <v>0</v>
      </c>
      <c r="ENV10" s="154">
        <v>0</v>
      </c>
      <c r="ENW10" s="154">
        <v>0</v>
      </c>
      <c r="ENX10" s="154">
        <v>0</v>
      </c>
      <c r="ENY10" s="154">
        <v>0</v>
      </c>
      <c r="ENZ10" s="154">
        <v>0</v>
      </c>
      <c r="EOA10" s="154">
        <v>0</v>
      </c>
      <c r="EOB10" s="154">
        <v>0</v>
      </c>
      <c r="EOC10" s="154">
        <v>0</v>
      </c>
      <c r="EOD10" s="154">
        <v>0</v>
      </c>
      <c r="EOE10" s="154">
        <v>0</v>
      </c>
      <c r="EOF10" s="154">
        <v>0</v>
      </c>
      <c r="EOG10" s="154">
        <v>0</v>
      </c>
      <c r="EOH10" s="154">
        <v>0</v>
      </c>
      <c r="EOI10" s="154">
        <v>0</v>
      </c>
      <c r="EOJ10" s="154">
        <v>0</v>
      </c>
      <c r="EOK10" s="154">
        <v>0</v>
      </c>
      <c r="EOL10" s="154">
        <v>0</v>
      </c>
      <c r="EOM10" s="154">
        <v>0</v>
      </c>
      <c r="EON10" s="154">
        <v>0</v>
      </c>
      <c r="EOO10" s="154">
        <v>0</v>
      </c>
      <c r="EOP10" s="154">
        <v>0</v>
      </c>
      <c r="EOQ10" s="154">
        <v>0</v>
      </c>
      <c r="EOR10" s="154">
        <v>0</v>
      </c>
      <c r="EOS10" s="154">
        <v>0</v>
      </c>
      <c r="EOT10" s="154">
        <v>0</v>
      </c>
      <c r="EOU10" s="154">
        <v>0</v>
      </c>
      <c r="EOV10" s="154">
        <v>0</v>
      </c>
      <c r="EOW10" s="154">
        <v>0</v>
      </c>
      <c r="EOX10" s="154">
        <v>0</v>
      </c>
      <c r="EOY10" s="154">
        <v>0</v>
      </c>
      <c r="EOZ10" s="154">
        <v>0</v>
      </c>
      <c r="EPA10" s="154">
        <v>0</v>
      </c>
      <c r="EPB10" s="154">
        <v>0</v>
      </c>
      <c r="EPC10" s="154">
        <v>0</v>
      </c>
      <c r="EPD10" s="154">
        <v>0</v>
      </c>
      <c r="EPE10" s="154">
        <v>0</v>
      </c>
      <c r="EPF10" s="154">
        <v>0</v>
      </c>
      <c r="EPG10" s="154">
        <v>0</v>
      </c>
      <c r="EPH10" s="154">
        <v>0</v>
      </c>
      <c r="EPI10" s="154">
        <v>0</v>
      </c>
      <c r="EPJ10" s="154">
        <v>0</v>
      </c>
      <c r="EPK10" s="154">
        <v>0</v>
      </c>
      <c r="EPL10" s="154">
        <v>0</v>
      </c>
      <c r="EPM10" s="154">
        <v>0</v>
      </c>
      <c r="EPN10" s="154">
        <v>0</v>
      </c>
      <c r="EPO10" s="154">
        <v>0</v>
      </c>
      <c r="EPP10" s="154">
        <v>0</v>
      </c>
      <c r="EPQ10" s="154">
        <v>0</v>
      </c>
      <c r="EPR10" s="154">
        <v>0</v>
      </c>
      <c r="EPS10" s="154">
        <v>0</v>
      </c>
      <c r="EPT10" s="154">
        <v>0</v>
      </c>
      <c r="EPU10" s="154">
        <v>0</v>
      </c>
      <c r="EPV10" s="154">
        <v>0</v>
      </c>
      <c r="EPW10" s="154">
        <v>0</v>
      </c>
      <c r="EPX10" s="154">
        <v>0</v>
      </c>
      <c r="EPY10" s="154">
        <v>0</v>
      </c>
      <c r="EPZ10" s="154">
        <v>0</v>
      </c>
      <c r="EQA10" s="154">
        <v>0</v>
      </c>
      <c r="EQB10" s="154">
        <v>0</v>
      </c>
      <c r="EQC10" s="154">
        <v>0</v>
      </c>
      <c r="EQD10" s="154">
        <v>0</v>
      </c>
      <c r="EQE10" s="154">
        <v>0</v>
      </c>
      <c r="EQF10" s="154">
        <v>0</v>
      </c>
      <c r="EQG10" s="154">
        <v>0</v>
      </c>
      <c r="EQH10" s="154">
        <v>0</v>
      </c>
      <c r="EQI10" s="154">
        <v>0</v>
      </c>
      <c r="EQJ10" s="154">
        <v>0</v>
      </c>
      <c r="EQK10" s="154">
        <v>0</v>
      </c>
      <c r="EQL10" s="154">
        <v>0</v>
      </c>
      <c r="EQM10" s="154">
        <v>0</v>
      </c>
      <c r="EQN10" s="154">
        <v>0</v>
      </c>
      <c r="EQO10" s="154">
        <v>0</v>
      </c>
      <c r="EQP10" s="154">
        <v>0</v>
      </c>
      <c r="EQQ10" s="154">
        <v>0</v>
      </c>
      <c r="EQR10" s="154">
        <v>0</v>
      </c>
      <c r="EQS10" s="154">
        <v>0</v>
      </c>
      <c r="EQT10" s="154">
        <v>0</v>
      </c>
      <c r="EQU10" s="154">
        <v>0</v>
      </c>
      <c r="EQV10" s="154">
        <v>0</v>
      </c>
      <c r="EQW10" s="154">
        <v>0</v>
      </c>
      <c r="EQX10" s="154">
        <v>0</v>
      </c>
      <c r="EQY10" s="154">
        <v>0</v>
      </c>
      <c r="EQZ10" s="154">
        <v>0</v>
      </c>
      <c r="ERA10" s="154">
        <v>0</v>
      </c>
      <c r="ERB10" s="154">
        <v>0</v>
      </c>
      <c r="ERC10" s="154">
        <v>0</v>
      </c>
      <c r="ERD10" s="154">
        <v>0</v>
      </c>
      <c r="ERE10" s="154">
        <v>0</v>
      </c>
      <c r="ERF10" s="154">
        <v>0</v>
      </c>
      <c r="ERG10" s="154">
        <v>0</v>
      </c>
      <c r="ERH10" s="154">
        <v>0</v>
      </c>
      <c r="ERI10" s="154">
        <v>0</v>
      </c>
      <c r="ERJ10" s="154">
        <v>0</v>
      </c>
      <c r="ERK10" s="154">
        <v>0</v>
      </c>
      <c r="ERL10" s="154">
        <v>0</v>
      </c>
      <c r="ERM10" s="154">
        <v>0</v>
      </c>
      <c r="ERN10" s="154">
        <v>0</v>
      </c>
      <c r="ERO10" s="154">
        <v>0</v>
      </c>
      <c r="ERP10" s="154">
        <v>0</v>
      </c>
      <c r="ERQ10" s="154">
        <v>0</v>
      </c>
      <c r="ERR10" s="154">
        <v>0</v>
      </c>
      <c r="ERS10" s="154">
        <v>0</v>
      </c>
      <c r="ERT10" s="154">
        <v>0</v>
      </c>
      <c r="ERU10" s="154">
        <v>0</v>
      </c>
      <c r="ERV10" s="154">
        <v>0</v>
      </c>
      <c r="ERW10" s="154">
        <v>0</v>
      </c>
      <c r="ERX10" s="154">
        <v>0</v>
      </c>
      <c r="ERY10" s="154">
        <v>0</v>
      </c>
      <c r="ERZ10" s="154">
        <v>0</v>
      </c>
      <c r="ESA10" s="154">
        <v>0</v>
      </c>
      <c r="ESB10" s="154">
        <v>0</v>
      </c>
      <c r="ESC10" s="154">
        <v>0</v>
      </c>
      <c r="ESD10" s="154">
        <v>0</v>
      </c>
      <c r="ESE10" s="154">
        <v>0</v>
      </c>
      <c r="ESF10" s="154">
        <v>0</v>
      </c>
      <c r="ESG10" s="154">
        <v>0</v>
      </c>
      <c r="ESH10" s="154">
        <v>0</v>
      </c>
      <c r="ESI10" s="154">
        <v>0</v>
      </c>
      <c r="ESJ10" s="154">
        <v>0</v>
      </c>
      <c r="ESK10" s="154">
        <v>0</v>
      </c>
      <c r="ESL10" s="154">
        <v>0</v>
      </c>
      <c r="ESM10" s="154">
        <v>0</v>
      </c>
      <c r="ESN10" s="154">
        <v>0</v>
      </c>
      <c r="ESO10" s="154">
        <v>0</v>
      </c>
      <c r="ESP10" s="154">
        <v>0</v>
      </c>
      <c r="ESQ10" s="154">
        <v>0</v>
      </c>
      <c r="ESR10" s="154">
        <v>0</v>
      </c>
      <c r="ESS10" s="154">
        <v>0</v>
      </c>
      <c r="EST10" s="154">
        <v>0</v>
      </c>
      <c r="ESU10" s="154">
        <v>0</v>
      </c>
      <c r="ESV10" s="154">
        <v>0</v>
      </c>
      <c r="ESW10" s="154">
        <v>0</v>
      </c>
      <c r="ESX10" s="154">
        <v>0</v>
      </c>
      <c r="ESY10" s="154">
        <v>0</v>
      </c>
      <c r="ESZ10" s="154">
        <v>0</v>
      </c>
      <c r="ETA10" s="154">
        <v>0</v>
      </c>
      <c r="ETB10" s="154">
        <v>0</v>
      </c>
      <c r="ETC10" s="154">
        <v>0</v>
      </c>
      <c r="ETD10" s="154">
        <v>0</v>
      </c>
      <c r="ETE10" s="154">
        <v>0</v>
      </c>
      <c r="ETF10" s="154">
        <v>0</v>
      </c>
      <c r="ETG10" s="154">
        <v>0</v>
      </c>
      <c r="ETH10" s="154">
        <v>0</v>
      </c>
      <c r="ETI10" s="154">
        <v>0</v>
      </c>
      <c r="ETJ10" s="154">
        <v>0</v>
      </c>
      <c r="ETK10" s="154">
        <v>0</v>
      </c>
      <c r="ETL10" s="154">
        <v>0</v>
      </c>
      <c r="ETM10" s="154">
        <v>0</v>
      </c>
      <c r="ETN10" s="154">
        <v>0</v>
      </c>
      <c r="ETO10" s="154">
        <v>0</v>
      </c>
      <c r="ETP10" s="154">
        <v>0</v>
      </c>
      <c r="ETQ10" s="154">
        <v>0</v>
      </c>
      <c r="ETR10" s="154">
        <v>0</v>
      </c>
      <c r="ETS10" s="154">
        <v>0</v>
      </c>
      <c r="ETT10" s="154">
        <v>0</v>
      </c>
      <c r="ETU10" s="154">
        <v>0</v>
      </c>
      <c r="ETV10" s="154">
        <v>0</v>
      </c>
      <c r="ETW10" s="154">
        <v>0</v>
      </c>
      <c r="ETX10" s="154">
        <v>0</v>
      </c>
      <c r="ETY10" s="154">
        <v>0</v>
      </c>
      <c r="ETZ10" s="154">
        <v>0</v>
      </c>
      <c r="EUA10" s="154">
        <v>0</v>
      </c>
      <c r="EUB10" s="154">
        <v>0</v>
      </c>
      <c r="EUC10" s="154">
        <v>0</v>
      </c>
      <c r="EUD10" s="154">
        <v>0</v>
      </c>
      <c r="EUE10" s="154">
        <v>0</v>
      </c>
      <c r="EUF10" s="154">
        <v>0</v>
      </c>
      <c r="EUG10" s="154">
        <v>0</v>
      </c>
      <c r="EUH10" s="154">
        <v>0</v>
      </c>
      <c r="EUI10" s="154">
        <v>0</v>
      </c>
      <c r="EUJ10" s="154">
        <v>0</v>
      </c>
      <c r="EUK10" s="154">
        <v>0</v>
      </c>
      <c r="EUL10" s="154">
        <v>0</v>
      </c>
      <c r="EUM10" s="154">
        <v>0</v>
      </c>
      <c r="EUN10" s="154">
        <v>0</v>
      </c>
      <c r="EUO10" s="154">
        <v>0</v>
      </c>
      <c r="EUP10" s="154">
        <v>0</v>
      </c>
      <c r="EUQ10" s="154">
        <v>0</v>
      </c>
      <c r="EUR10" s="154">
        <v>0</v>
      </c>
      <c r="EUS10" s="154">
        <v>0</v>
      </c>
      <c r="EUT10" s="154">
        <v>0</v>
      </c>
      <c r="EUU10" s="154">
        <v>0</v>
      </c>
      <c r="EUV10" s="154">
        <v>0</v>
      </c>
      <c r="EUW10" s="154">
        <v>0</v>
      </c>
      <c r="EUX10" s="154">
        <v>0</v>
      </c>
      <c r="EUY10" s="154">
        <v>0</v>
      </c>
      <c r="EUZ10" s="154">
        <v>0</v>
      </c>
      <c r="EVA10" s="154">
        <v>0</v>
      </c>
      <c r="EVB10" s="154">
        <v>0</v>
      </c>
      <c r="EVC10" s="154">
        <v>0</v>
      </c>
      <c r="EVD10" s="154">
        <v>0</v>
      </c>
      <c r="EVE10" s="154">
        <v>0</v>
      </c>
      <c r="EVF10" s="154">
        <v>0</v>
      </c>
      <c r="EVG10" s="154">
        <v>0</v>
      </c>
      <c r="EVH10" s="154">
        <v>0</v>
      </c>
      <c r="EVI10" s="154">
        <v>0</v>
      </c>
      <c r="EVJ10" s="154">
        <v>0</v>
      </c>
      <c r="EVK10" s="154">
        <v>0</v>
      </c>
      <c r="EVL10" s="154">
        <v>0</v>
      </c>
      <c r="EVM10" s="154">
        <v>0</v>
      </c>
      <c r="EVN10" s="154">
        <v>0</v>
      </c>
      <c r="EVO10" s="154">
        <v>0</v>
      </c>
      <c r="EVP10" s="154">
        <v>0</v>
      </c>
      <c r="EVQ10" s="154">
        <v>0</v>
      </c>
      <c r="EVR10" s="154">
        <v>0</v>
      </c>
      <c r="EVS10" s="154">
        <v>0</v>
      </c>
      <c r="EVT10" s="154">
        <v>0</v>
      </c>
      <c r="EVU10" s="154">
        <v>0</v>
      </c>
      <c r="EVV10" s="154">
        <v>0</v>
      </c>
      <c r="EVW10" s="154">
        <v>0</v>
      </c>
      <c r="EVX10" s="154">
        <v>0</v>
      </c>
      <c r="EVY10" s="154">
        <v>0</v>
      </c>
      <c r="EVZ10" s="154">
        <v>0</v>
      </c>
      <c r="EWA10" s="154">
        <v>0</v>
      </c>
      <c r="EWB10" s="154">
        <v>0</v>
      </c>
      <c r="EWC10" s="154">
        <v>0</v>
      </c>
      <c r="EWD10" s="154">
        <v>0</v>
      </c>
      <c r="EWE10" s="154">
        <v>0</v>
      </c>
      <c r="EWF10" s="154">
        <v>0</v>
      </c>
      <c r="EWG10" s="154">
        <v>0</v>
      </c>
      <c r="EWH10" s="154">
        <v>0</v>
      </c>
      <c r="EWI10" s="154">
        <v>0</v>
      </c>
      <c r="EWJ10" s="154">
        <v>0</v>
      </c>
      <c r="EWK10" s="154">
        <v>0</v>
      </c>
      <c r="EWL10" s="154">
        <v>0</v>
      </c>
      <c r="EWM10" s="154">
        <v>0</v>
      </c>
      <c r="EWN10" s="154">
        <v>0</v>
      </c>
      <c r="EWO10" s="154">
        <v>0</v>
      </c>
      <c r="EWP10" s="154">
        <v>0</v>
      </c>
      <c r="EWQ10" s="154">
        <v>0</v>
      </c>
      <c r="EWR10" s="154">
        <v>0</v>
      </c>
      <c r="EWS10" s="154">
        <v>0</v>
      </c>
      <c r="EWT10" s="154">
        <v>0</v>
      </c>
      <c r="EWU10" s="154">
        <v>0</v>
      </c>
      <c r="EWV10" s="154">
        <v>0</v>
      </c>
      <c r="EWW10" s="154">
        <v>0</v>
      </c>
      <c r="EWX10" s="154">
        <v>0</v>
      </c>
      <c r="EWY10" s="154">
        <v>0</v>
      </c>
      <c r="EWZ10" s="154">
        <v>0</v>
      </c>
      <c r="EXA10" s="154">
        <v>0</v>
      </c>
      <c r="EXB10" s="154">
        <v>0</v>
      </c>
      <c r="EXC10" s="154">
        <v>0</v>
      </c>
      <c r="EXD10" s="154">
        <v>0</v>
      </c>
      <c r="EXE10" s="154">
        <v>0</v>
      </c>
      <c r="EXF10" s="154">
        <v>0</v>
      </c>
      <c r="EXG10" s="154">
        <v>0</v>
      </c>
      <c r="EXH10" s="154">
        <v>0</v>
      </c>
      <c r="EXI10" s="154">
        <v>0</v>
      </c>
      <c r="EXJ10" s="154">
        <v>0</v>
      </c>
      <c r="EXK10" s="154">
        <v>0</v>
      </c>
      <c r="EXL10" s="154">
        <v>0</v>
      </c>
      <c r="EXM10" s="154">
        <v>0</v>
      </c>
      <c r="EXN10" s="154">
        <v>0</v>
      </c>
      <c r="EXO10" s="154">
        <v>0</v>
      </c>
      <c r="EXP10" s="154">
        <v>0</v>
      </c>
      <c r="EXQ10" s="154">
        <v>0</v>
      </c>
      <c r="EXR10" s="154">
        <v>0</v>
      </c>
      <c r="EXS10" s="154">
        <v>0</v>
      </c>
      <c r="EXT10" s="154">
        <v>0</v>
      </c>
      <c r="EXU10" s="154">
        <v>0</v>
      </c>
      <c r="EXV10" s="154">
        <v>0</v>
      </c>
      <c r="EXW10" s="154">
        <v>0</v>
      </c>
      <c r="EXX10" s="154">
        <v>0</v>
      </c>
      <c r="EXY10" s="154">
        <v>0</v>
      </c>
      <c r="EXZ10" s="154">
        <v>0</v>
      </c>
      <c r="EYA10" s="154">
        <v>0</v>
      </c>
      <c r="EYB10" s="154">
        <v>0</v>
      </c>
      <c r="EYC10" s="154">
        <v>0</v>
      </c>
      <c r="EYD10" s="154">
        <v>0</v>
      </c>
      <c r="EYE10" s="154">
        <v>0</v>
      </c>
      <c r="EYF10" s="154">
        <v>0</v>
      </c>
      <c r="EYG10" s="154">
        <v>0</v>
      </c>
      <c r="EYH10" s="154">
        <v>0</v>
      </c>
      <c r="EYI10" s="154">
        <v>0</v>
      </c>
      <c r="EYJ10" s="154">
        <v>0</v>
      </c>
      <c r="EYK10" s="154">
        <v>0</v>
      </c>
      <c r="EYL10" s="154">
        <v>0</v>
      </c>
      <c r="EYM10" s="154">
        <v>0</v>
      </c>
      <c r="EYN10" s="154">
        <v>0</v>
      </c>
      <c r="EYO10" s="154">
        <v>0</v>
      </c>
      <c r="EYP10" s="154">
        <v>0</v>
      </c>
      <c r="EYQ10" s="154">
        <v>0</v>
      </c>
      <c r="EYR10" s="154">
        <v>0</v>
      </c>
      <c r="EYS10" s="154">
        <v>0</v>
      </c>
      <c r="EYT10" s="154">
        <v>0</v>
      </c>
      <c r="EYU10" s="154">
        <v>0</v>
      </c>
      <c r="EYV10" s="154">
        <v>0</v>
      </c>
      <c r="EYW10" s="154">
        <v>0</v>
      </c>
      <c r="EYX10" s="154">
        <v>0</v>
      </c>
      <c r="EYY10" s="154">
        <v>0</v>
      </c>
      <c r="EYZ10" s="154">
        <v>0</v>
      </c>
      <c r="EZA10" s="154">
        <v>0</v>
      </c>
      <c r="EZB10" s="154">
        <v>0</v>
      </c>
      <c r="EZC10" s="154">
        <v>0</v>
      </c>
      <c r="EZD10" s="154">
        <v>0</v>
      </c>
      <c r="EZE10" s="154">
        <v>0</v>
      </c>
      <c r="EZF10" s="154">
        <v>0</v>
      </c>
      <c r="EZG10" s="154">
        <v>0</v>
      </c>
      <c r="EZH10" s="154">
        <v>0</v>
      </c>
      <c r="EZI10" s="154">
        <v>0</v>
      </c>
      <c r="EZJ10" s="154">
        <v>0</v>
      </c>
      <c r="EZK10" s="154">
        <v>0</v>
      </c>
      <c r="EZL10" s="154">
        <v>0</v>
      </c>
      <c r="EZM10" s="154">
        <v>0</v>
      </c>
      <c r="EZN10" s="154">
        <v>0</v>
      </c>
      <c r="EZO10" s="154">
        <v>0</v>
      </c>
      <c r="EZP10" s="154">
        <v>0</v>
      </c>
      <c r="EZQ10" s="154">
        <v>0</v>
      </c>
      <c r="EZR10" s="154">
        <v>0</v>
      </c>
      <c r="EZS10" s="154">
        <v>0</v>
      </c>
      <c r="EZT10" s="154">
        <v>0</v>
      </c>
      <c r="EZU10" s="154">
        <v>0</v>
      </c>
      <c r="EZV10" s="154">
        <v>0</v>
      </c>
      <c r="EZW10" s="154">
        <v>0</v>
      </c>
      <c r="EZX10" s="154">
        <v>0</v>
      </c>
      <c r="EZY10" s="154">
        <v>0</v>
      </c>
      <c r="EZZ10" s="154">
        <v>0</v>
      </c>
      <c r="FAA10" s="154">
        <v>0</v>
      </c>
      <c r="FAB10" s="154">
        <v>0</v>
      </c>
      <c r="FAC10" s="154">
        <v>0</v>
      </c>
      <c r="FAD10" s="154">
        <v>0</v>
      </c>
      <c r="FAE10" s="154">
        <v>0</v>
      </c>
      <c r="FAF10" s="154">
        <v>0</v>
      </c>
      <c r="FAG10" s="154">
        <v>0</v>
      </c>
      <c r="FAH10" s="154">
        <v>0</v>
      </c>
      <c r="FAI10" s="154">
        <v>0</v>
      </c>
      <c r="FAJ10" s="154">
        <v>0</v>
      </c>
      <c r="FAK10" s="154">
        <v>0</v>
      </c>
      <c r="FAL10" s="154">
        <v>0</v>
      </c>
      <c r="FAM10" s="154">
        <v>0</v>
      </c>
      <c r="FAN10" s="154">
        <v>0</v>
      </c>
      <c r="FAO10" s="154">
        <v>0</v>
      </c>
      <c r="FAP10" s="154">
        <v>0</v>
      </c>
      <c r="FAQ10" s="154">
        <v>0</v>
      </c>
      <c r="FAR10" s="154">
        <v>0</v>
      </c>
      <c r="FAS10" s="154">
        <v>0</v>
      </c>
      <c r="FAT10" s="154">
        <v>0</v>
      </c>
      <c r="FAU10" s="154">
        <v>0</v>
      </c>
      <c r="FAV10" s="154">
        <v>0</v>
      </c>
      <c r="FAW10" s="154">
        <v>0</v>
      </c>
      <c r="FAX10" s="154">
        <v>0</v>
      </c>
      <c r="FAY10" s="154">
        <v>0</v>
      </c>
      <c r="FAZ10" s="154">
        <v>0</v>
      </c>
      <c r="FBA10" s="154">
        <v>0</v>
      </c>
      <c r="FBB10" s="154">
        <v>0</v>
      </c>
      <c r="FBC10" s="154">
        <v>0</v>
      </c>
      <c r="FBD10" s="154">
        <v>0</v>
      </c>
      <c r="FBE10" s="154">
        <v>0</v>
      </c>
      <c r="FBF10" s="154">
        <v>0</v>
      </c>
      <c r="FBG10" s="154">
        <v>0</v>
      </c>
      <c r="FBH10" s="154">
        <v>0</v>
      </c>
      <c r="FBI10" s="154">
        <v>0</v>
      </c>
      <c r="FBJ10" s="154">
        <v>0</v>
      </c>
      <c r="FBK10" s="154">
        <v>0</v>
      </c>
      <c r="FBL10" s="154">
        <v>0</v>
      </c>
      <c r="FBM10" s="154">
        <v>0</v>
      </c>
      <c r="FBN10" s="154">
        <v>0</v>
      </c>
      <c r="FBO10" s="154">
        <v>0</v>
      </c>
      <c r="FBP10" s="154">
        <v>0</v>
      </c>
      <c r="FBQ10" s="154">
        <v>0</v>
      </c>
      <c r="FBR10" s="154">
        <v>0</v>
      </c>
      <c r="FBS10" s="154">
        <v>0</v>
      </c>
      <c r="FBT10" s="154">
        <v>0</v>
      </c>
      <c r="FBU10" s="154">
        <v>0</v>
      </c>
      <c r="FBV10" s="154">
        <v>0</v>
      </c>
      <c r="FBW10" s="154">
        <v>0</v>
      </c>
      <c r="FBX10" s="154">
        <v>0</v>
      </c>
      <c r="FBY10" s="154">
        <v>0</v>
      </c>
      <c r="FBZ10" s="154">
        <v>0</v>
      </c>
      <c r="FCA10" s="154">
        <v>0</v>
      </c>
      <c r="FCB10" s="154">
        <v>0</v>
      </c>
      <c r="FCC10" s="154">
        <v>0</v>
      </c>
      <c r="FCD10" s="154">
        <v>0</v>
      </c>
      <c r="FCE10" s="154">
        <v>0</v>
      </c>
      <c r="FCF10" s="154">
        <v>0</v>
      </c>
      <c r="FCG10" s="154">
        <v>0</v>
      </c>
      <c r="FCH10" s="154">
        <v>0</v>
      </c>
      <c r="FCI10" s="154">
        <v>0</v>
      </c>
      <c r="FCJ10" s="154">
        <v>0</v>
      </c>
      <c r="FCK10" s="154">
        <v>0</v>
      </c>
      <c r="FCL10" s="154">
        <v>0</v>
      </c>
      <c r="FCM10" s="154">
        <v>0</v>
      </c>
      <c r="FCN10" s="154">
        <v>0</v>
      </c>
      <c r="FCO10" s="154">
        <v>0</v>
      </c>
      <c r="FCP10" s="154">
        <v>0</v>
      </c>
      <c r="FCQ10" s="154">
        <v>0</v>
      </c>
      <c r="FCR10" s="154">
        <v>0</v>
      </c>
      <c r="FCS10" s="154">
        <v>0</v>
      </c>
      <c r="FCT10" s="154">
        <v>0</v>
      </c>
      <c r="FCU10" s="154">
        <v>0</v>
      </c>
      <c r="FCV10" s="154">
        <v>0</v>
      </c>
      <c r="FCW10" s="154">
        <v>0</v>
      </c>
      <c r="FCX10" s="154">
        <v>0</v>
      </c>
      <c r="FCY10" s="154">
        <v>0</v>
      </c>
      <c r="FCZ10" s="154">
        <v>0</v>
      </c>
      <c r="FDA10" s="154">
        <v>0</v>
      </c>
      <c r="FDB10" s="154">
        <v>0</v>
      </c>
      <c r="FDC10" s="154">
        <v>0</v>
      </c>
      <c r="FDD10" s="154">
        <v>0</v>
      </c>
      <c r="FDE10" s="154">
        <v>0</v>
      </c>
      <c r="FDF10" s="154">
        <v>0</v>
      </c>
      <c r="FDG10" s="154">
        <v>0</v>
      </c>
      <c r="FDH10" s="154">
        <v>0</v>
      </c>
      <c r="FDI10" s="154">
        <v>0</v>
      </c>
      <c r="FDJ10" s="154">
        <v>0</v>
      </c>
      <c r="FDK10" s="154">
        <v>0</v>
      </c>
      <c r="FDL10" s="154">
        <v>0</v>
      </c>
      <c r="FDM10" s="154">
        <v>0</v>
      </c>
      <c r="FDN10" s="154">
        <v>0</v>
      </c>
      <c r="FDO10" s="154">
        <v>0</v>
      </c>
      <c r="FDP10" s="154">
        <v>0</v>
      </c>
      <c r="FDQ10" s="154">
        <v>0</v>
      </c>
      <c r="FDR10" s="154">
        <v>0</v>
      </c>
      <c r="FDS10" s="154">
        <v>0</v>
      </c>
      <c r="FDT10" s="154">
        <v>0</v>
      </c>
      <c r="FDU10" s="154">
        <v>0</v>
      </c>
      <c r="FDV10" s="154">
        <v>0</v>
      </c>
      <c r="FDW10" s="154">
        <v>0</v>
      </c>
      <c r="FDX10" s="154">
        <v>0</v>
      </c>
      <c r="FDY10" s="154">
        <v>0</v>
      </c>
      <c r="FDZ10" s="154">
        <v>0</v>
      </c>
      <c r="FEA10" s="154">
        <v>0</v>
      </c>
      <c r="FEB10" s="154">
        <v>0</v>
      </c>
      <c r="FEC10" s="154">
        <v>0</v>
      </c>
      <c r="FED10" s="154">
        <v>0</v>
      </c>
      <c r="FEE10" s="154">
        <v>0</v>
      </c>
      <c r="FEF10" s="154">
        <v>0</v>
      </c>
      <c r="FEG10" s="154">
        <v>0</v>
      </c>
      <c r="FEH10" s="154">
        <v>0</v>
      </c>
      <c r="FEI10" s="154">
        <v>0</v>
      </c>
      <c r="FEJ10" s="154">
        <v>0</v>
      </c>
      <c r="FEK10" s="154">
        <v>0</v>
      </c>
      <c r="FEL10" s="154">
        <v>0</v>
      </c>
      <c r="FEM10" s="154">
        <v>0</v>
      </c>
      <c r="FEN10" s="154">
        <v>0</v>
      </c>
      <c r="FEO10" s="154">
        <v>0</v>
      </c>
      <c r="FEP10" s="154">
        <v>0</v>
      </c>
      <c r="FEQ10" s="154">
        <v>0</v>
      </c>
      <c r="FER10" s="154">
        <v>0</v>
      </c>
      <c r="FES10" s="154">
        <v>0</v>
      </c>
      <c r="FET10" s="154">
        <v>0</v>
      </c>
      <c r="FEU10" s="154">
        <v>0</v>
      </c>
      <c r="FEV10" s="154">
        <v>0</v>
      </c>
      <c r="FEW10" s="154">
        <v>0</v>
      </c>
      <c r="FEX10" s="154">
        <v>0</v>
      </c>
      <c r="FEY10" s="154">
        <v>0</v>
      </c>
      <c r="FEZ10" s="154">
        <v>0</v>
      </c>
      <c r="FFA10" s="154">
        <v>0</v>
      </c>
      <c r="FFB10" s="154">
        <v>0</v>
      </c>
      <c r="FFC10" s="154">
        <v>0</v>
      </c>
      <c r="FFD10" s="154">
        <v>0</v>
      </c>
      <c r="FFE10" s="154">
        <v>0</v>
      </c>
      <c r="FFF10" s="154">
        <v>0</v>
      </c>
      <c r="FFG10" s="154">
        <v>0</v>
      </c>
      <c r="FFH10" s="154">
        <v>0</v>
      </c>
      <c r="FFI10" s="154">
        <v>0</v>
      </c>
      <c r="FFJ10" s="154">
        <v>0</v>
      </c>
      <c r="FFK10" s="154">
        <v>0</v>
      </c>
      <c r="FFL10" s="154">
        <v>0</v>
      </c>
      <c r="FFM10" s="154">
        <v>0</v>
      </c>
      <c r="FFN10" s="154">
        <v>0</v>
      </c>
      <c r="FFO10" s="154">
        <v>0</v>
      </c>
      <c r="FFP10" s="154">
        <v>0</v>
      </c>
      <c r="FFQ10" s="154">
        <v>0</v>
      </c>
      <c r="FFR10" s="154">
        <v>0</v>
      </c>
      <c r="FFS10" s="154">
        <v>0</v>
      </c>
      <c r="FFT10" s="154">
        <v>0</v>
      </c>
      <c r="FFU10" s="154">
        <v>0</v>
      </c>
      <c r="FFV10" s="154">
        <v>0</v>
      </c>
      <c r="FFW10" s="154">
        <v>0</v>
      </c>
      <c r="FFX10" s="154">
        <v>0</v>
      </c>
      <c r="FFY10" s="154">
        <v>0</v>
      </c>
      <c r="FFZ10" s="154">
        <v>0</v>
      </c>
      <c r="FGA10" s="154">
        <v>0</v>
      </c>
      <c r="FGB10" s="154">
        <v>0</v>
      </c>
      <c r="FGC10" s="154">
        <v>0</v>
      </c>
      <c r="FGD10" s="154">
        <v>0</v>
      </c>
      <c r="FGE10" s="154">
        <v>0</v>
      </c>
      <c r="FGF10" s="154">
        <v>0</v>
      </c>
      <c r="FGG10" s="154">
        <v>0</v>
      </c>
      <c r="FGH10" s="154">
        <v>0</v>
      </c>
      <c r="FGI10" s="154">
        <v>0</v>
      </c>
      <c r="FGJ10" s="154">
        <v>0</v>
      </c>
      <c r="FGK10" s="154">
        <v>0</v>
      </c>
      <c r="FGL10" s="154">
        <v>0</v>
      </c>
      <c r="FGM10" s="154">
        <v>0</v>
      </c>
      <c r="FGN10" s="154">
        <v>0</v>
      </c>
      <c r="FGO10" s="154">
        <v>0</v>
      </c>
      <c r="FGP10" s="154">
        <v>0</v>
      </c>
      <c r="FGQ10" s="154">
        <v>0</v>
      </c>
      <c r="FGR10" s="154">
        <v>0</v>
      </c>
      <c r="FGS10" s="154">
        <v>0</v>
      </c>
      <c r="FGT10" s="154">
        <v>0</v>
      </c>
      <c r="FGU10" s="154">
        <v>0</v>
      </c>
      <c r="FGV10" s="154">
        <v>0</v>
      </c>
      <c r="FGW10" s="154">
        <v>0</v>
      </c>
      <c r="FGX10" s="154">
        <v>0</v>
      </c>
      <c r="FGY10" s="154">
        <v>0</v>
      </c>
      <c r="FGZ10" s="154">
        <v>0</v>
      </c>
      <c r="FHA10" s="154">
        <v>0</v>
      </c>
      <c r="FHB10" s="154">
        <v>0</v>
      </c>
      <c r="FHC10" s="154">
        <v>0</v>
      </c>
      <c r="FHD10" s="154">
        <v>0</v>
      </c>
      <c r="FHE10" s="154">
        <v>0</v>
      </c>
      <c r="FHF10" s="154">
        <v>0</v>
      </c>
      <c r="FHG10" s="154">
        <v>0</v>
      </c>
      <c r="FHH10" s="154">
        <v>0</v>
      </c>
      <c r="FHI10" s="154">
        <v>0</v>
      </c>
      <c r="FHJ10" s="154">
        <v>0</v>
      </c>
      <c r="FHK10" s="154">
        <v>0</v>
      </c>
      <c r="FHL10" s="154">
        <v>0</v>
      </c>
      <c r="FHM10" s="154">
        <v>0</v>
      </c>
      <c r="FHN10" s="154">
        <v>0</v>
      </c>
      <c r="FHO10" s="154">
        <v>0</v>
      </c>
      <c r="FHP10" s="154">
        <v>0</v>
      </c>
      <c r="FHQ10" s="154">
        <v>0</v>
      </c>
      <c r="FHR10" s="154">
        <v>0</v>
      </c>
      <c r="FHS10" s="154">
        <v>0</v>
      </c>
      <c r="FHT10" s="154">
        <v>0</v>
      </c>
      <c r="FHU10" s="154">
        <v>0</v>
      </c>
      <c r="FHV10" s="154">
        <v>0</v>
      </c>
      <c r="FHW10" s="154">
        <v>0</v>
      </c>
      <c r="FHX10" s="154">
        <v>0</v>
      </c>
      <c r="FHY10" s="154">
        <v>0</v>
      </c>
      <c r="FHZ10" s="154">
        <v>0</v>
      </c>
      <c r="FIA10" s="154">
        <v>0</v>
      </c>
      <c r="FIB10" s="154">
        <v>0</v>
      </c>
      <c r="FIC10" s="154">
        <v>0</v>
      </c>
      <c r="FID10" s="154">
        <v>0</v>
      </c>
      <c r="FIE10" s="154">
        <v>0</v>
      </c>
      <c r="FIF10" s="154">
        <v>0</v>
      </c>
      <c r="FIG10" s="154">
        <v>0</v>
      </c>
      <c r="FIH10" s="154">
        <v>0</v>
      </c>
      <c r="FII10" s="154">
        <v>0</v>
      </c>
      <c r="FIJ10" s="154">
        <v>0</v>
      </c>
      <c r="FIK10" s="154">
        <v>0</v>
      </c>
      <c r="FIL10" s="154">
        <v>0</v>
      </c>
      <c r="FIM10" s="154">
        <v>0</v>
      </c>
      <c r="FIN10" s="154">
        <v>0</v>
      </c>
      <c r="FIO10" s="154">
        <v>0</v>
      </c>
      <c r="FIP10" s="154">
        <v>0</v>
      </c>
      <c r="FIQ10" s="154">
        <v>0</v>
      </c>
      <c r="FIR10" s="154">
        <v>0</v>
      </c>
      <c r="FIS10" s="154">
        <v>0</v>
      </c>
      <c r="FIT10" s="154">
        <v>0</v>
      </c>
      <c r="FIU10" s="154">
        <v>0</v>
      </c>
      <c r="FIV10" s="154">
        <v>0</v>
      </c>
      <c r="FIW10" s="154">
        <v>0</v>
      </c>
      <c r="FIX10" s="154">
        <v>0</v>
      </c>
      <c r="FIY10" s="154">
        <v>0</v>
      </c>
      <c r="FIZ10" s="154">
        <v>0</v>
      </c>
      <c r="FJA10" s="154">
        <v>0</v>
      </c>
      <c r="FJB10" s="154">
        <v>0</v>
      </c>
      <c r="FJC10" s="154">
        <v>0</v>
      </c>
      <c r="FJD10" s="154">
        <v>0</v>
      </c>
      <c r="FJE10" s="154">
        <v>0</v>
      </c>
      <c r="FJF10" s="154">
        <v>0</v>
      </c>
      <c r="FJG10" s="154">
        <v>0</v>
      </c>
      <c r="FJH10" s="154">
        <v>0</v>
      </c>
      <c r="FJI10" s="154">
        <v>0</v>
      </c>
      <c r="FJJ10" s="154">
        <v>0</v>
      </c>
      <c r="FJK10" s="154">
        <v>0</v>
      </c>
      <c r="FJL10" s="154">
        <v>0</v>
      </c>
      <c r="FJM10" s="154">
        <v>0</v>
      </c>
      <c r="FJN10" s="154">
        <v>0</v>
      </c>
      <c r="FJO10" s="154">
        <v>0</v>
      </c>
      <c r="FJP10" s="154">
        <v>0</v>
      </c>
      <c r="FJQ10" s="154">
        <v>0</v>
      </c>
      <c r="FJR10" s="154">
        <v>0</v>
      </c>
      <c r="FJS10" s="154">
        <v>0</v>
      </c>
      <c r="FJT10" s="154">
        <v>0</v>
      </c>
      <c r="FJU10" s="154">
        <v>0</v>
      </c>
      <c r="FJV10" s="154">
        <v>0</v>
      </c>
      <c r="FJW10" s="154">
        <v>0</v>
      </c>
      <c r="FJX10" s="154">
        <v>0</v>
      </c>
      <c r="FJY10" s="154">
        <v>0</v>
      </c>
      <c r="FJZ10" s="154">
        <v>0</v>
      </c>
      <c r="FKA10" s="154">
        <v>0</v>
      </c>
      <c r="FKB10" s="154">
        <v>0</v>
      </c>
      <c r="FKC10" s="154">
        <v>0</v>
      </c>
      <c r="FKD10" s="154">
        <v>0</v>
      </c>
      <c r="FKE10" s="154">
        <v>0</v>
      </c>
      <c r="FKF10" s="154">
        <v>0</v>
      </c>
      <c r="FKG10" s="154">
        <v>0</v>
      </c>
      <c r="FKH10" s="154">
        <v>0</v>
      </c>
      <c r="FKI10" s="154">
        <v>0</v>
      </c>
      <c r="FKJ10" s="154">
        <v>0</v>
      </c>
      <c r="FKK10" s="154">
        <v>0</v>
      </c>
      <c r="FKL10" s="154">
        <v>0</v>
      </c>
      <c r="FKM10" s="154">
        <v>0</v>
      </c>
      <c r="FKN10" s="154">
        <v>0</v>
      </c>
      <c r="FKO10" s="154">
        <v>0</v>
      </c>
      <c r="FKP10" s="154">
        <v>0</v>
      </c>
      <c r="FKQ10" s="154">
        <v>0</v>
      </c>
      <c r="FKR10" s="154">
        <v>0</v>
      </c>
      <c r="FKS10" s="154">
        <v>0</v>
      </c>
      <c r="FKT10" s="154">
        <v>0</v>
      </c>
      <c r="FKU10" s="154">
        <v>0</v>
      </c>
      <c r="FKV10" s="154">
        <v>0</v>
      </c>
      <c r="FKW10" s="154">
        <v>0</v>
      </c>
      <c r="FKX10" s="154">
        <v>0</v>
      </c>
      <c r="FKY10" s="154">
        <v>0</v>
      </c>
      <c r="FKZ10" s="154">
        <v>0</v>
      </c>
      <c r="FLA10" s="154">
        <v>0</v>
      </c>
      <c r="FLB10" s="154">
        <v>0</v>
      </c>
      <c r="FLC10" s="154">
        <v>0</v>
      </c>
      <c r="FLD10" s="154">
        <v>0</v>
      </c>
      <c r="FLE10" s="154">
        <v>0</v>
      </c>
      <c r="FLF10" s="154">
        <v>0</v>
      </c>
      <c r="FLG10" s="154">
        <v>0</v>
      </c>
      <c r="FLH10" s="154">
        <v>0</v>
      </c>
      <c r="FLI10" s="154">
        <v>0</v>
      </c>
      <c r="FLJ10" s="154">
        <v>0</v>
      </c>
      <c r="FLK10" s="154">
        <v>0</v>
      </c>
      <c r="FLL10" s="154">
        <v>0</v>
      </c>
      <c r="FLM10" s="154">
        <v>0</v>
      </c>
      <c r="FLN10" s="154">
        <v>0</v>
      </c>
      <c r="FLO10" s="154">
        <v>0</v>
      </c>
      <c r="FLP10" s="154">
        <v>0</v>
      </c>
      <c r="FLQ10" s="154">
        <v>0</v>
      </c>
      <c r="FLR10" s="154">
        <v>0</v>
      </c>
      <c r="FLS10" s="154">
        <v>0</v>
      </c>
      <c r="FLT10" s="154">
        <v>0</v>
      </c>
      <c r="FLU10" s="154">
        <v>0</v>
      </c>
      <c r="FLV10" s="154">
        <v>0</v>
      </c>
      <c r="FLW10" s="154">
        <v>0</v>
      </c>
      <c r="FLX10" s="154">
        <v>0</v>
      </c>
      <c r="FLY10" s="154">
        <v>0</v>
      </c>
      <c r="FLZ10" s="154">
        <v>0</v>
      </c>
      <c r="FMA10" s="154">
        <v>0</v>
      </c>
      <c r="FMB10" s="154">
        <v>0</v>
      </c>
      <c r="FMC10" s="154">
        <v>0</v>
      </c>
      <c r="FMD10" s="154">
        <v>0</v>
      </c>
      <c r="FME10" s="154">
        <v>0</v>
      </c>
      <c r="FMF10" s="154">
        <v>0</v>
      </c>
      <c r="FMG10" s="154">
        <v>0</v>
      </c>
      <c r="FMH10" s="154">
        <v>0</v>
      </c>
      <c r="FMI10" s="154">
        <v>0</v>
      </c>
      <c r="FMJ10" s="154">
        <v>0</v>
      </c>
      <c r="FMK10" s="154">
        <v>0</v>
      </c>
      <c r="FML10" s="154">
        <v>0</v>
      </c>
      <c r="FMM10" s="154">
        <v>0</v>
      </c>
      <c r="FMN10" s="154">
        <v>0</v>
      </c>
      <c r="FMO10" s="154">
        <v>0</v>
      </c>
      <c r="FMP10" s="154">
        <v>0</v>
      </c>
      <c r="FMQ10" s="154">
        <v>0</v>
      </c>
      <c r="FMR10" s="154">
        <v>0</v>
      </c>
      <c r="FMS10" s="154">
        <v>0</v>
      </c>
      <c r="FMT10" s="154">
        <v>0</v>
      </c>
      <c r="FMU10" s="154">
        <v>0</v>
      </c>
      <c r="FMV10" s="154">
        <v>0</v>
      </c>
      <c r="FMW10" s="154">
        <v>0</v>
      </c>
      <c r="FMX10" s="154">
        <v>0</v>
      </c>
      <c r="FMY10" s="154">
        <v>0</v>
      </c>
      <c r="FMZ10" s="154">
        <v>0</v>
      </c>
      <c r="FNA10" s="154">
        <v>0</v>
      </c>
      <c r="FNB10" s="154">
        <v>0</v>
      </c>
      <c r="FNC10" s="154">
        <v>0</v>
      </c>
      <c r="FND10" s="154">
        <v>0</v>
      </c>
      <c r="FNE10" s="154">
        <v>0</v>
      </c>
      <c r="FNF10" s="154">
        <v>0</v>
      </c>
      <c r="FNG10" s="154">
        <v>0</v>
      </c>
      <c r="FNH10" s="154">
        <v>0</v>
      </c>
      <c r="FNI10" s="154">
        <v>0</v>
      </c>
      <c r="FNJ10" s="154">
        <v>0</v>
      </c>
      <c r="FNK10" s="154">
        <v>0</v>
      </c>
      <c r="FNL10" s="154">
        <v>0</v>
      </c>
      <c r="FNM10" s="154">
        <v>0</v>
      </c>
      <c r="FNN10" s="154">
        <v>0</v>
      </c>
      <c r="FNO10" s="154">
        <v>0</v>
      </c>
      <c r="FNP10" s="154">
        <v>0</v>
      </c>
      <c r="FNQ10" s="154">
        <v>0</v>
      </c>
      <c r="FNR10" s="154">
        <v>0</v>
      </c>
      <c r="FNS10" s="154">
        <v>0</v>
      </c>
      <c r="FNT10" s="154">
        <v>0</v>
      </c>
      <c r="FNU10" s="154">
        <v>0</v>
      </c>
      <c r="FNV10" s="154">
        <v>0</v>
      </c>
      <c r="FNW10" s="154">
        <v>0</v>
      </c>
      <c r="FNX10" s="154">
        <v>0</v>
      </c>
      <c r="FNY10" s="154">
        <v>0</v>
      </c>
      <c r="FNZ10" s="154">
        <v>0</v>
      </c>
      <c r="FOA10" s="154">
        <v>0</v>
      </c>
      <c r="FOB10" s="154">
        <v>0</v>
      </c>
      <c r="FOC10" s="154">
        <v>0</v>
      </c>
      <c r="FOD10" s="154">
        <v>0</v>
      </c>
      <c r="FOE10" s="154">
        <v>0</v>
      </c>
      <c r="FOF10" s="154">
        <v>0</v>
      </c>
      <c r="FOG10" s="154">
        <v>0</v>
      </c>
      <c r="FOH10" s="154">
        <v>0</v>
      </c>
      <c r="FOI10" s="154">
        <v>0</v>
      </c>
      <c r="FOJ10" s="154">
        <v>0</v>
      </c>
      <c r="FOK10" s="154">
        <v>0</v>
      </c>
      <c r="FOL10" s="154">
        <v>0</v>
      </c>
      <c r="FOM10" s="154">
        <v>0</v>
      </c>
      <c r="FON10" s="154">
        <v>0</v>
      </c>
      <c r="FOO10" s="154">
        <v>0</v>
      </c>
      <c r="FOP10" s="154">
        <v>0</v>
      </c>
      <c r="FOQ10" s="154">
        <v>0</v>
      </c>
      <c r="FOR10" s="154">
        <v>0</v>
      </c>
      <c r="FOS10" s="154">
        <v>0</v>
      </c>
      <c r="FOT10" s="154">
        <v>0</v>
      </c>
      <c r="FOU10" s="154">
        <v>0</v>
      </c>
      <c r="FOV10" s="154">
        <v>0</v>
      </c>
      <c r="FOW10" s="154">
        <v>0</v>
      </c>
      <c r="FOX10" s="154">
        <v>0</v>
      </c>
      <c r="FOY10" s="154">
        <v>0</v>
      </c>
      <c r="FOZ10" s="154">
        <v>0</v>
      </c>
      <c r="FPA10" s="154">
        <v>0</v>
      </c>
      <c r="FPB10" s="154">
        <v>0</v>
      </c>
      <c r="FPC10" s="154">
        <v>0</v>
      </c>
      <c r="FPD10" s="154">
        <v>0</v>
      </c>
      <c r="FPE10" s="154">
        <v>0</v>
      </c>
      <c r="FPF10" s="154">
        <v>0</v>
      </c>
      <c r="FPG10" s="154">
        <v>0</v>
      </c>
      <c r="FPH10" s="154">
        <v>0</v>
      </c>
      <c r="FPI10" s="154">
        <v>0</v>
      </c>
      <c r="FPJ10" s="154">
        <v>0</v>
      </c>
      <c r="FPK10" s="154">
        <v>0</v>
      </c>
      <c r="FPL10" s="154">
        <v>0</v>
      </c>
      <c r="FPM10" s="154">
        <v>0</v>
      </c>
      <c r="FPN10" s="154">
        <v>0</v>
      </c>
      <c r="FPO10" s="154">
        <v>0</v>
      </c>
      <c r="FPP10" s="154">
        <v>0</v>
      </c>
      <c r="FPQ10" s="154">
        <v>0</v>
      </c>
      <c r="FPR10" s="154">
        <v>0</v>
      </c>
      <c r="FPS10" s="154">
        <v>0</v>
      </c>
      <c r="FPT10" s="154">
        <v>0</v>
      </c>
      <c r="FPU10" s="154">
        <v>0</v>
      </c>
      <c r="FPV10" s="154">
        <v>0</v>
      </c>
      <c r="FPW10" s="154">
        <v>0</v>
      </c>
      <c r="FPX10" s="154">
        <v>0</v>
      </c>
      <c r="FPY10" s="154">
        <v>0</v>
      </c>
      <c r="FPZ10" s="154">
        <v>0</v>
      </c>
      <c r="FQA10" s="154">
        <v>0</v>
      </c>
      <c r="FQB10" s="154">
        <v>0</v>
      </c>
      <c r="FQC10" s="154">
        <v>0</v>
      </c>
      <c r="FQD10" s="154">
        <v>0</v>
      </c>
      <c r="FQE10" s="154">
        <v>0</v>
      </c>
      <c r="FQF10" s="154">
        <v>0</v>
      </c>
      <c r="FQG10" s="154">
        <v>0</v>
      </c>
      <c r="FQH10" s="154">
        <v>0</v>
      </c>
      <c r="FQI10" s="154">
        <v>0</v>
      </c>
      <c r="FQJ10" s="154">
        <v>0</v>
      </c>
      <c r="FQK10" s="154">
        <v>0</v>
      </c>
      <c r="FQL10" s="154">
        <v>0</v>
      </c>
      <c r="FQM10" s="154">
        <v>0</v>
      </c>
      <c r="FQN10" s="154">
        <v>0</v>
      </c>
      <c r="FQO10" s="154">
        <v>0</v>
      </c>
      <c r="FQP10" s="154">
        <v>0</v>
      </c>
      <c r="FQQ10" s="154">
        <v>0</v>
      </c>
      <c r="FQR10" s="154">
        <v>0</v>
      </c>
      <c r="FQS10" s="154">
        <v>0</v>
      </c>
      <c r="FQT10" s="154">
        <v>0</v>
      </c>
      <c r="FQU10" s="154">
        <v>0</v>
      </c>
      <c r="FQV10" s="154">
        <v>0</v>
      </c>
      <c r="FQW10" s="154">
        <v>0</v>
      </c>
      <c r="FQX10" s="154">
        <v>0</v>
      </c>
      <c r="FQY10" s="154">
        <v>0</v>
      </c>
      <c r="FQZ10" s="154">
        <v>0</v>
      </c>
      <c r="FRA10" s="154">
        <v>0</v>
      </c>
      <c r="FRB10" s="154">
        <v>0</v>
      </c>
      <c r="FRC10" s="154">
        <v>0</v>
      </c>
      <c r="FRD10" s="154">
        <v>0</v>
      </c>
      <c r="FRE10" s="154">
        <v>0</v>
      </c>
      <c r="FRF10" s="154">
        <v>0</v>
      </c>
      <c r="FRG10" s="154">
        <v>0</v>
      </c>
      <c r="FRH10" s="154">
        <v>0</v>
      </c>
      <c r="FRI10" s="154">
        <v>0</v>
      </c>
      <c r="FRJ10" s="154">
        <v>0</v>
      </c>
      <c r="FRK10" s="154">
        <v>0</v>
      </c>
      <c r="FRL10" s="154">
        <v>0</v>
      </c>
      <c r="FRM10" s="154">
        <v>0</v>
      </c>
      <c r="FRN10" s="154">
        <v>0</v>
      </c>
      <c r="FRO10" s="154">
        <v>0</v>
      </c>
      <c r="FRP10" s="154">
        <v>0</v>
      </c>
      <c r="FRQ10" s="154">
        <v>0</v>
      </c>
      <c r="FRR10" s="154">
        <v>0</v>
      </c>
      <c r="FRS10" s="154">
        <v>0</v>
      </c>
      <c r="FRT10" s="154">
        <v>0</v>
      </c>
      <c r="FRU10" s="154">
        <v>0</v>
      </c>
      <c r="FRV10" s="154">
        <v>0</v>
      </c>
      <c r="FRW10" s="154">
        <v>0</v>
      </c>
      <c r="FRX10" s="154">
        <v>0</v>
      </c>
      <c r="FRY10" s="154">
        <v>0</v>
      </c>
      <c r="FRZ10" s="154">
        <v>0</v>
      </c>
      <c r="FSA10" s="154">
        <v>0</v>
      </c>
      <c r="FSB10" s="154">
        <v>0</v>
      </c>
      <c r="FSC10" s="154">
        <v>0</v>
      </c>
      <c r="FSD10" s="154">
        <v>0</v>
      </c>
      <c r="FSE10" s="154">
        <v>0</v>
      </c>
      <c r="FSF10" s="154">
        <v>0</v>
      </c>
      <c r="FSG10" s="154">
        <v>0</v>
      </c>
      <c r="FSH10" s="154">
        <v>0</v>
      </c>
      <c r="FSI10" s="154">
        <v>0</v>
      </c>
      <c r="FSJ10" s="154">
        <v>0</v>
      </c>
      <c r="FSK10" s="154">
        <v>0</v>
      </c>
      <c r="FSL10" s="154">
        <v>0</v>
      </c>
      <c r="FSM10" s="154">
        <v>0</v>
      </c>
      <c r="FSN10" s="154">
        <v>0</v>
      </c>
      <c r="FSO10" s="154">
        <v>0</v>
      </c>
      <c r="FSP10" s="154">
        <v>0</v>
      </c>
      <c r="FSQ10" s="154">
        <v>0</v>
      </c>
      <c r="FSR10" s="154">
        <v>0</v>
      </c>
      <c r="FSS10" s="154">
        <v>0</v>
      </c>
      <c r="FST10" s="154">
        <v>0</v>
      </c>
      <c r="FSU10" s="154">
        <v>0</v>
      </c>
      <c r="FSV10" s="154">
        <v>0</v>
      </c>
      <c r="FSW10" s="154">
        <v>0</v>
      </c>
      <c r="FSX10" s="154">
        <v>0</v>
      </c>
      <c r="FSY10" s="154">
        <v>0</v>
      </c>
      <c r="FSZ10" s="154">
        <v>0</v>
      </c>
      <c r="FTA10" s="154">
        <v>0</v>
      </c>
      <c r="FTB10" s="154">
        <v>0</v>
      </c>
      <c r="FTC10" s="154">
        <v>0</v>
      </c>
      <c r="FTD10" s="154">
        <v>0</v>
      </c>
      <c r="FTE10" s="154">
        <v>0</v>
      </c>
      <c r="FTF10" s="154">
        <v>0</v>
      </c>
      <c r="FTG10" s="154">
        <v>0</v>
      </c>
      <c r="FTH10" s="154">
        <v>0</v>
      </c>
      <c r="FTI10" s="154">
        <v>0</v>
      </c>
      <c r="FTJ10" s="154">
        <v>0</v>
      </c>
      <c r="FTK10" s="154">
        <v>0</v>
      </c>
      <c r="FTL10" s="154">
        <v>0</v>
      </c>
      <c r="FTM10" s="154">
        <v>0</v>
      </c>
      <c r="FTN10" s="154">
        <v>0</v>
      </c>
      <c r="FTO10" s="154">
        <v>0</v>
      </c>
      <c r="FTP10" s="154">
        <v>0</v>
      </c>
      <c r="FTQ10" s="154">
        <v>0</v>
      </c>
      <c r="FTR10" s="154">
        <v>0</v>
      </c>
      <c r="FTS10" s="154">
        <v>0</v>
      </c>
      <c r="FTT10" s="154">
        <v>0</v>
      </c>
      <c r="FTU10" s="154">
        <v>0</v>
      </c>
      <c r="FTV10" s="154">
        <v>0</v>
      </c>
      <c r="FTW10" s="154">
        <v>0</v>
      </c>
      <c r="FTX10" s="154">
        <v>0</v>
      </c>
      <c r="FTY10" s="154">
        <v>0</v>
      </c>
      <c r="FTZ10" s="154">
        <v>0</v>
      </c>
      <c r="FUA10" s="154">
        <v>0</v>
      </c>
      <c r="FUB10" s="154">
        <v>0</v>
      </c>
      <c r="FUC10" s="154">
        <v>0</v>
      </c>
      <c r="FUD10" s="154">
        <v>0</v>
      </c>
      <c r="FUE10" s="154">
        <v>0</v>
      </c>
      <c r="FUF10" s="154">
        <v>0</v>
      </c>
      <c r="FUG10" s="154">
        <v>0</v>
      </c>
      <c r="FUH10" s="154">
        <v>0</v>
      </c>
      <c r="FUI10" s="154">
        <v>0</v>
      </c>
      <c r="FUJ10" s="154">
        <v>0</v>
      </c>
      <c r="FUK10" s="154">
        <v>0</v>
      </c>
      <c r="FUL10" s="154">
        <v>0</v>
      </c>
      <c r="FUM10" s="154">
        <v>0</v>
      </c>
      <c r="FUN10" s="154">
        <v>0</v>
      </c>
      <c r="FUO10" s="154">
        <v>0</v>
      </c>
      <c r="FUP10" s="154">
        <v>0</v>
      </c>
      <c r="FUQ10" s="154">
        <v>0</v>
      </c>
      <c r="FUR10" s="154">
        <v>0</v>
      </c>
      <c r="FUS10" s="154">
        <v>0</v>
      </c>
      <c r="FUT10" s="154">
        <v>0</v>
      </c>
      <c r="FUU10" s="154">
        <v>0</v>
      </c>
      <c r="FUV10" s="154">
        <v>0</v>
      </c>
      <c r="FUW10" s="154">
        <v>0</v>
      </c>
      <c r="FUX10" s="154">
        <v>0</v>
      </c>
      <c r="FUY10" s="154">
        <v>0</v>
      </c>
      <c r="FUZ10" s="154">
        <v>0</v>
      </c>
      <c r="FVA10" s="154">
        <v>0</v>
      </c>
      <c r="FVB10" s="154">
        <v>0</v>
      </c>
      <c r="FVC10" s="154">
        <v>0</v>
      </c>
      <c r="FVD10" s="154">
        <v>0</v>
      </c>
      <c r="FVE10" s="154">
        <v>0</v>
      </c>
      <c r="FVF10" s="154">
        <v>0</v>
      </c>
      <c r="FVG10" s="154">
        <v>0</v>
      </c>
      <c r="FVH10" s="154">
        <v>0</v>
      </c>
      <c r="FVI10" s="154">
        <v>0</v>
      </c>
      <c r="FVJ10" s="154">
        <v>0</v>
      </c>
      <c r="FVK10" s="154">
        <v>0</v>
      </c>
      <c r="FVL10" s="154">
        <v>0</v>
      </c>
      <c r="FVM10" s="154">
        <v>0</v>
      </c>
      <c r="FVN10" s="154">
        <v>0</v>
      </c>
      <c r="FVO10" s="154">
        <v>0</v>
      </c>
      <c r="FVP10" s="154">
        <v>0</v>
      </c>
      <c r="FVQ10" s="154">
        <v>0</v>
      </c>
      <c r="FVR10" s="154">
        <v>0</v>
      </c>
      <c r="FVS10" s="154">
        <v>0</v>
      </c>
      <c r="FVT10" s="154">
        <v>0</v>
      </c>
      <c r="FVU10" s="154">
        <v>0</v>
      </c>
      <c r="FVV10" s="154">
        <v>0</v>
      </c>
      <c r="FVW10" s="154">
        <v>0</v>
      </c>
      <c r="FVX10" s="154">
        <v>0</v>
      </c>
      <c r="FVY10" s="154">
        <v>0</v>
      </c>
      <c r="FVZ10" s="154">
        <v>0</v>
      </c>
      <c r="FWA10" s="154">
        <v>0</v>
      </c>
      <c r="FWB10" s="154">
        <v>0</v>
      </c>
      <c r="FWC10" s="154">
        <v>0</v>
      </c>
      <c r="FWD10" s="154">
        <v>0</v>
      </c>
      <c r="FWE10" s="154">
        <v>0</v>
      </c>
      <c r="FWF10" s="154">
        <v>0</v>
      </c>
      <c r="FWG10" s="154">
        <v>0</v>
      </c>
      <c r="FWH10" s="154">
        <v>0</v>
      </c>
      <c r="FWI10" s="154">
        <v>0</v>
      </c>
      <c r="FWJ10" s="154">
        <v>0</v>
      </c>
      <c r="FWK10" s="154">
        <v>0</v>
      </c>
      <c r="FWL10" s="154">
        <v>0</v>
      </c>
      <c r="FWM10" s="154">
        <v>0</v>
      </c>
      <c r="FWN10" s="154">
        <v>0</v>
      </c>
      <c r="FWO10" s="154">
        <v>0</v>
      </c>
      <c r="FWP10" s="154">
        <v>0</v>
      </c>
      <c r="FWQ10" s="154">
        <v>0</v>
      </c>
      <c r="FWR10" s="154">
        <v>0</v>
      </c>
      <c r="FWS10" s="154">
        <v>0</v>
      </c>
      <c r="FWT10" s="154">
        <v>0</v>
      </c>
      <c r="FWU10" s="154">
        <v>0</v>
      </c>
      <c r="FWV10" s="154">
        <v>0</v>
      </c>
      <c r="FWW10" s="154">
        <v>0</v>
      </c>
      <c r="FWX10" s="154">
        <v>0</v>
      </c>
      <c r="FWY10" s="154">
        <v>0</v>
      </c>
      <c r="FWZ10" s="154">
        <v>0</v>
      </c>
      <c r="FXA10" s="154">
        <v>0</v>
      </c>
      <c r="FXB10" s="154">
        <v>0</v>
      </c>
      <c r="FXC10" s="154">
        <v>0</v>
      </c>
      <c r="FXD10" s="154">
        <v>0</v>
      </c>
      <c r="FXE10" s="154">
        <v>0</v>
      </c>
      <c r="FXF10" s="154">
        <v>0</v>
      </c>
      <c r="FXG10" s="154">
        <v>0</v>
      </c>
      <c r="FXH10" s="154">
        <v>0</v>
      </c>
      <c r="FXI10" s="154">
        <v>0</v>
      </c>
      <c r="FXJ10" s="154">
        <v>0</v>
      </c>
      <c r="FXK10" s="154">
        <v>0</v>
      </c>
      <c r="FXL10" s="154">
        <v>0</v>
      </c>
      <c r="FXM10" s="154">
        <v>0</v>
      </c>
      <c r="FXN10" s="154">
        <v>0</v>
      </c>
      <c r="FXO10" s="154">
        <v>0</v>
      </c>
      <c r="FXP10" s="154">
        <v>0</v>
      </c>
      <c r="FXQ10" s="154">
        <v>0</v>
      </c>
      <c r="FXR10" s="154">
        <v>0</v>
      </c>
      <c r="FXS10" s="154">
        <v>0</v>
      </c>
      <c r="FXT10" s="154">
        <v>0</v>
      </c>
      <c r="FXU10" s="154">
        <v>0</v>
      </c>
      <c r="FXV10" s="154">
        <v>0</v>
      </c>
      <c r="FXW10" s="154">
        <v>0</v>
      </c>
      <c r="FXX10" s="154">
        <v>0</v>
      </c>
      <c r="FXY10" s="154">
        <v>0</v>
      </c>
      <c r="FXZ10" s="154">
        <v>0</v>
      </c>
      <c r="FYA10" s="154">
        <v>0</v>
      </c>
      <c r="FYB10" s="154">
        <v>0</v>
      </c>
      <c r="FYC10" s="154">
        <v>0</v>
      </c>
      <c r="FYD10" s="154">
        <v>0</v>
      </c>
      <c r="FYE10" s="154">
        <v>0</v>
      </c>
      <c r="FYF10" s="154">
        <v>0</v>
      </c>
      <c r="FYG10" s="154">
        <v>0</v>
      </c>
      <c r="FYH10" s="154">
        <v>0</v>
      </c>
      <c r="FYI10" s="154">
        <v>0</v>
      </c>
      <c r="FYJ10" s="154">
        <v>0</v>
      </c>
      <c r="FYK10" s="154">
        <v>0</v>
      </c>
      <c r="FYL10" s="154">
        <v>0</v>
      </c>
      <c r="FYM10" s="154">
        <v>0</v>
      </c>
      <c r="FYN10" s="154">
        <v>0</v>
      </c>
      <c r="FYO10" s="154">
        <v>0</v>
      </c>
      <c r="FYP10" s="154">
        <v>0</v>
      </c>
      <c r="FYQ10" s="154">
        <v>0</v>
      </c>
      <c r="FYR10" s="154">
        <v>0</v>
      </c>
      <c r="FYS10" s="154">
        <v>0</v>
      </c>
      <c r="FYT10" s="154">
        <v>0</v>
      </c>
      <c r="FYU10" s="154">
        <v>0</v>
      </c>
      <c r="FYV10" s="154">
        <v>0</v>
      </c>
      <c r="FYW10" s="154">
        <v>0</v>
      </c>
      <c r="FYX10" s="154">
        <v>0</v>
      </c>
      <c r="FYY10" s="154">
        <v>0</v>
      </c>
      <c r="FYZ10" s="154">
        <v>0</v>
      </c>
      <c r="FZA10" s="154">
        <v>0</v>
      </c>
      <c r="FZB10" s="154">
        <v>0</v>
      </c>
      <c r="FZC10" s="154">
        <v>0</v>
      </c>
      <c r="FZD10" s="154">
        <v>0</v>
      </c>
      <c r="FZE10" s="154">
        <v>0</v>
      </c>
      <c r="FZF10" s="154">
        <v>0</v>
      </c>
      <c r="FZG10" s="154">
        <v>0</v>
      </c>
      <c r="FZH10" s="154">
        <v>0</v>
      </c>
      <c r="FZI10" s="154">
        <v>0</v>
      </c>
      <c r="FZJ10" s="154">
        <v>0</v>
      </c>
      <c r="FZK10" s="154">
        <v>0</v>
      </c>
      <c r="FZL10" s="154">
        <v>0</v>
      </c>
      <c r="FZM10" s="154">
        <v>0</v>
      </c>
      <c r="FZN10" s="154">
        <v>0</v>
      </c>
      <c r="FZO10" s="154">
        <v>0</v>
      </c>
      <c r="FZP10" s="154">
        <v>0</v>
      </c>
      <c r="FZQ10" s="154">
        <v>0</v>
      </c>
      <c r="FZR10" s="154">
        <v>0</v>
      </c>
      <c r="FZS10" s="154">
        <v>0</v>
      </c>
      <c r="FZT10" s="154">
        <v>0</v>
      </c>
      <c r="FZU10" s="154">
        <v>0</v>
      </c>
      <c r="FZV10" s="154">
        <v>0</v>
      </c>
      <c r="FZW10" s="154">
        <v>0</v>
      </c>
      <c r="FZX10" s="154">
        <v>0</v>
      </c>
      <c r="FZY10" s="154">
        <v>0</v>
      </c>
      <c r="FZZ10" s="154">
        <v>0</v>
      </c>
      <c r="GAA10" s="154">
        <v>0</v>
      </c>
      <c r="GAB10" s="154">
        <v>0</v>
      </c>
      <c r="GAC10" s="154">
        <v>0</v>
      </c>
      <c r="GAD10" s="154">
        <v>0</v>
      </c>
      <c r="GAE10" s="154">
        <v>0</v>
      </c>
      <c r="GAF10" s="154">
        <v>0</v>
      </c>
      <c r="GAG10" s="154">
        <v>0</v>
      </c>
      <c r="GAH10" s="154">
        <v>0</v>
      </c>
      <c r="GAI10" s="154">
        <v>0</v>
      </c>
      <c r="GAJ10" s="154">
        <v>0</v>
      </c>
      <c r="GAK10" s="154">
        <v>0</v>
      </c>
      <c r="GAL10" s="154">
        <v>0</v>
      </c>
      <c r="GAM10" s="154">
        <v>0</v>
      </c>
      <c r="GAN10" s="154">
        <v>0</v>
      </c>
      <c r="GAO10" s="154">
        <v>0</v>
      </c>
      <c r="GAP10" s="154">
        <v>0</v>
      </c>
      <c r="GAQ10" s="154">
        <v>0</v>
      </c>
      <c r="GAR10" s="154">
        <v>0</v>
      </c>
      <c r="GAS10" s="154">
        <v>0</v>
      </c>
      <c r="GAT10" s="154">
        <v>0</v>
      </c>
      <c r="GAU10" s="154">
        <v>0</v>
      </c>
      <c r="GAV10" s="154">
        <v>0</v>
      </c>
      <c r="GAW10" s="154">
        <v>0</v>
      </c>
      <c r="GAX10" s="154">
        <v>0</v>
      </c>
      <c r="GAY10" s="154">
        <v>0</v>
      </c>
      <c r="GAZ10" s="154">
        <v>0</v>
      </c>
      <c r="GBA10" s="154">
        <v>0</v>
      </c>
      <c r="GBB10" s="154">
        <v>0</v>
      </c>
      <c r="GBC10" s="154">
        <v>0</v>
      </c>
      <c r="GBD10" s="154">
        <v>0</v>
      </c>
      <c r="GBE10" s="154">
        <v>0</v>
      </c>
      <c r="GBF10" s="154">
        <v>0</v>
      </c>
      <c r="GBG10" s="154">
        <v>0</v>
      </c>
      <c r="GBH10" s="154">
        <v>0</v>
      </c>
      <c r="GBI10" s="154">
        <v>0</v>
      </c>
      <c r="GBJ10" s="154">
        <v>0</v>
      </c>
      <c r="GBK10" s="154">
        <v>0</v>
      </c>
      <c r="GBL10" s="154">
        <v>0</v>
      </c>
      <c r="GBM10" s="154">
        <v>0</v>
      </c>
      <c r="GBN10" s="154">
        <v>0</v>
      </c>
      <c r="GBO10" s="154">
        <v>0</v>
      </c>
      <c r="GBP10" s="154">
        <v>0</v>
      </c>
      <c r="GBQ10" s="154">
        <v>0</v>
      </c>
      <c r="GBR10" s="154">
        <v>0</v>
      </c>
      <c r="GBS10" s="154">
        <v>0</v>
      </c>
      <c r="GBT10" s="154">
        <v>0</v>
      </c>
      <c r="GBU10" s="154">
        <v>0</v>
      </c>
      <c r="GBV10" s="154">
        <v>0</v>
      </c>
      <c r="GBW10" s="154">
        <v>0</v>
      </c>
      <c r="GBX10" s="154">
        <v>0</v>
      </c>
      <c r="GBY10" s="154">
        <v>0</v>
      </c>
      <c r="GBZ10" s="154">
        <v>0</v>
      </c>
      <c r="GCA10" s="154">
        <v>0</v>
      </c>
      <c r="GCB10" s="154">
        <v>0</v>
      </c>
      <c r="GCC10" s="154">
        <v>0</v>
      </c>
      <c r="GCD10" s="154">
        <v>0</v>
      </c>
      <c r="GCE10" s="154">
        <v>0</v>
      </c>
      <c r="GCF10" s="154">
        <v>0</v>
      </c>
      <c r="GCG10" s="154">
        <v>0</v>
      </c>
      <c r="GCH10" s="154">
        <v>0</v>
      </c>
      <c r="GCI10" s="154">
        <v>0</v>
      </c>
      <c r="GCJ10" s="154">
        <v>0</v>
      </c>
      <c r="GCK10" s="154">
        <v>0</v>
      </c>
      <c r="GCL10" s="154">
        <v>0</v>
      </c>
      <c r="GCM10" s="154">
        <v>0</v>
      </c>
      <c r="GCN10" s="154">
        <v>0</v>
      </c>
      <c r="GCO10" s="154">
        <v>0</v>
      </c>
      <c r="GCP10" s="154">
        <v>0</v>
      </c>
      <c r="GCQ10" s="154">
        <v>0</v>
      </c>
      <c r="GCR10" s="154">
        <v>0</v>
      </c>
      <c r="GCS10" s="154">
        <v>0</v>
      </c>
      <c r="GCT10" s="154">
        <v>0</v>
      </c>
      <c r="GCU10" s="154">
        <v>0</v>
      </c>
      <c r="GCV10" s="154">
        <v>0</v>
      </c>
      <c r="GCW10" s="154">
        <v>0</v>
      </c>
      <c r="GCX10" s="154">
        <v>0</v>
      </c>
      <c r="GCY10" s="154">
        <v>0</v>
      </c>
      <c r="GCZ10" s="154">
        <v>0</v>
      </c>
      <c r="GDA10" s="154">
        <v>0</v>
      </c>
      <c r="GDB10" s="154">
        <v>0</v>
      </c>
      <c r="GDC10" s="154">
        <v>0</v>
      </c>
      <c r="GDD10" s="154">
        <v>0</v>
      </c>
      <c r="GDE10" s="154">
        <v>0</v>
      </c>
      <c r="GDF10" s="154">
        <v>0</v>
      </c>
      <c r="GDG10" s="154">
        <v>0</v>
      </c>
      <c r="GDH10" s="154">
        <v>0</v>
      </c>
      <c r="GDI10" s="154">
        <v>0</v>
      </c>
      <c r="GDJ10" s="154">
        <v>0</v>
      </c>
      <c r="GDK10" s="154">
        <v>0</v>
      </c>
      <c r="GDL10" s="154">
        <v>0</v>
      </c>
      <c r="GDM10" s="154">
        <v>0</v>
      </c>
      <c r="GDN10" s="154">
        <v>0</v>
      </c>
      <c r="GDO10" s="154">
        <v>0</v>
      </c>
      <c r="GDP10" s="154">
        <v>0</v>
      </c>
      <c r="GDQ10" s="154">
        <v>0</v>
      </c>
      <c r="GDR10" s="154">
        <v>0</v>
      </c>
      <c r="GDS10" s="154">
        <v>0</v>
      </c>
      <c r="GDT10" s="154">
        <v>0</v>
      </c>
      <c r="GDU10" s="154">
        <v>0</v>
      </c>
      <c r="GDV10" s="154">
        <v>0</v>
      </c>
      <c r="GDW10" s="154">
        <v>0</v>
      </c>
      <c r="GDX10" s="154">
        <v>0</v>
      </c>
      <c r="GDY10" s="154">
        <v>0</v>
      </c>
      <c r="GDZ10" s="154">
        <v>0</v>
      </c>
      <c r="GEA10" s="154">
        <v>0</v>
      </c>
      <c r="GEB10" s="154">
        <v>0</v>
      </c>
      <c r="GEC10" s="154">
        <v>0</v>
      </c>
      <c r="GED10" s="154">
        <v>0</v>
      </c>
      <c r="GEE10" s="154">
        <v>0</v>
      </c>
      <c r="GEF10" s="154">
        <v>0</v>
      </c>
      <c r="GEG10" s="154">
        <v>0</v>
      </c>
      <c r="GEH10" s="154">
        <v>0</v>
      </c>
      <c r="GEI10" s="154">
        <v>0</v>
      </c>
      <c r="GEJ10" s="154">
        <v>0</v>
      </c>
      <c r="GEK10" s="154">
        <v>0</v>
      </c>
      <c r="GEL10" s="154">
        <v>0</v>
      </c>
      <c r="GEM10" s="154">
        <v>0</v>
      </c>
      <c r="GEN10" s="154">
        <v>0</v>
      </c>
      <c r="GEO10" s="154">
        <v>0</v>
      </c>
      <c r="GEP10" s="154">
        <v>0</v>
      </c>
      <c r="GEQ10" s="154">
        <v>0</v>
      </c>
      <c r="GER10" s="154">
        <v>0</v>
      </c>
      <c r="GES10" s="154">
        <v>0</v>
      </c>
      <c r="GET10" s="154">
        <v>0</v>
      </c>
      <c r="GEU10" s="154">
        <v>0</v>
      </c>
      <c r="GEV10" s="154">
        <v>0</v>
      </c>
      <c r="GEW10" s="154">
        <v>0</v>
      </c>
      <c r="GEX10" s="154">
        <v>0</v>
      </c>
      <c r="GEY10" s="154">
        <v>0</v>
      </c>
      <c r="GEZ10" s="154">
        <v>0</v>
      </c>
      <c r="GFA10" s="154">
        <v>0</v>
      </c>
      <c r="GFB10" s="154">
        <v>0</v>
      </c>
      <c r="GFC10" s="154">
        <v>0</v>
      </c>
      <c r="GFD10" s="154">
        <v>0</v>
      </c>
      <c r="GFE10" s="154">
        <v>0</v>
      </c>
      <c r="GFF10" s="154">
        <v>0</v>
      </c>
      <c r="GFG10" s="154">
        <v>0</v>
      </c>
      <c r="GFH10" s="154">
        <v>0</v>
      </c>
      <c r="GFI10" s="154">
        <v>0</v>
      </c>
      <c r="GFJ10" s="154">
        <v>0</v>
      </c>
      <c r="GFK10" s="154">
        <v>0</v>
      </c>
      <c r="GFL10" s="154">
        <v>0</v>
      </c>
      <c r="GFM10" s="154">
        <v>0</v>
      </c>
      <c r="GFN10" s="154">
        <v>0</v>
      </c>
      <c r="GFO10" s="154">
        <v>0</v>
      </c>
      <c r="GFP10" s="154">
        <v>0</v>
      </c>
      <c r="GFQ10" s="154">
        <v>0</v>
      </c>
      <c r="GFR10" s="154">
        <v>0</v>
      </c>
      <c r="GFS10" s="154">
        <v>0</v>
      </c>
      <c r="GFT10" s="154">
        <v>0</v>
      </c>
      <c r="GFU10" s="154">
        <v>0</v>
      </c>
      <c r="GFV10" s="154">
        <v>0</v>
      </c>
      <c r="GFW10" s="154">
        <v>0</v>
      </c>
      <c r="GFX10" s="154">
        <v>0</v>
      </c>
      <c r="GFY10" s="154">
        <v>0</v>
      </c>
      <c r="GFZ10" s="154">
        <v>0</v>
      </c>
      <c r="GGA10" s="154">
        <v>0</v>
      </c>
      <c r="GGB10" s="154">
        <v>0</v>
      </c>
      <c r="GGC10" s="154">
        <v>0</v>
      </c>
      <c r="GGD10" s="154">
        <v>0</v>
      </c>
      <c r="GGE10" s="154">
        <v>0</v>
      </c>
      <c r="GGF10" s="154">
        <v>0</v>
      </c>
      <c r="GGG10" s="154">
        <v>0</v>
      </c>
      <c r="GGH10" s="154">
        <v>0</v>
      </c>
      <c r="GGI10" s="154">
        <v>0</v>
      </c>
      <c r="GGJ10" s="154">
        <v>0</v>
      </c>
      <c r="GGK10" s="154">
        <v>0</v>
      </c>
      <c r="GGL10" s="154">
        <v>0</v>
      </c>
      <c r="GGM10" s="154">
        <v>0</v>
      </c>
      <c r="GGN10" s="154">
        <v>0</v>
      </c>
      <c r="GGO10" s="154">
        <v>0</v>
      </c>
      <c r="GGP10" s="154">
        <v>0</v>
      </c>
      <c r="GGQ10" s="154">
        <v>0</v>
      </c>
      <c r="GGR10" s="154">
        <v>0</v>
      </c>
      <c r="GGS10" s="154">
        <v>0</v>
      </c>
      <c r="GGT10" s="154">
        <v>0</v>
      </c>
      <c r="GGU10" s="154">
        <v>0</v>
      </c>
      <c r="GGV10" s="154">
        <v>0</v>
      </c>
      <c r="GGW10" s="154">
        <v>0</v>
      </c>
      <c r="GGX10" s="154">
        <v>0</v>
      </c>
      <c r="GGY10" s="154">
        <v>0</v>
      </c>
      <c r="GGZ10" s="154">
        <v>0</v>
      </c>
      <c r="GHA10" s="154">
        <v>0</v>
      </c>
      <c r="GHB10" s="154">
        <v>0</v>
      </c>
      <c r="GHC10" s="154">
        <v>0</v>
      </c>
      <c r="GHD10" s="154">
        <v>0</v>
      </c>
      <c r="GHE10" s="154">
        <v>0</v>
      </c>
      <c r="GHF10" s="154">
        <v>0</v>
      </c>
      <c r="GHG10" s="154">
        <v>0</v>
      </c>
      <c r="GHH10" s="154">
        <v>0</v>
      </c>
      <c r="GHI10" s="154">
        <v>0</v>
      </c>
      <c r="GHJ10" s="154">
        <v>0</v>
      </c>
      <c r="GHK10" s="154">
        <v>0</v>
      </c>
      <c r="GHL10" s="154">
        <v>0</v>
      </c>
      <c r="GHM10" s="154">
        <v>0</v>
      </c>
      <c r="GHN10" s="154">
        <v>0</v>
      </c>
      <c r="GHO10" s="154">
        <v>0</v>
      </c>
      <c r="GHP10" s="154">
        <v>0</v>
      </c>
      <c r="GHQ10" s="154">
        <v>0</v>
      </c>
      <c r="GHR10" s="154">
        <v>0</v>
      </c>
      <c r="GHS10" s="154">
        <v>0</v>
      </c>
      <c r="GHT10" s="154">
        <v>0</v>
      </c>
      <c r="GHU10" s="154">
        <v>0</v>
      </c>
      <c r="GHV10" s="154">
        <v>0</v>
      </c>
      <c r="GHW10" s="154">
        <v>0</v>
      </c>
      <c r="GHX10" s="154">
        <v>0</v>
      </c>
      <c r="GHY10" s="154">
        <v>0</v>
      </c>
      <c r="GHZ10" s="154">
        <v>0</v>
      </c>
      <c r="GIA10" s="154">
        <v>0</v>
      </c>
      <c r="GIB10" s="154">
        <v>0</v>
      </c>
      <c r="GIC10" s="154">
        <v>0</v>
      </c>
      <c r="GID10" s="154">
        <v>0</v>
      </c>
      <c r="GIE10" s="154">
        <v>0</v>
      </c>
      <c r="GIF10" s="154">
        <v>0</v>
      </c>
      <c r="GIG10" s="154">
        <v>0</v>
      </c>
      <c r="GIH10" s="154">
        <v>0</v>
      </c>
      <c r="GII10" s="154">
        <v>0</v>
      </c>
      <c r="GIJ10" s="154">
        <v>0</v>
      </c>
      <c r="GIK10" s="154">
        <v>0</v>
      </c>
      <c r="GIL10" s="154">
        <v>0</v>
      </c>
      <c r="GIM10" s="154">
        <v>0</v>
      </c>
      <c r="GIN10" s="154">
        <v>0</v>
      </c>
      <c r="GIO10" s="154">
        <v>0</v>
      </c>
      <c r="GIP10" s="154">
        <v>0</v>
      </c>
      <c r="GIQ10" s="154">
        <v>0</v>
      </c>
      <c r="GIR10" s="154">
        <v>0</v>
      </c>
      <c r="GIS10" s="154">
        <v>0</v>
      </c>
      <c r="GIT10" s="154">
        <v>0</v>
      </c>
      <c r="GIU10" s="154">
        <v>0</v>
      </c>
      <c r="GIV10" s="154">
        <v>0</v>
      </c>
      <c r="GIW10" s="154">
        <v>0</v>
      </c>
      <c r="GIX10" s="154">
        <v>0</v>
      </c>
      <c r="GIY10" s="154">
        <v>0</v>
      </c>
      <c r="GIZ10" s="154">
        <v>0</v>
      </c>
      <c r="GJA10" s="154">
        <v>0</v>
      </c>
      <c r="GJB10" s="154">
        <v>0</v>
      </c>
      <c r="GJC10" s="154">
        <v>0</v>
      </c>
      <c r="GJD10" s="154">
        <v>0</v>
      </c>
      <c r="GJE10" s="154">
        <v>0</v>
      </c>
      <c r="GJF10" s="154">
        <v>0</v>
      </c>
      <c r="GJG10" s="154">
        <v>0</v>
      </c>
      <c r="GJH10" s="154">
        <v>0</v>
      </c>
      <c r="GJI10" s="154">
        <v>0</v>
      </c>
      <c r="GJJ10" s="154">
        <v>0</v>
      </c>
      <c r="GJK10" s="154">
        <v>0</v>
      </c>
      <c r="GJL10" s="154">
        <v>0</v>
      </c>
      <c r="GJM10" s="154">
        <v>0</v>
      </c>
      <c r="GJN10" s="154">
        <v>0</v>
      </c>
      <c r="GJO10" s="154">
        <v>0</v>
      </c>
      <c r="GJP10" s="154">
        <v>0</v>
      </c>
      <c r="GJQ10" s="154">
        <v>0</v>
      </c>
      <c r="GJR10" s="154">
        <v>0</v>
      </c>
      <c r="GJS10" s="154">
        <v>0</v>
      </c>
      <c r="GJT10" s="154">
        <v>0</v>
      </c>
      <c r="GJU10" s="154">
        <v>0</v>
      </c>
      <c r="GJV10" s="154">
        <v>0</v>
      </c>
      <c r="GJW10" s="154">
        <v>0</v>
      </c>
      <c r="GJX10" s="154">
        <v>0</v>
      </c>
      <c r="GJY10" s="154">
        <v>0</v>
      </c>
      <c r="GJZ10" s="154">
        <v>0</v>
      </c>
      <c r="GKA10" s="154">
        <v>0</v>
      </c>
      <c r="GKB10" s="154">
        <v>0</v>
      </c>
      <c r="GKC10" s="154">
        <v>0</v>
      </c>
      <c r="GKD10" s="154">
        <v>0</v>
      </c>
      <c r="GKE10" s="154">
        <v>0</v>
      </c>
      <c r="GKF10" s="154">
        <v>0</v>
      </c>
      <c r="GKG10" s="154">
        <v>0</v>
      </c>
      <c r="GKH10" s="154">
        <v>0</v>
      </c>
      <c r="GKI10" s="154">
        <v>0</v>
      </c>
      <c r="GKJ10" s="154">
        <v>0</v>
      </c>
      <c r="GKK10" s="154">
        <v>0</v>
      </c>
      <c r="GKL10" s="154">
        <v>0</v>
      </c>
      <c r="GKM10" s="154">
        <v>0</v>
      </c>
      <c r="GKN10" s="154">
        <v>0</v>
      </c>
      <c r="GKO10" s="154">
        <v>0</v>
      </c>
      <c r="GKP10" s="154">
        <v>0</v>
      </c>
      <c r="GKQ10" s="154">
        <v>0</v>
      </c>
      <c r="GKR10" s="154">
        <v>0</v>
      </c>
      <c r="GKS10" s="154">
        <v>0</v>
      </c>
      <c r="GKT10" s="154">
        <v>0</v>
      </c>
      <c r="GKU10" s="154">
        <v>0</v>
      </c>
      <c r="GKV10" s="154">
        <v>0</v>
      </c>
      <c r="GKW10" s="154">
        <v>0</v>
      </c>
      <c r="GKX10" s="154">
        <v>0</v>
      </c>
      <c r="GKY10" s="154">
        <v>0</v>
      </c>
      <c r="GKZ10" s="154">
        <v>0</v>
      </c>
      <c r="GLA10" s="154">
        <v>0</v>
      </c>
      <c r="GLB10" s="154">
        <v>0</v>
      </c>
      <c r="GLC10" s="154">
        <v>0</v>
      </c>
      <c r="GLD10" s="154">
        <v>0</v>
      </c>
      <c r="GLE10" s="154">
        <v>0</v>
      </c>
      <c r="GLF10" s="154">
        <v>0</v>
      </c>
      <c r="GLG10" s="154">
        <v>0</v>
      </c>
      <c r="GLH10" s="154">
        <v>0</v>
      </c>
      <c r="GLI10" s="154">
        <v>0</v>
      </c>
      <c r="GLJ10" s="154">
        <v>0</v>
      </c>
      <c r="GLK10" s="154">
        <v>0</v>
      </c>
      <c r="GLL10" s="154">
        <v>0</v>
      </c>
      <c r="GLM10" s="154">
        <v>0</v>
      </c>
      <c r="GLN10" s="154">
        <v>0</v>
      </c>
      <c r="GLO10" s="154">
        <v>0</v>
      </c>
      <c r="GLP10" s="154">
        <v>0</v>
      </c>
      <c r="GLQ10" s="154">
        <v>0</v>
      </c>
      <c r="GLR10" s="154">
        <v>0</v>
      </c>
      <c r="GLS10" s="154">
        <v>0</v>
      </c>
      <c r="GLT10" s="154">
        <v>0</v>
      </c>
      <c r="GLU10" s="154">
        <v>0</v>
      </c>
      <c r="GLV10" s="154">
        <v>0</v>
      </c>
      <c r="GLW10" s="154">
        <v>0</v>
      </c>
      <c r="GLX10" s="154">
        <v>0</v>
      </c>
      <c r="GLY10" s="154">
        <v>0</v>
      </c>
      <c r="GLZ10" s="154">
        <v>0</v>
      </c>
      <c r="GMA10" s="154">
        <v>0</v>
      </c>
      <c r="GMB10" s="154">
        <v>0</v>
      </c>
      <c r="GMC10" s="154">
        <v>0</v>
      </c>
      <c r="GMD10" s="154">
        <v>0</v>
      </c>
      <c r="GME10" s="154">
        <v>0</v>
      </c>
      <c r="GMF10" s="154">
        <v>0</v>
      </c>
      <c r="GMG10" s="154">
        <v>0</v>
      </c>
      <c r="GMH10" s="154">
        <v>0</v>
      </c>
      <c r="GMI10" s="154">
        <v>0</v>
      </c>
      <c r="GMJ10" s="154">
        <v>0</v>
      </c>
      <c r="GMK10" s="154">
        <v>0</v>
      </c>
      <c r="GML10" s="154">
        <v>0</v>
      </c>
      <c r="GMM10" s="154">
        <v>0</v>
      </c>
      <c r="GMN10" s="154">
        <v>0</v>
      </c>
      <c r="GMO10" s="154">
        <v>0</v>
      </c>
      <c r="GMP10" s="154">
        <v>0</v>
      </c>
      <c r="GMQ10" s="154">
        <v>0</v>
      </c>
      <c r="GMR10" s="154">
        <v>0</v>
      </c>
      <c r="GMS10" s="154">
        <v>0</v>
      </c>
      <c r="GMT10" s="154">
        <v>0</v>
      </c>
      <c r="GMU10" s="154">
        <v>0</v>
      </c>
      <c r="GMV10" s="154">
        <v>0</v>
      </c>
      <c r="GMW10" s="154">
        <v>0</v>
      </c>
      <c r="GMX10" s="154">
        <v>0</v>
      </c>
      <c r="GMY10" s="154">
        <v>0</v>
      </c>
      <c r="GMZ10" s="154">
        <v>0</v>
      </c>
      <c r="GNA10" s="154">
        <v>0</v>
      </c>
      <c r="GNB10" s="154">
        <v>0</v>
      </c>
      <c r="GNC10" s="154">
        <v>0</v>
      </c>
      <c r="GND10" s="154">
        <v>0</v>
      </c>
      <c r="GNE10" s="154">
        <v>0</v>
      </c>
      <c r="GNF10" s="154">
        <v>0</v>
      </c>
      <c r="GNG10" s="154">
        <v>0</v>
      </c>
      <c r="GNH10" s="154">
        <v>0</v>
      </c>
      <c r="GNI10" s="154">
        <v>0</v>
      </c>
      <c r="GNJ10" s="154">
        <v>0</v>
      </c>
      <c r="GNK10" s="154">
        <v>0</v>
      </c>
      <c r="GNL10" s="154">
        <v>0</v>
      </c>
      <c r="GNM10" s="154">
        <v>0</v>
      </c>
      <c r="GNN10" s="154">
        <v>0</v>
      </c>
      <c r="GNO10" s="154">
        <v>0</v>
      </c>
      <c r="GNP10" s="154">
        <v>0</v>
      </c>
      <c r="GNQ10" s="154">
        <v>0</v>
      </c>
      <c r="GNR10" s="154">
        <v>0</v>
      </c>
      <c r="GNS10" s="154">
        <v>0</v>
      </c>
      <c r="GNT10" s="154">
        <v>0</v>
      </c>
      <c r="GNU10" s="154">
        <v>0</v>
      </c>
      <c r="GNV10" s="154">
        <v>0</v>
      </c>
      <c r="GNW10" s="154">
        <v>0</v>
      </c>
      <c r="GNX10" s="154">
        <v>0</v>
      </c>
      <c r="GNY10" s="154">
        <v>0</v>
      </c>
      <c r="GNZ10" s="154">
        <v>0</v>
      </c>
      <c r="GOA10" s="154">
        <v>0</v>
      </c>
      <c r="GOB10" s="154">
        <v>0</v>
      </c>
      <c r="GOC10" s="154">
        <v>0</v>
      </c>
      <c r="GOD10" s="154">
        <v>0</v>
      </c>
      <c r="GOE10" s="154">
        <v>0</v>
      </c>
      <c r="GOF10" s="154">
        <v>0</v>
      </c>
      <c r="GOG10" s="154">
        <v>0</v>
      </c>
      <c r="GOH10" s="154">
        <v>0</v>
      </c>
      <c r="GOI10" s="154">
        <v>0</v>
      </c>
      <c r="GOJ10" s="154">
        <v>0</v>
      </c>
      <c r="GOK10" s="154">
        <v>0</v>
      </c>
      <c r="GOL10" s="154">
        <v>0</v>
      </c>
      <c r="GOM10" s="154">
        <v>0</v>
      </c>
      <c r="GON10" s="154">
        <v>0</v>
      </c>
      <c r="GOO10" s="154">
        <v>0</v>
      </c>
      <c r="GOP10" s="154">
        <v>0</v>
      </c>
      <c r="GOQ10" s="154">
        <v>0</v>
      </c>
      <c r="GOR10" s="154">
        <v>0</v>
      </c>
      <c r="GOS10" s="154">
        <v>0</v>
      </c>
      <c r="GOT10" s="154">
        <v>0</v>
      </c>
      <c r="GOU10" s="154">
        <v>0</v>
      </c>
      <c r="GOV10" s="154">
        <v>0</v>
      </c>
      <c r="GOW10" s="154">
        <v>0</v>
      </c>
      <c r="GOX10" s="154">
        <v>0</v>
      </c>
      <c r="GOY10" s="154">
        <v>0</v>
      </c>
      <c r="GOZ10" s="154">
        <v>0</v>
      </c>
      <c r="GPA10" s="154">
        <v>0</v>
      </c>
      <c r="GPB10" s="154">
        <v>0</v>
      </c>
      <c r="GPC10" s="154">
        <v>0</v>
      </c>
      <c r="GPD10" s="154">
        <v>0</v>
      </c>
      <c r="GPE10" s="154">
        <v>0</v>
      </c>
      <c r="GPF10" s="154">
        <v>0</v>
      </c>
      <c r="GPG10" s="154">
        <v>0</v>
      </c>
      <c r="GPH10" s="154">
        <v>0</v>
      </c>
      <c r="GPI10" s="154">
        <v>0</v>
      </c>
      <c r="GPJ10" s="154">
        <v>0</v>
      </c>
      <c r="GPK10" s="154">
        <v>0</v>
      </c>
      <c r="GPL10" s="154">
        <v>0</v>
      </c>
      <c r="GPM10" s="154">
        <v>0</v>
      </c>
      <c r="GPN10" s="154">
        <v>0</v>
      </c>
      <c r="GPO10" s="154">
        <v>0</v>
      </c>
      <c r="GPP10" s="154">
        <v>0</v>
      </c>
      <c r="GPQ10" s="154">
        <v>0</v>
      </c>
      <c r="GPR10" s="154">
        <v>0</v>
      </c>
      <c r="GPS10" s="154">
        <v>0</v>
      </c>
      <c r="GPT10" s="154">
        <v>0</v>
      </c>
      <c r="GPU10" s="154">
        <v>0</v>
      </c>
      <c r="GPV10" s="154">
        <v>0</v>
      </c>
      <c r="GPW10" s="154">
        <v>0</v>
      </c>
      <c r="GPX10" s="154">
        <v>0</v>
      </c>
      <c r="GPY10" s="154">
        <v>0</v>
      </c>
      <c r="GPZ10" s="154">
        <v>0</v>
      </c>
      <c r="GQA10" s="154">
        <v>0</v>
      </c>
      <c r="GQB10" s="154">
        <v>0</v>
      </c>
      <c r="GQC10" s="154">
        <v>0</v>
      </c>
      <c r="GQD10" s="154">
        <v>0</v>
      </c>
      <c r="GQE10" s="154">
        <v>0</v>
      </c>
      <c r="GQF10" s="154">
        <v>0</v>
      </c>
      <c r="GQG10" s="154">
        <v>0</v>
      </c>
      <c r="GQH10" s="154">
        <v>0</v>
      </c>
      <c r="GQI10" s="154">
        <v>0</v>
      </c>
      <c r="GQJ10" s="154">
        <v>0</v>
      </c>
      <c r="GQK10" s="154">
        <v>0</v>
      </c>
      <c r="GQL10" s="154">
        <v>0</v>
      </c>
      <c r="GQM10" s="154">
        <v>0</v>
      </c>
      <c r="GQN10" s="154">
        <v>0</v>
      </c>
      <c r="GQO10" s="154">
        <v>0</v>
      </c>
      <c r="GQP10" s="154">
        <v>0</v>
      </c>
      <c r="GQQ10" s="154">
        <v>0</v>
      </c>
      <c r="GQR10" s="154">
        <v>0</v>
      </c>
      <c r="GQS10" s="154">
        <v>0</v>
      </c>
      <c r="GQT10" s="154">
        <v>0</v>
      </c>
      <c r="GQU10" s="154">
        <v>0</v>
      </c>
      <c r="GQV10" s="154">
        <v>0</v>
      </c>
      <c r="GQW10" s="154">
        <v>0</v>
      </c>
      <c r="GQX10" s="154">
        <v>0</v>
      </c>
      <c r="GQY10" s="154">
        <v>0</v>
      </c>
      <c r="GQZ10" s="154">
        <v>0</v>
      </c>
      <c r="GRA10" s="154">
        <v>0</v>
      </c>
      <c r="GRB10" s="154">
        <v>0</v>
      </c>
      <c r="GRC10" s="154">
        <v>0</v>
      </c>
      <c r="GRD10" s="154">
        <v>0</v>
      </c>
      <c r="GRE10" s="154">
        <v>0</v>
      </c>
      <c r="GRF10" s="154">
        <v>0</v>
      </c>
      <c r="GRG10" s="154">
        <v>0</v>
      </c>
      <c r="GRH10" s="154">
        <v>0</v>
      </c>
      <c r="GRI10" s="154">
        <v>0</v>
      </c>
      <c r="GRJ10" s="154">
        <v>0</v>
      </c>
      <c r="GRK10" s="154">
        <v>0</v>
      </c>
      <c r="GRL10" s="154">
        <v>0</v>
      </c>
      <c r="GRM10" s="154">
        <v>0</v>
      </c>
      <c r="GRN10" s="154">
        <v>0</v>
      </c>
      <c r="GRO10" s="154">
        <v>0</v>
      </c>
      <c r="GRP10" s="154">
        <v>0</v>
      </c>
      <c r="GRQ10" s="154">
        <v>0</v>
      </c>
      <c r="GRR10" s="154">
        <v>0</v>
      </c>
      <c r="GRS10" s="154">
        <v>0</v>
      </c>
      <c r="GRT10" s="154">
        <v>0</v>
      </c>
      <c r="GRU10" s="154">
        <v>0</v>
      </c>
      <c r="GRV10" s="154">
        <v>0</v>
      </c>
      <c r="GRW10" s="154">
        <v>0</v>
      </c>
      <c r="GRX10" s="154">
        <v>0</v>
      </c>
      <c r="GRY10" s="154">
        <v>0</v>
      </c>
      <c r="GRZ10" s="154">
        <v>0</v>
      </c>
      <c r="GSA10" s="154">
        <v>0</v>
      </c>
      <c r="GSB10" s="154">
        <v>0</v>
      </c>
      <c r="GSC10" s="154">
        <v>0</v>
      </c>
      <c r="GSD10" s="154">
        <v>0</v>
      </c>
      <c r="GSE10" s="154">
        <v>0</v>
      </c>
      <c r="GSF10" s="154">
        <v>0</v>
      </c>
      <c r="GSG10" s="154">
        <v>0</v>
      </c>
      <c r="GSH10" s="154">
        <v>0</v>
      </c>
      <c r="GSI10" s="154">
        <v>0</v>
      </c>
      <c r="GSJ10" s="154">
        <v>0</v>
      </c>
      <c r="GSK10" s="154">
        <v>0</v>
      </c>
      <c r="GSL10" s="154">
        <v>0</v>
      </c>
      <c r="GSM10" s="154">
        <v>0</v>
      </c>
      <c r="GSN10" s="154">
        <v>0</v>
      </c>
      <c r="GSO10" s="154">
        <v>0</v>
      </c>
      <c r="GSP10" s="154">
        <v>0</v>
      </c>
      <c r="GSQ10" s="154">
        <v>0</v>
      </c>
      <c r="GSR10" s="154">
        <v>0</v>
      </c>
      <c r="GSS10" s="154">
        <v>0</v>
      </c>
      <c r="GST10" s="154">
        <v>0</v>
      </c>
      <c r="GSU10" s="154">
        <v>0</v>
      </c>
      <c r="GSV10" s="154">
        <v>0</v>
      </c>
      <c r="GSW10" s="154">
        <v>0</v>
      </c>
      <c r="GSX10" s="154">
        <v>0</v>
      </c>
      <c r="GSY10" s="154">
        <v>0</v>
      </c>
      <c r="GSZ10" s="154">
        <v>0</v>
      </c>
      <c r="GTA10" s="154">
        <v>0</v>
      </c>
      <c r="GTB10" s="154">
        <v>0</v>
      </c>
      <c r="GTC10" s="154">
        <v>0</v>
      </c>
      <c r="GTD10" s="154">
        <v>0</v>
      </c>
      <c r="GTE10" s="154">
        <v>0</v>
      </c>
      <c r="GTF10" s="154">
        <v>0</v>
      </c>
      <c r="GTG10" s="154">
        <v>0</v>
      </c>
      <c r="GTH10" s="154">
        <v>0</v>
      </c>
      <c r="GTI10" s="154">
        <v>0</v>
      </c>
      <c r="GTJ10" s="154">
        <v>0</v>
      </c>
      <c r="GTK10" s="154">
        <v>0</v>
      </c>
      <c r="GTL10" s="154">
        <v>0</v>
      </c>
      <c r="GTM10" s="154">
        <v>0</v>
      </c>
      <c r="GTN10" s="154">
        <v>0</v>
      </c>
      <c r="GTO10" s="154">
        <v>0</v>
      </c>
      <c r="GTP10" s="154">
        <v>0</v>
      </c>
      <c r="GTQ10" s="154">
        <v>0</v>
      </c>
      <c r="GTR10" s="154">
        <v>0</v>
      </c>
      <c r="GTS10" s="154">
        <v>0</v>
      </c>
      <c r="GTT10" s="154">
        <v>0</v>
      </c>
      <c r="GTU10" s="154">
        <v>0</v>
      </c>
      <c r="GTV10" s="154">
        <v>0</v>
      </c>
      <c r="GTW10" s="154">
        <v>0</v>
      </c>
      <c r="GTX10" s="154">
        <v>0</v>
      </c>
      <c r="GTY10" s="154">
        <v>0</v>
      </c>
      <c r="GTZ10" s="154">
        <v>0</v>
      </c>
      <c r="GUA10" s="154">
        <v>0</v>
      </c>
      <c r="GUB10" s="154">
        <v>0</v>
      </c>
      <c r="GUC10" s="154">
        <v>0</v>
      </c>
      <c r="GUD10" s="154">
        <v>0</v>
      </c>
      <c r="GUE10" s="154">
        <v>0</v>
      </c>
      <c r="GUF10" s="154">
        <v>0</v>
      </c>
      <c r="GUG10" s="154">
        <v>0</v>
      </c>
      <c r="GUH10" s="154">
        <v>0</v>
      </c>
      <c r="GUI10" s="154">
        <v>0</v>
      </c>
      <c r="GUJ10" s="154">
        <v>0</v>
      </c>
      <c r="GUK10" s="154">
        <v>0</v>
      </c>
      <c r="GUL10" s="154">
        <v>0</v>
      </c>
      <c r="GUM10" s="154">
        <v>0</v>
      </c>
      <c r="GUN10" s="154">
        <v>0</v>
      </c>
      <c r="GUO10" s="154">
        <v>0</v>
      </c>
      <c r="GUP10" s="154">
        <v>0</v>
      </c>
      <c r="GUQ10" s="154">
        <v>0</v>
      </c>
      <c r="GUR10" s="154">
        <v>0</v>
      </c>
      <c r="GUS10" s="154">
        <v>0</v>
      </c>
      <c r="GUT10" s="154">
        <v>0</v>
      </c>
      <c r="GUU10" s="154">
        <v>0</v>
      </c>
      <c r="GUV10" s="154">
        <v>0</v>
      </c>
      <c r="GUW10" s="154">
        <v>0</v>
      </c>
      <c r="GUX10" s="154">
        <v>0</v>
      </c>
      <c r="GUY10" s="154">
        <v>0</v>
      </c>
      <c r="GUZ10" s="154">
        <v>0</v>
      </c>
      <c r="GVA10" s="154">
        <v>0</v>
      </c>
      <c r="GVB10" s="154">
        <v>0</v>
      </c>
      <c r="GVC10" s="154">
        <v>0</v>
      </c>
      <c r="GVD10" s="154">
        <v>0</v>
      </c>
      <c r="GVE10" s="154">
        <v>0</v>
      </c>
      <c r="GVF10" s="154">
        <v>0</v>
      </c>
      <c r="GVG10" s="154">
        <v>0</v>
      </c>
      <c r="GVH10" s="154">
        <v>0</v>
      </c>
      <c r="GVI10" s="154">
        <v>0</v>
      </c>
      <c r="GVJ10" s="154">
        <v>0</v>
      </c>
      <c r="GVK10" s="154">
        <v>0</v>
      </c>
      <c r="GVL10" s="154">
        <v>0</v>
      </c>
      <c r="GVM10" s="154">
        <v>0</v>
      </c>
      <c r="GVN10" s="154">
        <v>0</v>
      </c>
      <c r="GVO10" s="154">
        <v>0</v>
      </c>
      <c r="GVP10" s="154">
        <v>0</v>
      </c>
      <c r="GVQ10" s="154">
        <v>0</v>
      </c>
      <c r="GVR10" s="154">
        <v>0</v>
      </c>
      <c r="GVS10" s="154">
        <v>0</v>
      </c>
      <c r="GVT10" s="154">
        <v>0</v>
      </c>
      <c r="GVU10" s="154">
        <v>0</v>
      </c>
      <c r="GVV10" s="154">
        <v>0</v>
      </c>
      <c r="GVW10" s="154">
        <v>0</v>
      </c>
      <c r="GVX10" s="154">
        <v>0</v>
      </c>
      <c r="GVY10" s="154">
        <v>0</v>
      </c>
      <c r="GVZ10" s="154">
        <v>0</v>
      </c>
      <c r="GWA10" s="154">
        <v>0</v>
      </c>
      <c r="GWB10" s="154">
        <v>0</v>
      </c>
      <c r="GWC10" s="154">
        <v>0</v>
      </c>
      <c r="GWD10" s="154">
        <v>0</v>
      </c>
      <c r="GWE10" s="154">
        <v>0</v>
      </c>
      <c r="GWF10" s="154">
        <v>0</v>
      </c>
      <c r="GWG10" s="154">
        <v>0</v>
      </c>
      <c r="GWH10" s="154">
        <v>0</v>
      </c>
      <c r="GWI10" s="154">
        <v>0</v>
      </c>
      <c r="GWJ10" s="154">
        <v>0</v>
      </c>
      <c r="GWK10" s="154">
        <v>0</v>
      </c>
      <c r="GWL10" s="154">
        <v>0</v>
      </c>
      <c r="GWM10" s="154">
        <v>0</v>
      </c>
      <c r="GWN10" s="154">
        <v>0</v>
      </c>
      <c r="GWO10" s="154">
        <v>0</v>
      </c>
      <c r="GWP10" s="154">
        <v>0</v>
      </c>
      <c r="GWQ10" s="154">
        <v>0</v>
      </c>
      <c r="GWR10" s="154">
        <v>0</v>
      </c>
      <c r="GWS10" s="154">
        <v>0</v>
      </c>
      <c r="GWT10" s="154">
        <v>0</v>
      </c>
      <c r="GWU10" s="154">
        <v>0</v>
      </c>
      <c r="GWV10" s="154">
        <v>0</v>
      </c>
      <c r="GWW10" s="154">
        <v>0</v>
      </c>
      <c r="GWX10" s="154">
        <v>0</v>
      </c>
      <c r="GWY10" s="154">
        <v>0</v>
      </c>
      <c r="GWZ10" s="154">
        <v>0</v>
      </c>
      <c r="GXA10" s="154">
        <v>0</v>
      </c>
      <c r="GXB10" s="154">
        <v>0</v>
      </c>
      <c r="GXC10" s="154">
        <v>0</v>
      </c>
      <c r="GXD10" s="154">
        <v>0</v>
      </c>
      <c r="GXE10" s="154">
        <v>0</v>
      </c>
      <c r="GXF10" s="154">
        <v>0</v>
      </c>
      <c r="GXG10" s="154">
        <v>0</v>
      </c>
      <c r="GXH10" s="154">
        <v>0</v>
      </c>
      <c r="GXI10" s="154">
        <v>0</v>
      </c>
      <c r="GXJ10" s="154">
        <v>0</v>
      </c>
      <c r="GXK10" s="154">
        <v>0</v>
      </c>
      <c r="GXL10" s="154">
        <v>0</v>
      </c>
      <c r="GXM10" s="154">
        <v>0</v>
      </c>
      <c r="GXN10" s="154">
        <v>0</v>
      </c>
      <c r="GXO10" s="154">
        <v>0</v>
      </c>
      <c r="GXP10" s="154">
        <v>0</v>
      </c>
      <c r="GXQ10" s="154">
        <v>0</v>
      </c>
      <c r="GXR10" s="154">
        <v>0</v>
      </c>
      <c r="GXS10" s="154">
        <v>0</v>
      </c>
      <c r="GXT10" s="154">
        <v>0</v>
      </c>
      <c r="GXU10" s="154">
        <v>0</v>
      </c>
      <c r="GXV10" s="154">
        <v>0</v>
      </c>
      <c r="GXW10" s="154">
        <v>0</v>
      </c>
      <c r="GXX10" s="154">
        <v>0</v>
      </c>
      <c r="GXY10" s="154">
        <v>0</v>
      </c>
      <c r="GXZ10" s="154">
        <v>0</v>
      </c>
      <c r="GYA10" s="154">
        <v>0</v>
      </c>
      <c r="GYB10" s="154">
        <v>0</v>
      </c>
      <c r="GYC10" s="154">
        <v>0</v>
      </c>
      <c r="GYD10" s="154">
        <v>0</v>
      </c>
      <c r="GYE10" s="154">
        <v>0</v>
      </c>
      <c r="GYF10" s="154">
        <v>0</v>
      </c>
      <c r="GYG10" s="154">
        <v>0</v>
      </c>
      <c r="GYH10" s="154">
        <v>0</v>
      </c>
      <c r="GYI10" s="154">
        <v>0</v>
      </c>
      <c r="GYJ10" s="154">
        <v>0</v>
      </c>
      <c r="GYK10" s="154">
        <v>0</v>
      </c>
      <c r="GYL10" s="154">
        <v>0</v>
      </c>
      <c r="GYM10" s="154">
        <v>0</v>
      </c>
      <c r="GYN10" s="154">
        <v>0</v>
      </c>
      <c r="GYO10" s="154">
        <v>0</v>
      </c>
      <c r="GYP10" s="154">
        <v>0</v>
      </c>
      <c r="GYQ10" s="154">
        <v>0</v>
      </c>
      <c r="GYR10" s="154">
        <v>0</v>
      </c>
      <c r="GYS10" s="154">
        <v>0</v>
      </c>
      <c r="GYT10" s="154">
        <v>0</v>
      </c>
      <c r="GYU10" s="154">
        <v>0</v>
      </c>
      <c r="GYV10" s="154">
        <v>0</v>
      </c>
      <c r="GYW10" s="154">
        <v>0</v>
      </c>
      <c r="GYX10" s="154">
        <v>0</v>
      </c>
      <c r="GYY10" s="154">
        <v>0</v>
      </c>
      <c r="GYZ10" s="154">
        <v>0</v>
      </c>
      <c r="GZA10" s="154">
        <v>0</v>
      </c>
      <c r="GZB10" s="154">
        <v>0</v>
      </c>
      <c r="GZC10" s="154">
        <v>0</v>
      </c>
      <c r="GZD10" s="154">
        <v>0</v>
      </c>
      <c r="GZE10" s="154">
        <v>0</v>
      </c>
      <c r="GZF10" s="154">
        <v>0</v>
      </c>
      <c r="GZG10" s="154">
        <v>0</v>
      </c>
      <c r="GZH10" s="154">
        <v>0</v>
      </c>
      <c r="GZI10" s="154">
        <v>0</v>
      </c>
      <c r="GZJ10" s="154">
        <v>0</v>
      </c>
      <c r="GZK10" s="154">
        <v>0</v>
      </c>
      <c r="GZL10" s="154">
        <v>0</v>
      </c>
      <c r="GZM10" s="154">
        <v>0</v>
      </c>
      <c r="GZN10" s="154">
        <v>0</v>
      </c>
      <c r="GZO10" s="154">
        <v>0</v>
      </c>
      <c r="GZP10" s="154">
        <v>0</v>
      </c>
      <c r="GZQ10" s="154">
        <v>0</v>
      </c>
      <c r="GZR10" s="154">
        <v>0</v>
      </c>
      <c r="GZS10" s="154">
        <v>0</v>
      </c>
      <c r="GZT10" s="154">
        <v>0</v>
      </c>
      <c r="GZU10" s="154">
        <v>0</v>
      </c>
      <c r="GZV10" s="154">
        <v>0</v>
      </c>
      <c r="GZW10" s="154">
        <v>0</v>
      </c>
      <c r="GZX10" s="154">
        <v>0</v>
      </c>
      <c r="GZY10" s="154">
        <v>0</v>
      </c>
      <c r="GZZ10" s="154">
        <v>0</v>
      </c>
      <c r="HAA10" s="154">
        <v>0</v>
      </c>
      <c r="HAB10" s="154">
        <v>0</v>
      </c>
      <c r="HAC10" s="154">
        <v>0</v>
      </c>
      <c r="HAD10" s="154">
        <v>0</v>
      </c>
      <c r="HAE10" s="154">
        <v>0</v>
      </c>
      <c r="HAF10" s="154">
        <v>0</v>
      </c>
      <c r="HAG10" s="154">
        <v>0</v>
      </c>
      <c r="HAH10" s="154">
        <v>0</v>
      </c>
      <c r="HAI10" s="154">
        <v>0</v>
      </c>
      <c r="HAJ10" s="154">
        <v>0</v>
      </c>
      <c r="HAK10" s="154">
        <v>0</v>
      </c>
      <c r="HAL10" s="154">
        <v>0</v>
      </c>
      <c r="HAM10" s="154">
        <v>0</v>
      </c>
      <c r="HAN10" s="154">
        <v>0</v>
      </c>
      <c r="HAO10" s="154">
        <v>0</v>
      </c>
      <c r="HAP10" s="154">
        <v>0</v>
      </c>
      <c r="HAQ10" s="154">
        <v>0</v>
      </c>
      <c r="HAR10" s="154">
        <v>0</v>
      </c>
      <c r="HAS10" s="154">
        <v>0</v>
      </c>
      <c r="HAT10" s="154">
        <v>0</v>
      </c>
      <c r="HAU10" s="154">
        <v>0</v>
      </c>
      <c r="HAV10" s="154">
        <v>0</v>
      </c>
      <c r="HAW10" s="154">
        <v>0</v>
      </c>
      <c r="HAX10" s="154">
        <v>0</v>
      </c>
      <c r="HAY10" s="154">
        <v>0</v>
      </c>
      <c r="HAZ10" s="154">
        <v>0</v>
      </c>
      <c r="HBA10" s="154">
        <v>0</v>
      </c>
      <c r="HBB10" s="154">
        <v>0</v>
      </c>
      <c r="HBC10" s="154">
        <v>0</v>
      </c>
      <c r="HBD10" s="154">
        <v>0</v>
      </c>
      <c r="HBE10" s="154">
        <v>0</v>
      </c>
      <c r="HBF10" s="154">
        <v>0</v>
      </c>
      <c r="HBG10" s="154">
        <v>0</v>
      </c>
      <c r="HBH10" s="154">
        <v>0</v>
      </c>
      <c r="HBI10" s="154">
        <v>0</v>
      </c>
      <c r="HBJ10" s="154">
        <v>0</v>
      </c>
      <c r="HBK10" s="154">
        <v>0</v>
      </c>
      <c r="HBL10" s="154">
        <v>0</v>
      </c>
      <c r="HBM10" s="154">
        <v>0</v>
      </c>
      <c r="HBN10" s="154">
        <v>0</v>
      </c>
      <c r="HBO10" s="154">
        <v>0</v>
      </c>
      <c r="HBP10" s="154">
        <v>0</v>
      </c>
      <c r="HBQ10" s="154">
        <v>0</v>
      </c>
      <c r="HBR10" s="154">
        <v>0</v>
      </c>
      <c r="HBS10" s="154">
        <v>0</v>
      </c>
      <c r="HBT10" s="154">
        <v>0</v>
      </c>
      <c r="HBU10" s="154">
        <v>0</v>
      </c>
      <c r="HBV10" s="154">
        <v>0</v>
      </c>
      <c r="HBW10" s="154">
        <v>0</v>
      </c>
      <c r="HBX10" s="154">
        <v>0</v>
      </c>
      <c r="HBY10" s="154">
        <v>0</v>
      </c>
      <c r="HBZ10" s="154">
        <v>0</v>
      </c>
      <c r="HCA10" s="154">
        <v>0</v>
      </c>
      <c r="HCB10" s="154">
        <v>0</v>
      </c>
      <c r="HCC10" s="154">
        <v>0</v>
      </c>
      <c r="HCD10" s="154">
        <v>0</v>
      </c>
      <c r="HCE10" s="154">
        <v>0</v>
      </c>
      <c r="HCF10" s="154">
        <v>0</v>
      </c>
      <c r="HCG10" s="154">
        <v>0</v>
      </c>
      <c r="HCH10" s="154">
        <v>0</v>
      </c>
      <c r="HCI10" s="154">
        <v>0</v>
      </c>
      <c r="HCJ10" s="154">
        <v>0</v>
      </c>
      <c r="HCK10" s="154">
        <v>0</v>
      </c>
      <c r="HCL10" s="154">
        <v>0</v>
      </c>
      <c r="HCM10" s="154">
        <v>0</v>
      </c>
      <c r="HCN10" s="154">
        <v>0</v>
      </c>
      <c r="HCO10" s="154">
        <v>0</v>
      </c>
      <c r="HCP10" s="154">
        <v>0</v>
      </c>
      <c r="HCQ10" s="154">
        <v>0</v>
      </c>
      <c r="HCR10" s="154">
        <v>0</v>
      </c>
      <c r="HCS10" s="154">
        <v>0</v>
      </c>
      <c r="HCT10" s="154">
        <v>0</v>
      </c>
      <c r="HCU10" s="154">
        <v>0</v>
      </c>
      <c r="HCV10" s="154">
        <v>0</v>
      </c>
      <c r="HCW10" s="154">
        <v>0</v>
      </c>
      <c r="HCX10" s="154">
        <v>0</v>
      </c>
      <c r="HCY10" s="154">
        <v>0</v>
      </c>
      <c r="HCZ10" s="154">
        <v>0</v>
      </c>
      <c r="HDA10" s="154">
        <v>0</v>
      </c>
      <c r="HDB10" s="154">
        <v>0</v>
      </c>
      <c r="HDC10" s="154">
        <v>0</v>
      </c>
      <c r="HDD10" s="154">
        <v>0</v>
      </c>
      <c r="HDE10" s="154">
        <v>0</v>
      </c>
      <c r="HDF10" s="154">
        <v>0</v>
      </c>
      <c r="HDG10" s="154">
        <v>0</v>
      </c>
      <c r="HDH10" s="154">
        <v>0</v>
      </c>
      <c r="HDI10" s="154">
        <v>0</v>
      </c>
      <c r="HDJ10" s="154">
        <v>0</v>
      </c>
      <c r="HDK10" s="154">
        <v>0</v>
      </c>
      <c r="HDL10" s="154">
        <v>0</v>
      </c>
      <c r="HDM10" s="154">
        <v>0</v>
      </c>
      <c r="HDN10" s="154">
        <v>0</v>
      </c>
      <c r="HDO10" s="154">
        <v>0</v>
      </c>
      <c r="HDP10" s="154">
        <v>0</v>
      </c>
      <c r="HDQ10" s="154">
        <v>0</v>
      </c>
      <c r="HDR10" s="154">
        <v>0</v>
      </c>
      <c r="HDS10" s="154">
        <v>0</v>
      </c>
      <c r="HDT10" s="154">
        <v>0</v>
      </c>
      <c r="HDU10" s="154">
        <v>0</v>
      </c>
      <c r="HDV10" s="154">
        <v>0</v>
      </c>
      <c r="HDW10" s="154">
        <v>0</v>
      </c>
      <c r="HDX10" s="154">
        <v>0</v>
      </c>
      <c r="HDY10" s="154">
        <v>0</v>
      </c>
      <c r="HDZ10" s="154">
        <v>0</v>
      </c>
      <c r="HEA10" s="154">
        <v>0</v>
      </c>
      <c r="HEB10" s="154">
        <v>0</v>
      </c>
      <c r="HEC10" s="154">
        <v>0</v>
      </c>
      <c r="HED10" s="154">
        <v>0</v>
      </c>
      <c r="HEE10" s="154">
        <v>0</v>
      </c>
      <c r="HEF10" s="154">
        <v>0</v>
      </c>
      <c r="HEG10" s="154">
        <v>0</v>
      </c>
      <c r="HEH10" s="154">
        <v>0</v>
      </c>
      <c r="HEI10" s="154">
        <v>0</v>
      </c>
      <c r="HEJ10" s="154">
        <v>0</v>
      </c>
      <c r="HEK10" s="154">
        <v>0</v>
      </c>
      <c r="HEL10" s="154">
        <v>0</v>
      </c>
      <c r="HEM10" s="154">
        <v>0</v>
      </c>
      <c r="HEN10" s="154">
        <v>0</v>
      </c>
      <c r="HEO10" s="154">
        <v>0</v>
      </c>
      <c r="HEP10" s="154">
        <v>0</v>
      </c>
      <c r="HEQ10" s="154">
        <v>0</v>
      </c>
      <c r="HER10" s="154">
        <v>0</v>
      </c>
      <c r="HES10" s="154">
        <v>0</v>
      </c>
      <c r="HET10" s="154">
        <v>0</v>
      </c>
      <c r="HEU10" s="154">
        <v>0</v>
      </c>
      <c r="HEV10" s="154">
        <v>0</v>
      </c>
      <c r="HEW10" s="154">
        <v>0</v>
      </c>
      <c r="HEX10" s="154">
        <v>0</v>
      </c>
      <c r="HEY10" s="154">
        <v>0</v>
      </c>
      <c r="HEZ10" s="154">
        <v>0</v>
      </c>
      <c r="HFA10" s="154">
        <v>0</v>
      </c>
      <c r="HFB10" s="154">
        <v>0</v>
      </c>
      <c r="HFC10" s="154">
        <v>0</v>
      </c>
      <c r="HFD10" s="154">
        <v>0</v>
      </c>
      <c r="HFE10" s="154">
        <v>0</v>
      </c>
      <c r="HFF10" s="154">
        <v>0</v>
      </c>
      <c r="HFG10" s="154">
        <v>0</v>
      </c>
      <c r="HFH10" s="154">
        <v>0</v>
      </c>
      <c r="HFI10" s="154">
        <v>0</v>
      </c>
      <c r="HFJ10" s="154">
        <v>0</v>
      </c>
      <c r="HFK10" s="154">
        <v>0</v>
      </c>
      <c r="HFL10" s="154">
        <v>0</v>
      </c>
      <c r="HFM10" s="154">
        <v>0</v>
      </c>
      <c r="HFN10" s="154">
        <v>0</v>
      </c>
      <c r="HFO10" s="154">
        <v>0</v>
      </c>
      <c r="HFP10" s="154">
        <v>0</v>
      </c>
      <c r="HFQ10" s="154">
        <v>0</v>
      </c>
      <c r="HFR10" s="154">
        <v>0</v>
      </c>
      <c r="HFS10" s="154">
        <v>0</v>
      </c>
      <c r="HFT10" s="154">
        <v>0</v>
      </c>
      <c r="HFU10" s="154">
        <v>0</v>
      </c>
      <c r="HFV10" s="154">
        <v>0</v>
      </c>
      <c r="HFW10" s="154">
        <v>0</v>
      </c>
      <c r="HFX10" s="154">
        <v>0</v>
      </c>
      <c r="HFY10" s="154">
        <v>0</v>
      </c>
      <c r="HFZ10" s="154">
        <v>0</v>
      </c>
      <c r="HGA10" s="154">
        <v>0</v>
      </c>
      <c r="HGB10" s="154">
        <v>0</v>
      </c>
      <c r="HGC10" s="154">
        <v>0</v>
      </c>
      <c r="HGD10" s="154">
        <v>0</v>
      </c>
      <c r="HGE10" s="154">
        <v>0</v>
      </c>
      <c r="HGF10" s="154">
        <v>0</v>
      </c>
      <c r="HGG10" s="154">
        <v>0</v>
      </c>
      <c r="HGH10" s="154">
        <v>0</v>
      </c>
      <c r="HGI10" s="154">
        <v>0</v>
      </c>
      <c r="HGJ10" s="154">
        <v>0</v>
      </c>
      <c r="HGK10" s="154">
        <v>0</v>
      </c>
      <c r="HGL10" s="154">
        <v>0</v>
      </c>
      <c r="HGM10" s="154">
        <v>0</v>
      </c>
      <c r="HGN10" s="154">
        <v>0</v>
      </c>
      <c r="HGO10" s="154">
        <v>0</v>
      </c>
      <c r="HGP10" s="154">
        <v>0</v>
      </c>
      <c r="HGQ10" s="154">
        <v>0</v>
      </c>
      <c r="HGR10" s="154">
        <v>0</v>
      </c>
      <c r="HGS10" s="154">
        <v>0</v>
      </c>
      <c r="HGT10" s="154">
        <v>0</v>
      </c>
      <c r="HGU10" s="154">
        <v>0</v>
      </c>
      <c r="HGV10" s="154">
        <v>0</v>
      </c>
      <c r="HGW10" s="154">
        <v>0</v>
      </c>
      <c r="HGX10" s="154">
        <v>0</v>
      </c>
      <c r="HGY10" s="154">
        <v>0</v>
      </c>
      <c r="HGZ10" s="154">
        <v>0</v>
      </c>
      <c r="HHA10" s="154">
        <v>0</v>
      </c>
      <c r="HHB10" s="154">
        <v>0</v>
      </c>
      <c r="HHC10" s="154">
        <v>0</v>
      </c>
      <c r="HHD10" s="154">
        <v>0</v>
      </c>
      <c r="HHE10" s="154">
        <v>0</v>
      </c>
      <c r="HHF10" s="154">
        <v>0</v>
      </c>
      <c r="HHG10" s="154">
        <v>0</v>
      </c>
      <c r="HHH10" s="154">
        <v>0</v>
      </c>
      <c r="HHI10" s="154">
        <v>0</v>
      </c>
      <c r="HHJ10" s="154">
        <v>0</v>
      </c>
      <c r="HHK10" s="154">
        <v>0</v>
      </c>
      <c r="HHL10" s="154">
        <v>0</v>
      </c>
      <c r="HHM10" s="154">
        <v>0</v>
      </c>
      <c r="HHN10" s="154">
        <v>0</v>
      </c>
      <c r="HHO10" s="154">
        <v>0</v>
      </c>
      <c r="HHP10" s="154">
        <v>0</v>
      </c>
      <c r="HHQ10" s="154">
        <v>0</v>
      </c>
      <c r="HHR10" s="154">
        <v>0</v>
      </c>
      <c r="HHS10" s="154">
        <v>0</v>
      </c>
      <c r="HHT10" s="154">
        <v>0</v>
      </c>
      <c r="HHU10" s="154">
        <v>0</v>
      </c>
      <c r="HHV10" s="154">
        <v>0</v>
      </c>
      <c r="HHW10" s="154">
        <v>0</v>
      </c>
      <c r="HHX10" s="154">
        <v>0</v>
      </c>
      <c r="HHY10" s="154">
        <v>0</v>
      </c>
      <c r="HHZ10" s="154">
        <v>0</v>
      </c>
      <c r="HIA10" s="154">
        <v>0</v>
      </c>
      <c r="HIB10" s="154">
        <v>0</v>
      </c>
      <c r="HIC10" s="154">
        <v>0</v>
      </c>
      <c r="HID10" s="154">
        <v>0</v>
      </c>
      <c r="HIE10" s="154">
        <v>0</v>
      </c>
      <c r="HIF10" s="154">
        <v>0</v>
      </c>
      <c r="HIG10" s="154">
        <v>0</v>
      </c>
      <c r="HIH10" s="154">
        <v>0</v>
      </c>
      <c r="HII10" s="154">
        <v>0</v>
      </c>
      <c r="HIJ10" s="154">
        <v>0</v>
      </c>
      <c r="HIK10" s="154">
        <v>0</v>
      </c>
      <c r="HIL10" s="154">
        <v>0</v>
      </c>
      <c r="HIM10" s="154">
        <v>0</v>
      </c>
      <c r="HIN10" s="154">
        <v>0</v>
      </c>
      <c r="HIO10" s="154">
        <v>0</v>
      </c>
      <c r="HIP10" s="154">
        <v>0</v>
      </c>
      <c r="HIQ10" s="154">
        <v>0</v>
      </c>
      <c r="HIR10" s="154">
        <v>0</v>
      </c>
      <c r="HIS10" s="154">
        <v>0</v>
      </c>
      <c r="HIT10" s="154">
        <v>0</v>
      </c>
      <c r="HIU10" s="154">
        <v>0</v>
      </c>
      <c r="HIV10" s="154">
        <v>0</v>
      </c>
      <c r="HIW10" s="154">
        <v>0</v>
      </c>
      <c r="HIX10" s="154">
        <v>0</v>
      </c>
      <c r="HIY10" s="154">
        <v>0</v>
      </c>
      <c r="HIZ10" s="154">
        <v>0</v>
      </c>
      <c r="HJA10" s="154">
        <v>0</v>
      </c>
      <c r="HJB10" s="154">
        <v>0</v>
      </c>
      <c r="HJC10" s="154">
        <v>0</v>
      </c>
      <c r="HJD10" s="154">
        <v>0</v>
      </c>
      <c r="HJE10" s="154">
        <v>0</v>
      </c>
      <c r="HJF10" s="154">
        <v>0</v>
      </c>
      <c r="HJG10" s="154">
        <v>0</v>
      </c>
      <c r="HJH10" s="154">
        <v>0</v>
      </c>
      <c r="HJI10" s="154">
        <v>0</v>
      </c>
      <c r="HJJ10" s="154">
        <v>0</v>
      </c>
      <c r="HJK10" s="154">
        <v>0</v>
      </c>
      <c r="HJL10" s="154">
        <v>0</v>
      </c>
      <c r="HJM10" s="154">
        <v>0</v>
      </c>
      <c r="HJN10" s="154">
        <v>0</v>
      </c>
      <c r="HJO10" s="154">
        <v>0</v>
      </c>
      <c r="HJP10" s="154">
        <v>0</v>
      </c>
      <c r="HJQ10" s="154">
        <v>0</v>
      </c>
      <c r="HJR10" s="154">
        <v>0</v>
      </c>
      <c r="HJS10" s="154">
        <v>0</v>
      </c>
      <c r="HJT10" s="154">
        <v>0</v>
      </c>
      <c r="HJU10" s="154">
        <v>0</v>
      </c>
      <c r="HJV10" s="154">
        <v>0</v>
      </c>
      <c r="HJW10" s="154">
        <v>0</v>
      </c>
      <c r="HJX10" s="154">
        <v>0</v>
      </c>
      <c r="HJY10" s="154">
        <v>0</v>
      </c>
      <c r="HJZ10" s="154">
        <v>0</v>
      </c>
      <c r="HKA10" s="154">
        <v>0</v>
      </c>
      <c r="HKB10" s="154">
        <v>0</v>
      </c>
      <c r="HKC10" s="154">
        <v>0</v>
      </c>
      <c r="HKD10" s="154">
        <v>0</v>
      </c>
      <c r="HKE10" s="154">
        <v>0</v>
      </c>
      <c r="HKF10" s="154">
        <v>0</v>
      </c>
      <c r="HKG10" s="154">
        <v>0</v>
      </c>
      <c r="HKH10" s="154">
        <v>0</v>
      </c>
      <c r="HKI10" s="154">
        <v>0</v>
      </c>
      <c r="HKJ10" s="154">
        <v>0</v>
      </c>
      <c r="HKK10" s="154">
        <v>0</v>
      </c>
      <c r="HKL10" s="154">
        <v>0</v>
      </c>
      <c r="HKM10" s="154">
        <v>0</v>
      </c>
      <c r="HKN10" s="154">
        <v>0</v>
      </c>
      <c r="HKO10" s="154">
        <v>0</v>
      </c>
      <c r="HKP10" s="154">
        <v>0</v>
      </c>
      <c r="HKQ10" s="154">
        <v>0</v>
      </c>
      <c r="HKR10" s="154">
        <v>0</v>
      </c>
      <c r="HKS10" s="154">
        <v>0</v>
      </c>
      <c r="HKT10" s="154">
        <v>0</v>
      </c>
      <c r="HKU10" s="154">
        <v>0</v>
      </c>
      <c r="HKV10" s="154">
        <v>0</v>
      </c>
      <c r="HKW10" s="154">
        <v>0</v>
      </c>
      <c r="HKX10" s="154">
        <v>0</v>
      </c>
      <c r="HKY10" s="154">
        <v>0</v>
      </c>
      <c r="HKZ10" s="154">
        <v>0</v>
      </c>
      <c r="HLA10" s="154">
        <v>0</v>
      </c>
      <c r="HLB10" s="154">
        <v>0</v>
      </c>
      <c r="HLC10" s="154">
        <v>0</v>
      </c>
      <c r="HLD10" s="154">
        <v>0</v>
      </c>
      <c r="HLE10" s="154">
        <v>0</v>
      </c>
      <c r="HLF10" s="154">
        <v>0</v>
      </c>
      <c r="HLG10" s="154">
        <v>0</v>
      </c>
      <c r="HLH10" s="154">
        <v>0</v>
      </c>
      <c r="HLI10" s="154">
        <v>0</v>
      </c>
      <c r="HLJ10" s="154">
        <v>0</v>
      </c>
      <c r="HLK10" s="154">
        <v>0</v>
      </c>
      <c r="HLL10" s="154">
        <v>0</v>
      </c>
      <c r="HLM10" s="154">
        <v>0</v>
      </c>
      <c r="HLN10" s="154">
        <v>0</v>
      </c>
      <c r="HLO10" s="154">
        <v>0</v>
      </c>
      <c r="HLP10" s="154">
        <v>0</v>
      </c>
      <c r="HLQ10" s="154">
        <v>0</v>
      </c>
      <c r="HLR10" s="154">
        <v>0</v>
      </c>
      <c r="HLS10" s="154">
        <v>0</v>
      </c>
      <c r="HLT10" s="154">
        <v>0</v>
      </c>
      <c r="HLU10" s="154">
        <v>0</v>
      </c>
      <c r="HLV10" s="154">
        <v>0</v>
      </c>
      <c r="HLW10" s="154">
        <v>0</v>
      </c>
      <c r="HLX10" s="154">
        <v>0</v>
      </c>
      <c r="HLY10" s="154">
        <v>0</v>
      </c>
      <c r="HLZ10" s="154">
        <v>0</v>
      </c>
      <c r="HMA10" s="154">
        <v>0</v>
      </c>
      <c r="HMB10" s="154">
        <v>0</v>
      </c>
      <c r="HMC10" s="154">
        <v>0</v>
      </c>
      <c r="HMD10" s="154">
        <v>0</v>
      </c>
      <c r="HME10" s="154">
        <v>0</v>
      </c>
      <c r="HMF10" s="154">
        <v>0</v>
      </c>
      <c r="HMG10" s="154">
        <v>0</v>
      </c>
      <c r="HMH10" s="154">
        <v>0</v>
      </c>
      <c r="HMI10" s="154">
        <v>0</v>
      </c>
      <c r="HMJ10" s="154">
        <v>0</v>
      </c>
      <c r="HMK10" s="154">
        <v>0</v>
      </c>
      <c r="HML10" s="154">
        <v>0</v>
      </c>
      <c r="HMM10" s="154">
        <v>0</v>
      </c>
      <c r="HMN10" s="154">
        <v>0</v>
      </c>
      <c r="HMO10" s="154">
        <v>0</v>
      </c>
      <c r="HMP10" s="154">
        <v>0</v>
      </c>
      <c r="HMQ10" s="154">
        <v>0</v>
      </c>
      <c r="HMR10" s="154">
        <v>0</v>
      </c>
      <c r="HMS10" s="154">
        <v>0</v>
      </c>
      <c r="HMT10" s="154">
        <v>0</v>
      </c>
      <c r="HMU10" s="154">
        <v>0</v>
      </c>
      <c r="HMV10" s="154">
        <v>0</v>
      </c>
      <c r="HMW10" s="154">
        <v>0</v>
      </c>
      <c r="HMX10" s="154">
        <v>0</v>
      </c>
      <c r="HMY10" s="154">
        <v>0</v>
      </c>
      <c r="HMZ10" s="154">
        <v>0</v>
      </c>
      <c r="HNA10" s="154">
        <v>0</v>
      </c>
      <c r="HNB10" s="154">
        <v>0</v>
      </c>
      <c r="HNC10" s="154">
        <v>0</v>
      </c>
      <c r="HND10" s="154">
        <v>0</v>
      </c>
      <c r="HNE10" s="154">
        <v>0</v>
      </c>
      <c r="HNF10" s="154">
        <v>0</v>
      </c>
      <c r="HNG10" s="154">
        <v>0</v>
      </c>
      <c r="HNH10" s="154">
        <v>0</v>
      </c>
      <c r="HNI10" s="154">
        <v>0</v>
      </c>
      <c r="HNJ10" s="154">
        <v>0</v>
      </c>
      <c r="HNK10" s="154">
        <v>0</v>
      </c>
      <c r="HNL10" s="154">
        <v>0</v>
      </c>
      <c r="HNM10" s="154">
        <v>0</v>
      </c>
      <c r="HNN10" s="154">
        <v>0</v>
      </c>
      <c r="HNO10" s="154">
        <v>0</v>
      </c>
      <c r="HNP10" s="154">
        <v>0</v>
      </c>
      <c r="HNQ10" s="154">
        <v>0</v>
      </c>
      <c r="HNR10" s="154">
        <v>0</v>
      </c>
      <c r="HNS10" s="154">
        <v>0</v>
      </c>
      <c r="HNT10" s="154">
        <v>0</v>
      </c>
      <c r="HNU10" s="154">
        <v>0</v>
      </c>
      <c r="HNV10" s="154">
        <v>0</v>
      </c>
      <c r="HNW10" s="154">
        <v>0</v>
      </c>
      <c r="HNX10" s="154">
        <v>0</v>
      </c>
      <c r="HNY10" s="154">
        <v>0</v>
      </c>
      <c r="HNZ10" s="154">
        <v>0</v>
      </c>
      <c r="HOA10" s="154">
        <v>0</v>
      </c>
      <c r="HOB10" s="154">
        <v>0</v>
      </c>
      <c r="HOC10" s="154">
        <v>0</v>
      </c>
      <c r="HOD10" s="154">
        <v>0</v>
      </c>
      <c r="HOE10" s="154">
        <v>0</v>
      </c>
      <c r="HOF10" s="154">
        <v>0</v>
      </c>
      <c r="HOG10" s="154">
        <v>0</v>
      </c>
      <c r="HOH10" s="154">
        <v>0</v>
      </c>
      <c r="HOI10" s="154">
        <v>0</v>
      </c>
      <c r="HOJ10" s="154">
        <v>0</v>
      </c>
      <c r="HOK10" s="154">
        <v>0</v>
      </c>
      <c r="HOL10" s="154">
        <v>0</v>
      </c>
      <c r="HOM10" s="154">
        <v>0</v>
      </c>
      <c r="HON10" s="154">
        <v>0</v>
      </c>
      <c r="HOO10" s="154">
        <v>0</v>
      </c>
      <c r="HOP10" s="154">
        <v>0</v>
      </c>
      <c r="HOQ10" s="154">
        <v>0</v>
      </c>
      <c r="HOR10" s="154">
        <v>0</v>
      </c>
      <c r="HOS10" s="154">
        <v>0</v>
      </c>
      <c r="HOT10" s="154">
        <v>0</v>
      </c>
      <c r="HOU10" s="154">
        <v>0</v>
      </c>
      <c r="HOV10" s="154">
        <v>0</v>
      </c>
      <c r="HOW10" s="154">
        <v>0</v>
      </c>
      <c r="HOX10" s="154">
        <v>0</v>
      </c>
      <c r="HOY10" s="154">
        <v>0</v>
      </c>
      <c r="HOZ10" s="154">
        <v>0</v>
      </c>
      <c r="HPA10" s="154">
        <v>0</v>
      </c>
      <c r="HPB10" s="154">
        <v>0</v>
      </c>
      <c r="HPC10" s="154">
        <v>0</v>
      </c>
      <c r="HPD10" s="154">
        <v>0</v>
      </c>
      <c r="HPE10" s="154">
        <v>0</v>
      </c>
      <c r="HPF10" s="154">
        <v>0</v>
      </c>
      <c r="HPG10" s="154">
        <v>0</v>
      </c>
      <c r="HPH10" s="154">
        <v>0</v>
      </c>
      <c r="HPI10" s="154">
        <v>0</v>
      </c>
      <c r="HPJ10" s="154">
        <v>0</v>
      </c>
      <c r="HPK10" s="154">
        <v>0</v>
      </c>
      <c r="HPL10" s="154">
        <v>0</v>
      </c>
      <c r="HPM10" s="154">
        <v>0</v>
      </c>
      <c r="HPN10" s="154">
        <v>0</v>
      </c>
      <c r="HPO10" s="154">
        <v>0</v>
      </c>
      <c r="HPP10" s="154">
        <v>0</v>
      </c>
      <c r="HPQ10" s="154">
        <v>0</v>
      </c>
      <c r="HPR10" s="154">
        <v>0</v>
      </c>
      <c r="HPS10" s="154">
        <v>0</v>
      </c>
      <c r="HPT10" s="154">
        <v>0</v>
      </c>
      <c r="HPU10" s="154">
        <v>0</v>
      </c>
      <c r="HPV10" s="154">
        <v>0</v>
      </c>
      <c r="HPW10" s="154">
        <v>0</v>
      </c>
      <c r="HPX10" s="154">
        <v>0</v>
      </c>
      <c r="HPY10" s="154">
        <v>0</v>
      </c>
      <c r="HPZ10" s="154">
        <v>0</v>
      </c>
      <c r="HQA10" s="154">
        <v>0</v>
      </c>
      <c r="HQB10" s="154">
        <v>0</v>
      </c>
      <c r="HQC10" s="154">
        <v>0</v>
      </c>
      <c r="HQD10" s="154">
        <v>0</v>
      </c>
      <c r="HQE10" s="154">
        <v>0</v>
      </c>
      <c r="HQF10" s="154">
        <v>0</v>
      </c>
      <c r="HQG10" s="154">
        <v>0</v>
      </c>
      <c r="HQH10" s="154">
        <v>0</v>
      </c>
      <c r="HQI10" s="154">
        <v>0</v>
      </c>
      <c r="HQJ10" s="154">
        <v>0</v>
      </c>
      <c r="HQK10" s="154">
        <v>0</v>
      </c>
      <c r="HQL10" s="154">
        <v>0</v>
      </c>
      <c r="HQM10" s="154">
        <v>0</v>
      </c>
      <c r="HQN10" s="154">
        <v>0</v>
      </c>
      <c r="HQO10" s="154">
        <v>0</v>
      </c>
      <c r="HQP10" s="154">
        <v>0</v>
      </c>
      <c r="HQQ10" s="154">
        <v>0</v>
      </c>
      <c r="HQR10" s="154">
        <v>0</v>
      </c>
      <c r="HQS10" s="154">
        <v>0</v>
      </c>
      <c r="HQT10" s="154">
        <v>0</v>
      </c>
      <c r="HQU10" s="154">
        <v>0</v>
      </c>
      <c r="HQV10" s="154">
        <v>0</v>
      </c>
      <c r="HQW10" s="154">
        <v>0</v>
      </c>
      <c r="HQX10" s="154">
        <v>0</v>
      </c>
      <c r="HQY10" s="154">
        <v>0</v>
      </c>
      <c r="HQZ10" s="154">
        <v>0</v>
      </c>
      <c r="HRA10" s="154">
        <v>0</v>
      </c>
      <c r="HRB10" s="154">
        <v>0</v>
      </c>
      <c r="HRC10" s="154">
        <v>0</v>
      </c>
      <c r="HRD10" s="154">
        <v>0</v>
      </c>
      <c r="HRE10" s="154">
        <v>0</v>
      </c>
      <c r="HRF10" s="154">
        <v>0</v>
      </c>
      <c r="HRG10" s="154">
        <v>0</v>
      </c>
      <c r="HRH10" s="154">
        <v>0</v>
      </c>
      <c r="HRI10" s="154">
        <v>0</v>
      </c>
      <c r="HRJ10" s="154">
        <v>0</v>
      </c>
      <c r="HRK10" s="154">
        <v>0</v>
      </c>
      <c r="HRL10" s="154">
        <v>0</v>
      </c>
      <c r="HRM10" s="154">
        <v>0</v>
      </c>
      <c r="HRN10" s="154">
        <v>0</v>
      </c>
      <c r="HRO10" s="154">
        <v>0</v>
      </c>
      <c r="HRP10" s="154">
        <v>0</v>
      </c>
      <c r="HRQ10" s="154">
        <v>0</v>
      </c>
      <c r="HRR10" s="154">
        <v>0</v>
      </c>
      <c r="HRS10" s="154">
        <v>0</v>
      </c>
      <c r="HRT10" s="154">
        <v>0</v>
      </c>
      <c r="HRU10" s="154">
        <v>0</v>
      </c>
      <c r="HRV10" s="154">
        <v>0</v>
      </c>
      <c r="HRW10" s="154">
        <v>0</v>
      </c>
      <c r="HRX10" s="154">
        <v>0</v>
      </c>
      <c r="HRY10" s="154">
        <v>0</v>
      </c>
      <c r="HRZ10" s="154">
        <v>0</v>
      </c>
      <c r="HSA10" s="154">
        <v>0</v>
      </c>
      <c r="HSB10" s="154">
        <v>0</v>
      </c>
      <c r="HSC10" s="154">
        <v>0</v>
      </c>
      <c r="HSD10" s="154">
        <v>0</v>
      </c>
      <c r="HSE10" s="154">
        <v>0</v>
      </c>
      <c r="HSF10" s="154">
        <v>0</v>
      </c>
      <c r="HSG10" s="154">
        <v>0</v>
      </c>
      <c r="HSH10" s="154">
        <v>0</v>
      </c>
      <c r="HSI10" s="154">
        <v>0</v>
      </c>
      <c r="HSJ10" s="154">
        <v>0</v>
      </c>
      <c r="HSK10" s="154">
        <v>0</v>
      </c>
      <c r="HSL10" s="154">
        <v>0</v>
      </c>
      <c r="HSM10" s="154">
        <v>0</v>
      </c>
      <c r="HSN10" s="154">
        <v>0</v>
      </c>
      <c r="HSO10" s="154">
        <v>0</v>
      </c>
      <c r="HSP10" s="154">
        <v>0</v>
      </c>
      <c r="HSQ10" s="154">
        <v>0</v>
      </c>
      <c r="HSR10" s="154">
        <v>0</v>
      </c>
      <c r="HSS10" s="154">
        <v>0</v>
      </c>
      <c r="HST10" s="154">
        <v>0</v>
      </c>
      <c r="HSU10" s="154">
        <v>0</v>
      </c>
      <c r="HSV10" s="154">
        <v>0</v>
      </c>
      <c r="HSW10" s="154">
        <v>0</v>
      </c>
      <c r="HSX10" s="154">
        <v>0</v>
      </c>
      <c r="HSY10" s="154">
        <v>0</v>
      </c>
      <c r="HSZ10" s="154">
        <v>0</v>
      </c>
      <c r="HTA10" s="154">
        <v>0</v>
      </c>
      <c r="HTB10" s="154">
        <v>0</v>
      </c>
      <c r="HTC10" s="154">
        <v>0</v>
      </c>
      <c r="HTD10" s="154">
        <v>0</v>
      </c>
      <c r="HTE10" s="154">
        <v>0</v>
      </c>
      <c r="HTF10" s="154">
        <v>0</v>
      </c>
      <c r="HTG10" s="154">
        <v>0</v>
      </c>
      <c r="HTH10" s="154">
        <v>0</v>
      </c>
      <c r="HTI10" s="154">
        <v>0</v>
      </c>
      <c r="HTJ10" s="154">
        <v>0</v>
      </c>
      <c r="HTK10" s="154">
        <v>0</v>
      </c>
      <c r="HTL10" s="154">
        <v>0</v>
      </c>
      <c r="HTM10" s="154">
        <v>0</v>
      </c>
      <c r="HTN10" s="154">
        <v>0</v>
      </c>
      <c r="HTO10" s="154">
        <v>0</v>
      </c>
      <c r="HTP10" s="154">
        <v>0</v>
      </c>
      <c r="HTQ10" s="154">
        <v>0</v>
      </c>
      <c r="HTR10" s="154">
        <v>0</v>
      </c>
      <c r="HTS10" s="154">
        <v>0</v>
      </c>
      <c r="HTT10" s="154">
        <v>0</v>
      </c>
      <c r="HTU10" s="154">
        <v>0</v>
      </c>
      <c r="HTV10" s="154">
        <v>0</v>
      </c>
      <c r="HTW10" s="154">
        <v>0</v>
      </c>
      <c r="HTX10" s="154">
        <v>0</v>
      </c>
      <c r="HTY10" s="154">
        <v>0</v>
      </c>
      <c r="HTZ10" s="154">
        <v>0</v>
      </c>
      <c r="HUA10" s="154">
        <v>0</v>
      </c>
      <c r="HUB10" s="154">
        <v>0</v>
      </c>
      <c r="HUC10" s="154">
        <v>0</v>
      </c>
      <c r="HUD10" s="154">
        <v>0</v>
      </c>
      <c r="HUE10" s="154">
        <v>0</v>
      </c>
      <c r="HUF10" s="154">
        <v>0</v>
      </c>
      <c r="HUG10" s="154">
        <v>0</v>
      </c>
      <c r="HUH10" s="154">
        <v>0</v>
      </c>
      <c r="HUI10" s="154">
        <v>0</v>
      </c>
      <c r="HUJ10" s="154">
        <v>0</v>
      </c>
      <c r="HUK10" s="154">
        <v>0</v>
      </c>
      <c r="HUL10" s="154">
        <v>0</v>
      </c>
      <c r="HUM10" s="154">
        <v>0</v>
      </c>
      <c r="HUN10" s="154">
        <v>0</v>
      </c>
      <c r="HUO10" s="154">
        <v>0</v>
      </c>
      <c r="HUP10" s="154">
        <v>0</v>
      </c>
      <c r="HUQ10" s="154">
        <v>0</v>
      </c>
      <c r="HUR10" s="154">
        <v>0</v>
      </c>
      <c r="HUS10" s="154">
        <v>0</v>
      </c>
      <c r="HUT10" s="154">
        <v>0</v>
      </c>
      <c r="HUU10" s="154">
        <v>0</v>
      </c>
      <c r="HUV10" s="154">
        <v>0</v>
      </c>
      <c r="HUW10" s="154">
        <v>0</v>
      </c>
      <c r="HUX10" s="154">
        <v>0</v>
      </c>
      <c r="HUY10" s="154">
        <v>0</v>
      </c>
      <c r="HUZ10" s="154">
        <v>0</v>
      </c>
      <c r="HVA10" s="154">
        <v>0</v>
      </c>
      <c r="HVB10" s="154">
        <v>0</v>
      </c>
      <c r="HVC10" s="154">
        <v>0</v>
      </c>
      <c r="HVD10" s="154">
        <v>0</v>
      </c>
      <c r="HVE10" s="154">
        <v>0</v>
      </c>
      <c r="HVF10" s="154">
        <v>0</v>
      </c>
      <c r="HVG10" s="154">
        <v>0</v>
      </c>
      <c r="HVH10" s="154">
        <v>0</v>
      </c>
      <c r="HVI10" s="154">
        <v>0</v>
      </c>
      <c r="HVJ10" s="154">
        <v>0</v>
      </c>
      <c r="HVK10" s="154">
        <v>0</v>
      </c>
      <c r="HVL10" s="154">
        <v>0</v>
      </c>
      <c r="HVM10" s="154">
        <v>0</v>
      </c>
      <c r="HVN10" s="154">
        <v>0</v>
      </c>
      <c r="HVO10" s="154">
        <v>0</v>
      </c>
      <c r="HVP10" s="154">
        <v>0</v>
      </c>
      <c r="HVQ10" s="154">
        <v>0</v>
      </c>
      <c r="HVR10" s="154">
        <v>0</v>
      </c>
      <c r="HVS10" s="154">
        <v>0</v>
      </c>
      <c r="HVT10" s="154">
        <v>0</v>
      </c>
      <c r="HVU10" s="154">
        <v>0</v>
      </c>
      <c r="HVV10" s="154">
        <v>0</v>
      </c>
      <c r="HVW10" s="154">
        <v>0</v>
      </c>
      <c r="HVX10" s="154">
        <v>0</v>
      </c>
      <c r="HVY10" s="154">
        <v>0</v>
      </c>
      <c r="HVZ10" s="154">
        <v>0</v>
      </c>
      <c r="HWA10" s="154">
        <v>0</v>
      </c>
      <c r="HWB10" s="154">
        <v>0</v>
      </c>
      <c r="HWC10" s="154">
        <v>0</v>
      </c>
      <c r="HWD10" s="154">
        <v>0</v>
      </c>
      <c r="HWE10" s="154">
        <v>0</v>
      </c>
      <c r="HWF10" s="154">
        <v>0</v>
      </c>
      <c r="HWG10" s="154">
        <v>0</v>
      </c>
      <c r="HWH10" s="154">
        <v>0</v>
      </c>
      <c r="HWI10" s="154">
        <v>0</v>
      </c>
      <c r="HWJ10" s="154">
        <v>0</v>
      </c>
      <c r="HWK10" s="154">
        <v>0</v>
      </c>
      <c r="HWL10" s="154">
        <v>0</v>
      </c>
      <c r="HWM10" s="154">
        <v>0</v>
      </c>
      <c r="HWN10" s="154">
        <v>0</v>
      </c>
      <c r="HWO10" s="154">
        <v>0</v>
      </c>
      <c r="HWP10" s="154">
        <v>0</v>
      </c>
      <c r="HWQ10" s="154">
        <v>0</v>
      </c>
      <c r="HWR10" s="154">
        <v>0</v>
      </c>
      <c r="HWS10" s="154">
        <v>0</v>
      </c>
      <c r="HWT10" s="154">
        <v>0</v>
      </c>
      <c r="HWU10" s="154">
        <v>0</v>
      </c>
      <c r="HWV10" s="154">
        <v>0</v>
      </c>
      <c r="HWW10" s="154">
        <v>0</v>
      </c>
      <c r="HWX10" s="154">
        <v>0</v>
      </c>
      <c r="HWY10" s="154">
        <v>0</v>
      </c>
      <c r="HWZ10" s="154">
        <v>0</v>
      </c>
      <c r="HXA10" s="154">
        <v>0</v>
      </c>
      <c r="HXB10" s="154">
        <v>0</v>
      </c>
      <c r="HXC10" s="154">
        <v>0</v>
      </c>
      <c r="HXD10" s="154">
        <v>0</v>
      </c>
      <c r="HXE10" s="154">
        <v>0</v>
      </c>
      <c r="HXF10" s="154">
        <v>0</v>
      </c>
      <c r="HXG10" s="154">
        <v>0</v>
      </c>
      <c r="HXH10" s="154">
        <v>0</v>
      </c>
      <c r="HXI10" s="154">
        <v>0</v>
      </c>
      <c r="HXJ10" s="154">
        <v>0</v>
      </c>
      <c r="HXK10" s="154">
        <v>0</v>
      </c>
      <c r="HXL10" s="154">
        <v>0</v>
      </c>
      <c r="HXM10" s="154">
        <v>0</v>
      </c>
      <c r="HXN10" s="154">
        <v>0</v>
      </c>
      <c r="HXO10" s="154">
        <v>0</v>
      </c>
      <c r="HXP10" s="154">
        <v>0</v>
      </c>
      <c r="HXQ10" s="154">
        <v>0</v>
      </c>
      <c r="HXR10" s="154">
        <v>0</v>
      </c>
      <c r="HXS10" s="154">
        <v>0</v>
      </c>
      <c r="HXT10" s="154">
        <v>0</v>
      </c>
      <c r="HXU10" s="154">
        <v>0</v>
      </c>
      <c r="HXV10" s="154">
        <v>0</v>
      </c>
      <c r="HXW10" s="154">
        <v>0</v>
      </c>
      <c r="HXX10" s="154">
        <v>0</v>
      </c>
      <c r="HXY10" s="154">
        <v>0</v>
      </c>
      <c r="HXZ10" s="154">
        <v>0</v>
      </c>
      <c r="HYA10" s="154">
        <v>0</v>
      </c>
      <c r="HYB10" s="154">
        <v>0</v>
      </c>
      <c r="HYC10" s="154">
        <v>0</v>
      </c>
      <c r="HYD10" s="154">
        <v>0</v>
      </c>
      <c r="HYE10" s="154">
        <v>0</v>
      </c>
      <c r="HYF10" s="154">
        <v>0</v>
      </c>
      <c r="HYG10" s="154">
        <v>0</v>
      </c>
      <c r="HYH10" s="154">
        <v>0</v>
      </c>
      <c r="HYI10" s="154">
        <v>0</v>
      </c>
      <c r="HYJ10" s="154">
        <v>0</v>
      </c>
      <c r="HYK10" s="154">
        <v>0</v>
      </c>
      <c r="HYL10" s="154">
        <v>0</v>
      </c>
      <c r="HYM10" s="154">
        <v>0</v>
      </c>
      <c r="HYN10" s="154">
        <v>0</v>
      </c>
      <c r="HYO10" s="154">
        <v>0</v>
      </c>
      <c r="HYP10" s="154">
        <v>0</v>
      </c>
      <c r="HYQ10" s="154">
        <v>0</v>
      </c>
      <c r="HYR10" s="154">
        <v>0</v>
      </c>
      <c r="HYS10" s="154">
        <v>0</v>
      </c>
      <c r="HYT10" s="154">
        <v>0</v>
      </c>
      <c r="HYU10" s="154">
        <v>0</v>
      </c>
      <c r="HYV10" s="154">
        <v>0</v>
      </c>
      <c r="HYW10" s="154">
        <v>0</v>
      </c>
      <c r="HYX10" s="154">
        <v>0</v>
      </c>
      <c r="HYY10" s="154">
        <v>0</v>
      </c>
      <c r="HYZ10" s="154">
        <v>0</v>
      </c>
      <c r="HZA10" s="154">
        <v>0</v>
      </c>
      <c r="HZB10" s="154">
        <v>0</v>
      </c>
      <c r="HZC10" s="154">
        <v>0</v>
      </c>
      <c r="HZD10" s="154">
        <v>0</v>
      </c>
      <c r="HZE10" s="154">
        <v>0</v>
      </c>
      <c r="HZF10" s="154">
        <v>0</v>
      </c>
      <c r="HZG10" s="154">
        <v>0</v>
      </c>
      <c r="HZH10" s="154">
        <v>0</v>
      </c>
      <c r="HZI10" s="154">
        <v>0</v>
      </c>
      <c r="HZJ10" s="154">
        <v>0</v>
      </c>
      <c r="HZK10" s="154">
        <v>0</v>
      </c>
      <c r="HZL10" s="154">
        <v>0</v>
      </c>
      <c r="HZM10" s="154">
        <v>0</v>
      </c>
      <c r="HZN10" s="154">
        <v>0</v>
      </c>
      <c r="HZO10" s="154">
        <v>0</v>
      </c>
      <c r="HZP10" s="154">
        <v>0</v>
      </c>
      <c r="HZQ10" s="154">
        <v>0</v>
      </c>
      <c r="HZR10" s="154">
        <v>0</v>
      </c>
      <c r="HZS10" s="154">
        <v>0</v>
      </c>
      <c r="HZT10" s="154">
        <v>0</v>
      </c>
      <c r="HZU10" s="154">
        <v>0</v>
      </c>
      <c r="HZV10" s="154">
        <v>0</v>
      </c>
      <c r="HZW10" s="154">
        <v>0</v>
      </c>
      <c r="HZX10" s="154">
        <v>0</v>
      </c>
      <c r="HZY10" s="154">
        <v>0</v>
      </c>
      <c r="HZZ10" s="154">
        <v>0</v>
      </c>
      <c r="IAA10" s="154">
        <v>0</v>
      </c>
      <c r="IAB10" s="154">
        <v>0</v>
      </c>
      <c r="IAC10" s="154">
        <v>0</v>
      </c>
      <c r="IAD10" s="154">
        <v>0</v>
      </c>
      <c r="IAE10" s="154">
        <v>0</v>
      </c>
      <c r="IAF10" s="154">
        <v>0</v>
      </c>
      <c r="IAG10" s="154">
        <v>0</v>
      </c>
      <c r="IAH10" s="154">
        <v>0</v>
      </c>
      <c r="IAI10" s="154">
        <v>0</v>
      </c>
      <c r="IAJ10" s="154">
        <v>0</v>
      </c>
      <c r="IAK10" s="154">
        <v>0</v>
      </c>
      <c r="IAL10" s="154">
        <v>0</v>
      </c>
      <c r="IAM10" s="154">
        <v>0</v>
      </c>
      <c r="IAN10" s="154">
        <v>0</v>
      </c>
      <c r="IAO10" s="154">
        <v>0</v>
      </c>
      <c r="IAP10" s="154">
        <v>0</v>
      </c>
      <c r="IAQ10" s="154">
        <v>0</v>
      </c>
      <c r="IAR10" s="154">
        <v>0</v>
      </c>
      <c r="IAS10" s="154">
        <v>0</v>
      </c>
      <c r="IAT10" s="154">
        <v>0</v>
      </c>
      <c r="IAU10" s="154">
        <v>0</v>
      </c>
      <c r="IAV10" s="154">
        <v>0</v>
      </c>
      <c r="IAW10" s="154">
        <v>0</v>
      </c>
      <c r="IAX10" s="154">
        <v>0</v>
      </c>
      <c r="IAY10" s="154">
        <v>0</v>
      </c>
      <c r="IAZ10" s="154">
        <v>0</v>
      </c>
      <c r="IBA10" s="154">
        <v>0</v>
      </c>
      <c r="IBB10" s="154">
        <v>0</v>
      </c>
      <c r="IBC10" s="154">
        <v>0</v>
      </c>
      <c r="IBD10" s="154">
        <v>0</v>
      </c>
      <c r="IBE10" s="154">
        <v>0</v>
      </c>
      <c r="IBF10" s="154">
        <v>0</v>
      </c>
      <c r="IBG10" s="154">
        <v>0</v>
      </c>
      <c r="IBH10" s="154">
        <v>0</v>
      </c>
      <c r="IBI10" s="154">
        <v>0</v>
      </c>
      <c r="IBJ10" s="154">
        <v>0</v>
      </c>
      <c r="IBK10" s="154">
        <v>0</v>
      </c>
      <c r="IBL10" s="154">
        <v>0</v>
      </c>
      <c r="IBM10" s="154">
        <v>0</v>
      </c>
      <c r="IBN10" s="154">
        <v>0</v>
      </c>
      <c r="IBO10" s="154">
        <v>0</v>
      </c>
      <c r="IBP10" s="154">
        <v>0</v>
      </c>
      <c r="IBQ10" s="154">
        <v>0</v>
      </c>
      <c r="IBR10" s="154">
        <v>0</v>
      </c>
      <c r="IBS10" s="154">
        <v>0</v>
      </c>
      <c r="IBT10" s="154">
        <v>0</v>
      </c>
      <c r="IBU10" s="154">
        <v>0</v>
      </c>
      <c r="IBV10" s="154">
        <v>0</v>
      </c>
      <c r="IBW10" s="154">
        <v>0</v>
      </c>
      <c r="IBX10" s="154">
        <v>0</v>
      </c>
      <c r="IBY10" s="154">
        <v>0</v>
      </c>
      <c r="IBZ10" s="154">
        <v>0</v>
      </c>
      <c r="ICA10" s="154">
        <v>0</v>
      </c>
      <c r="ICB10" s="154">
        <v>0</v>
      </c>
      <c r="ICC10" s="154">
        <v>0</v>
      </c>
      <c r="ICD10" s="154">
        <v>0</v>
      </c>
      <c r="ICE10" s="154">
        <v>0</v>
      </c>
      <c r="ICF10" s="154">
        <v>0</v>
      </c>
      <c r="ICG10" s="154">
        <v>0</v>
      </c>
      <c r="ICH10" s="154">
        <v>0</v>
      </c>
      <c r="ICI10" s="154">
        <v>0</v>
      </c>
      <c r="ICJ10" s="154">
        <v>0</v>
      </c>
      <c r="ICK10" s="154">
        <v>0</v>
      </c>
      <c r="ICL10" s="154">
        <v>0</v>
      </c>
      <c r="ICM10" s="154">
        <v>0</v>
      </c>
      <c r="ICN10" s="154">
        <v>0</v>
      </c>
      <c r="ICO10" s="154">
        <v>0</v>
      </c>
      <c r="ICP10" s="154">
        <v>0</v>
      </c>
      <c r="ICQ10" s="154">
        <v>0</v>
      </c>
      <c r="ICR10" s="154">
        <v>0</v>
      </c>
      <c r="ICS10" s="154">
        <v>0</v>
      </c>
      <c r="ICT10" s="154">
        <v>0</v>
      </c>
      <c r="ICU10" s="154">
        <v>0</v>
      </c>
      <c r="ICV10" s="154">
        <v>0</v>
      </c>
      <c r="ICW10" s="154">
        <v>0</v>
      </c>
      <c r="ICX10" s="154">
        <v>0</v>
      </c>
      <c r="ICY10" s="154">
        <v>0</v>
      </c>
      <c r="ICZ10" s="154">
        <v>0</v>
      </c>
      <c r="IDA10" s="154">
        <v>0</v>
      </c>
      <c r="IDB10" s="154">
        <v>0</v>
      </c>
      <c r="IDC10" s="154">
        <v>0</v>
      </c>
      <c r="IDD10" s="154">
        <v>0</v>
      </c>
      <c r="IDE10" s="154">
        <v>0</v>
      </c>
      <c r="IDF10" s="154">
        <v>0</v>
      </c>
      <c r="IDG10" s="154">
        <v>0</v>
      </c>
      <c r="IDH10" s="154">
        <v>0</v>
      </c>
      <c r="IDI10" s="154">
        <v>0</v>
      </c>
      <c r="IDJ10" s="154">
        <v>0</v>
      </c>
      <c r="IDK10" s="154">
        <v>0</v>
      </c>
      <c r="IDL10" s="154">
        <v>0</v>
      </c>
      <c r="IDM10" s="154">
        <v>0</v>
      </c>
      <c r="IDN10" s="154">
        <v>0</v>
      </c>
      <c r="IDO10" s="154">
        <v>0</v>
      </c>
      <c r="IDP10" s="154">
        <v>0</v>
      </c>
      <c r="IDQ10" s="154">
        <v>0</v>
      </c>
      <c r="IDR10" s="154">
        <v>0</v>
      </c>
      <c r="IDS10" s="154">
        <v>0</v>
      </c>
      <c r="IDT10" s="154">
        <v>0</v>
      </c>
      <c r="IDU10" s="154">
        <v>0</v>
      </c>
      <c r="IDV10" s="154">
        <v>0</v>
      </c>
      <c r="IDW10" s="154">
        <v>0</v>
      </c>
      <c r="IDX10" s="154">
        <v>0</v>
      </c>
      <c r="IDY10" s="154">
        <v>0</v>
      </c>
      <c r="IDZ10" s="154">
        <v>0</v>
      </c>
      <c r="IEA10" s="154">
        <v>0</v>
      </c>
      <c r="IEB10" s="154">
        <v>0</v>
      </c>
      <c r="IEC10" s="154">
        <v>0</v>
      </c>
      <c r="IED10" s="154">
        <v>0</v>
      </c>
      <c r="IEE10" s="154">
        <v>0</v>
      </c>
      <c r="IEF10" s="154">
        <v>0</v>
      </c>
      <c r="IEG10" s="154">
        <v>0</v>
      </c>
      <c r="IEH10" s="154">
        <v>0</v>
      </c>
      <c r="IEI10" s="154">
        <v>0</v>
      </c>
      <c r="IEJ10" s="154">
        <v>0</v>
      </c>
      <c r="IEK10" s="154">
        <v>0</v>
      </c>
      <c r="IEL10" s="154">
        <v>0</v>
      </c>
      <c r="IEM10" s="154">
        <v>0</v>
      </c>
      <c r="IEN10" s="154">
        <v>0</v>
      </c>
      <c r="IEO10" s="154">
        <v>0</v>
      </c>
      <c r="IEP10" s="154">
        <v>0</v>
      </c>
      <c r="IEQ10" s="154">
        <v>0</v>
      </c>
      <c r="IER10" s="154">
        <v>0</v>
      </c>
      <c r="IES10" s="154">
        <v>0</v>
      </c>
      <c r="IET10" s="154">
        <v>0</v>
      </c>
      <c r="IEU10" s="154">
        <v>0</v>
      </c>
      <c r="IEV10" s="154">
        <v>0</v>
      </c>
      <c r="IEW10" s="154">
        <v>0</v>
      </c>
      <c r="IEX10" s="154">
        <v>0</v>
      </c>
      <c r="IEY10" s="154">
        <v>0</v>
      </c>
      <c r="IEZ10" s="154">
        <v>0</v>
      </c>
      <c r="IFA10" s="154">
        <v>0</v>
      </c>
      <c r="IFB10" s="154">
        <v>0</v>
      </c>
      <c r="IFC10" s="154">
        <v>0</v>
      </c>
      <c r="IFD10" s="154">
        <v>0</v>
      </c>
      <c r="IFE10" s="154">
        <v>0</v>
      </c>
      <c r="IFF10" s="154">
        <v>0</v>
      </c>
      <c r="IFG10" s="154">
        <v>0</v>
      </c>
      <c r="IFH10" s="154">
        <v>0</v>
      </c>
      <c r="IFI10" s="154">
        <v>0</v>
      </c>
      <c r="IFJ10" s="154">
        <v>0</v>
      </c>
      <c r="IFK10" s="154">
        <v>0</v>
      </c>
      <c r="IFL10" s="154">
        <v>0</v>
      </c>
      <c r="IFM10" s="154">
        <v>0</v>
      </c>
      <c r="IFN10" s="154">
        <v>0</v>
      </c>
      <c r="IFO10" s="154">
        <v>0</v>
      </c>
      <c r="IFP10" s="154">
        <v>0</v>
      </c>
      <c r="IFQ10" s="154">
        <v>0</v>
      </c>
      <c r="IFR10" s="154">
        <v>0</v>
      </c>
      <c r="IFS10" s="154">
        <v>0</v>
      </c>
      <c r="IFT10" s="154">
        <v>0</v>
      </c>
      <c r="IFU10" s="154">
        <v>0</v>
      </c>
      <c r="IFV10" s="154">
        <v>0</v>
      </c>
      <c r="IFW10" s="154">
        <v>0</v>
      </c>
      <c r="IFX10" s="154">
        <v>0</v>
      </c>
      <c r="IFY10" s="154">
        <v>0</v>
      </c>
      <c r="IFZ10" s="154">
        <v>0</v>
      </c>
      <c r="IGA10" s="154">
        <v>0</v>
      </c>
      <c r="IGB10" s="154">
        <v>0</v>
      </c>
      <c r="IGC10" s="154">
        <v>0</v>
      </c>
      <c r="IGD10" s="154">
        <v>0</v>
      </c>
      <c r="IGE10" s="154">
        <v>0</v>
      </c>
      <c r="IGF10" s="154">
        <v>0</v>
      </c>
      <c r="IGG10" s="154">
        <v>0</v>
      </c>
      <c r="IGH10" s="154">
        <v>0</v>
      </c>
      <c r="IGI10" s="154">
        <v>0</v>
      </c>
      <c r="IGJ10" s="154">
        <v>0</v>
      </c>
      <c r="IGK10" s="154">
        <v>0</v>
      </c>
      <c r="IGL10" s="154">
        <v>0</v>
      </c>
      <c r="IGM10" s="154">
        <v>0</v>
      </c>
      <c r="IGN10" s="154">
        <v>0</v>
      </c>
      <c r="IGO10" s="154">
        <v>0</v>
      </c>
      <c r="IGP10" s="154">
        <v>0</v>
      </c>
      <c r="IGQ10" s="154">
        <v>0</v>
      </c>
      <c r="IGR10" s="154">
        <v>0</v>
      </c>
      <c r="IGS10" s="154">
        <v>0</v>
      </c>
      <c r="IGT10" s="154">
        <v>0</v>
      </c>
      <c r="IGU10" s="154">
        <v>0</v>
      </c>
      <c r="IGV10" s="154">
        <v>0</v>
      </c>
      <c r="IGW10" s="154">
        <v>0</v>
      </c>
      <c r="IGX10" s="154">
        <v>0</v>
      </c>
      <c r="IGY10" s="154">
        <v>0</v>
      </c>
      <c r="IGZ10" s="154">
        <v>0</v>
      </c>
      <c r="IHA10" s="154">
        <v>0</v>
      </c>
      <c r="IHB10" s="154">
        <v>0</v>
      </c>
      <c r="IHC10" s="154">
        <v>0</v>
      </c>
      <c r="IHD10" s="154">
        <v>0</v>
      </c>
      <c r="IHE10" s="154">
        <v>0</v>
      </c>
      <c r="IHF10" s="154">
        <v>0</v>
      </c>
      <c r="IHG10" s="154">
        <v>0</v>
      </c>
      <c r="IHH10" s="154">
        <v>0</v>
      </c>
      <c r="IHI10" s="154">
        <v>0</v>
      </c>
      <c r="IHJ10" s="154">
        <v>0</v>
      </c>
      <c r="IHK10" s="154">
        <v>0</v>
      </c>
      <c r="IHL10" s="154">
        <v>0</v>
      </c>
      <c r="IHM10" s="154">
        <v>0</v>
      </c>
      <c r="IHN10" s="154">
        <v>0</v>
      </c>
      <c r="IHO10" s="154">
        <v>0</v>
      </c>
      <c r="IHP10" s="154">
        <v>0</v>
      </c>
      <c r="IHQ10" s="154">
        <v>0</v>
      </c>
      <c r="IHR10" s="154">
        <v>0</v>
      </c>
      <c r="IHS10" s="154">
        <v>0</v>
      </c>
      <c r="IHT10" s="154">
        <v>0</v>
      </c>
      <c r="IHU10" s="154">
        <v>0</v>
      </c>
      <c r="IHV10" s="154">
        <v>0</v>
      </c>
      <c r="IHW10" s="154">
        <v>0</v>
      </c>
      <c r="IHX10" s="154">
        <v>0</v>
      </c>
      <c r="IHY10" s="154">
        <v>0</v>
      </c>
      <c r="IHZ10" s="154">
        <v>0</v>
      </c>
      <c r="IIA10" s="154">
        <v>0</v>
      </c>
      <c r="IIB10" s="154">
        <v>0</v>
      </c>
      <c r="IIC10" s="154">
        <v>0</v>
      </c>
      <c r="IID10" s="154">
        <v>0</v>
      </c>
      <c r="IIE10" s="154">
        <v>0</v>
      </c>
      <c r="IIF10" s="154">
        <v>0</v>
      </c>
      <c r="IIG10" s="154">
        <v>0</v>
      </c>
      <c r="IIH10" s="154">
        <v>0</v>
      </c>
      <c r="III10" s="154">
        <v>0</v>
      </c>
      <c r="IIJ10" s="154">
        <v>0</v>
      </c>
      <c r="IIK10" s="154">
        <v>0</v>
      </c>
      <c r="IIL10" s="154">
        <v>0</v>
      </c>
      <c r="IIM10" s="154">
        <v>0</v>
      </c>
      <c r="IIN10" s="154">
        <v>0</v>
      </c>
      <c r="IIO10" s="154">
        <v>0</v>
      </c>
      <c r="IIP10" s="154">
        <v>0</v>
      </c>
      <c r="IIQ10" s="154">
        <v>0</v>
      </c>
      <c r="IIR10" s="154">
        <v>0</v>
      </c>
      <c r="IIS10" s="154">
        <v>0</v>
      </c>
      <c r="IIT10" s="154">
        <v>0</v>
      </c>
      <c r="IIU10" s="154">
        <v>0</v>
      </c>
      <c r="IIV10" s="154">
        <v>0</v>
      </c>
      <c r="IIW10" s="154">
        <v>0</v>
      </c>
      <c r="IIX10" s="154">
        <v>0</v>
      </c>
      <c r="IIY10" s="154">
        <v>0</v>
      </c>
      <c r="IIZ10" s="154">
        <v>0</v>
      </c>
      <c r="IJA10" s="154">
        <v>0</v>
      </c>
      <c r="IJB10" s="154">
        <v>0</v>
      </c>
      <c r="IJC10" s="154">
        <v>0</v>
      </c>
      <c r="IJD10" s="154">
        <v>0</v>
      </c>
      <c r="IJE10" s="154">
        <v>0</v>
      </c>
      <c r="IJF10" s="154">
        <v>0</v>
      </c>
      <c r="IJG10" s="154">
        <v>0</v>
      </c>
      <c r="IJH10" s="154">
        <v>0</v>
      </c>
      <c r="IJI10" s="154">
        <v>0</v>
      </c>
      <c r="IJJ10" s="154">
        <v>0</v>
      </c>
      <c r="IJK10" s="154">
        <v>0</v>
      </c>
      <c r="IJL10" s="154">
        <v>0</v>
      </c>
      <c r="IJM10" s="154">
        <v>0</v>
      </c>
      <c r="IJN10" s="154">
        <v>0</v>
      </c>
      <c r="IJO10" s="154">
        <v>0</v>
      </c>
      <c r="IJP10" s="154">
        <v>0</v>
      </c>
      <c r="IJQ10" s="154">
        <v>0</v>
      </c>
      <c r="IJR10" s="154">
        <v>0</v>
      </c>
      <c r="IJS10" s="154">
        <v>0</v>
      </c>
      <c r="IJT10" s="154">
        <v>0</v>
      </c>
      <c r="IJU10" s="154">
        <v>0</v>
      </c>
      <c r="IJV10" s="154">
        <v>0</v>
      </c>
      <c r="IJW10" s="154">
        <v>0</v>
      </c>
      <c r="IJX10" s="154">
        <v>0</v>
      </c>
      <c r="IJY10" s="154">
        <v>0</v>
      </c>
      <c r="IJZ10" s="154">
        <v>0</v>
      </c>
      <c r="IKA10" s="154">
        <v>0</v>
      </c>
      <c r="IKB10" s="154">
        <v>0</v>
      </c>
      <c r="IKC10" s="154">
        <v>0</v>
      </c>
      <c r="IKD10" s="154">
        <v>0</v>
      </c>
      <c r="IKE10" s="154">
        <v>0</v>
      </c>
      <c r="IKF10" s="154">
        <v>0</v>
      </c>
      <c r="IKG10" s="154">
        <v>0</v>
      </c>
      <c r="IKH10" s="154">
        <v>0</v>
      </c>
      <c r="IKI10" s="154">
        <v>0</v>
      </c>
      <c r="IKJ10" s="154">
        <v>0</v>
      </c>
      <c r="IKK10" s="154">
        <v>0</v>
      </c>
      <c r="IKL10" s="154">
        <v>0</v>
      </c>
      <c r="IKM10" s="154">
        <v>0</v>
      </c>
      <c r="IKN10" s="154">
        <v>0</v>
      </c>
      <c r="IKO10" s="154">
        <v>0</v>
      </c>
      <c r="IKP10" s="154">
        <v>0</v>
      </c>
      <c r="IKQ10" s="154">
        <v>0</v>
      </c>
      <c r="IKR10" s="154">
        <v>0</v>
      </c>
      <c r="IKS10" s="154">
        <v>0</v>
      </c>
      <c r="IKT10" s="154">
        <v>0</v>
      </c>
      <c r="IKU10" s="154">
        <v>0</v>
      </c>
      <c r="IKV10" s="154">
        <v>0</v>
      </c>
      <c r="IKW10" s="154">
        <v>0</v>
      </c>
      <c r="IKX10" s="154">
        <v>0</v>
      </c>
      <c r="IKY10" s="154">
        <v>0</v>
      </c>
      <c r="IKZ10" s="154">
        <v>0</v>
      </c>
      <c r="ILA10" s="154">
        <v>0</v>
      </c>
      <c r="ILB10" s="154">
        <v>0</v>
      </c>
      <c r="ILC10" s="154">
        <v>0</v>
      </c>
      <c r="ILD10" s="154">
        <v>0</v>
      </c>
      <c r="ILE10" s="154">
        <v>0</v>
      </c>
      <c r="ILF10" s="154">
        <v>0</v>
      </c>
      <c r="ILG10" s="154">
        <v>0</v>
      </c>
      <c r="ILH10" s="154">
        <v>0</v>
      </c>
      <c r="ILI10" s="154">
        <v>0</v>
      </c>
      <c r="ILJ10" s="154">
        <v>0</v>
      </c>
      <c r="ILK10" s="154">
        <v>0</v>
      </c>
      <c r="ILL10" s="154">
        <v>0</v>
      </c>
      <c r="ILM10" s="154">
        <v>0</v>
      </c>
      <c r="ILN10" s="154">
        <v>0</v>
      </c>
      <c r="ILO10" s="154">
        <v>0</v>
      </c>
      <c r="ILP10" s="154">
        <v>0</v>
      </c>
      <c r="ILQ10" s="154">
        <v>0</v>
      </c>
      <c r="ILR10" s="154">
        <v>0</v>
      </c>
      <c r="ILS10" s="154">
        <v>0</v>
      </c>
      <c r="ILT10" s="154">
        <v>0</v>
      </c>
      <c r="ILU10" s="154">
        <v>0</v>
      </c>
      <c r="ILV10" s="154">
        <v>0</v>
      </c>
      <c r="ILW10" s="154">
        <v>0</v>
      </c>
      <c r="ILX10" s="154">
        <v>0</v>
      </c>
      <c r="ILY10" s="154">
        <v>0</v>
      </c>
      <c r="ILZ10" s="154">
        <v>0</v>
      </c>
      <c r="IMA10" s="154">
        <v>0</v>
      </c>
      <c r="IMB10" s="154">
        <v>0</v>
      </c>
      <c r="IMC10" s="154">
        <v>0</v>
      </c>
      <c r="IMD10" s="154">
        <v>0</v>
      </c>
      <c r="IME10" s="154">
        <v>0</v>
      </c>
      <c r="IMF10" s="154">
        <v>0</v>
      </c>
      <c r="IMG10" s="154">
        <v>0</v>
      </c>
      <c r="IMH10" s="154">
        <v>0</v>
      </c>
      <c r="IMI10" s="154">
        <v>0</v>
      </c>
      <c r="IMJ10" s="154">
        <v>0</v>
      </c>
      <c r="IMK10" s="154">
        <v>0</v>
      </c>
      <c r="IML10" s="154">
        <v>0</v>
      </c>
      <c r="IMM10" s="154">
        <v>0</v>
      </c>
      <c r="IMN10" s="154">
        <v>0</v>
      </c>
      <c r="IMO10" s="154">
        <v>0</v>
      </c>
      <c r="IMP10" s="154">
        <v>0</v>
      </c>
      <c r="IMQ10" s="154">
        <v>0</v>
      </c>
      <c r="IMR10" s="154">
        <v>0</v>
      </c>
      <c r="IMS10" s="154">
        <v>0</v>
      </c>
      <c r="IMT10" s="154">
        <v>0</v>
      </c>
      <c r="IMU10" s="154">
        <v>0</v>
      </c>
      <c r="IMV10" s="154">
        <v>0</v>
      </c>
      <c r="IMW10" s="154">
        <v>0</v>
      </c>
      <c r="IMX10" s="154">
        <v>0</v>
      </c>
      <c r="IMY10" s="154">
        <v>0</v>
      </c>
      <c r="IMZ10" s="154">
        <v>0</v>
      </c>
      <c r="INA10" s="154">
        <v>0</v>
      </c>
      <c r="INB10" s="154">
        <v>0</v>
      </c>
      <c r="INC10" s="154">
        <v>0</v>
      </c>
      <c r="IND10" s="154">
        <v>0</v>
      </c>
      <c r="INE10" s="154">
        <v>0</v>
      </c>
      <c r="INF10" s="154">
        <v>0</v>
      </c>
      <c r="ING10" s="154">
        <v>0</v>
      </c>
      <c r="INH10" s="154">
        <v>0</v>
      </c>
      <c r="INI10" s="154">
        <v>0</v>
      </c>
      <c r="INJ10" s="154">
        <v>0</v>
      </c>
      <c r="INK10" s="154">
        <v>0</v>
      </c>
      <c r="INL10" s="154">
        <v>0</v>
      </c>
      <c r="INM10" s="154">
        <v>0</v>
      </c>
      <c r="INN10" s="154">
        <v>0</v>
      </c>
      <c r="INO10" s="154">
        <v>0</v>
      </c>
      <c r="INP10" s="154">
        <v>0</v>
      </c>
      <c r="INQ10" s="154">
        <v>0</v>
      </c>
      <c r="INR10" s="154">
        <v>0</v>
      </c>
      <c r="INS10" s="154">
        <v>0</v>
      </c>
      <c r="INT10" s="154">
        <v>0</v>
      </c>
      <c r="INU10" s="154">
        <v>0</v>
      </c>
      <c r="INV10" s="154">
        <v>0</v>
      </c>
      <c r="INW10" s="154">
        <v>0</v>
      </c>
      <c r="INX10" s="154">
        <v>0</v>
      </c>
      <c r="INY10" s="154">
        <v>0</v>
      </c>
      <c r="INZ10" s="154">
        <v>0</v>
      </c>
      <c r="IOA10" s="154">
        <v>0</v>
      </c>
      <c r="IOB10" s="154">
        <v>0</v>
      </c>
      <c r="IOC10" s="154">
        <v>0</v>
      </c>
      <c r="IOD10" s="154">
        <v>0</v>
      </c>
      <c r="IOE10" s="154">
        <v>0</v>
      </c>
      <c r="IOF10" s="154">
        <v>0</v>
      </c>
      <c r="IOG10" s="154">
        <v>0</v>
      </c>
      <c r="IOH10" s="154">
        <v>0</v>
      </c>
      <c r="IOI10" s="154">
        <v>0</v>
      </c>
      <c r="IOJ10" s="154">
        <v>0</v>
      </c>
      <c r="IOK10" s="154">
        <v>0</v>
      </c>
      <c r="IOL10" s="154">
        <v>0</v>
      </c>
      <c r="IOM10" s="154">
        <v>0</v>
      </c>
      <c r="ION10" s="154">
        <v>0</v>
      </c>
      <c r="IOO10" s="154">
        <v>0</v>
      </c>
      <c r="IOP10" s="154">
        <v>0</v>
      </c>
      <c r="IOQ10" s="154">
        <v>0</v>
      </c>
      <c r="IOR10" s="154">
        <v>0</v>
      </c>
      <c r="IOS10" s="154">
        <v>0</v>
      </c>
      <c r="IOT10" s="154">
        <v>0</v>
      </c>
      <c r="IOU10" s="154">
        <v>0</v>
      </c>
      <c r="IOV10" s="154">
        <v>0</v>
      </c>
      <c r="IOW10" s="154">
        <v>0</v>
      </c>
      <c r="IOX10" s="154">
        <v>0</v>
      </c>
      <c r="IOY10" s="154">
        <v>0</v>
      </c>
      <c r="IOZ10" s="154">
        <v>0</v>
      </c>
      <c r="IPA10" s="154">
        <v>0</v>
      </c>
      <c r="IPB10" s="154">
        <v>0</v>
      </c>
      <c r="IPC10" s="154">
        <v>0</v>
      </c>
      <c r="IPD10" s="154">
        <v>0</v>
      </c>
      <c r="IPE10" s="154">
        <v>0</v>
      </c>
      <c r="IPF10" s="154">
        <v>0</v>
      </c>
      <c r="IPG10" s="154">
        <v>0</v>
      </c>
      <c r="IPH10" s="154">
        <v>0</v>
      </c>
      <c r="IPI10" s="154">
        <v>0</v>
      </c>
      <c r="IPJ10" s="154">
        <v>0</v>
      </c>
      <c r="IPK10" s="154">
        <v>0</v>
      </c>
      <c r="IPL10" s="154">
        <v>0</v>
      </c>
      <c r="IPM10" s="154">
        <v>0</v>
      </c>
      <c r="IPN10" s="154">
        <v>0</v>
      </c>
      <c r="IPO10" s="154">
        <v>0</v>
      </c>
      <c r="IPP10" s="154">
        <v>0</v>
      </c>
      <c r="IPQ10" s="154">
        <v>0</v>
      </c>
      <c r="IPR10" s="154">
        <v>0</v>
      </c>
      <c r="IPS10" s="154">
        <v>0</v>
      </c>
      <c r="IPT10" s="154">
        <v>0</v>
      </c>
      <c r="IPU10" s="154">
        <v>0</v>
      </c>
      <c r="IPV10" s="154">
        <v>0</v>
      </c>
      <c r="IPW10" s="154">
        <v>0</v>
      </c>
      <c r="IPX10" s="154">
        <v>0</v>
      </c>
      <c r="IPY10" s="154">
        <v>0</v>
      </c>
      <c r="IPZ10" s="154">
        <v>0</v>
      </c>
      <c r="IQA10" s="154">
        <v>0</v>
      </c>
      <c r="IQB10" s="154">
        <v>0</v>
      </c>
      <c r="IQC10" s="154">
        <v>0</v>
      </c>
      <c r="IQD10" s="154">
        <v>0</v>
      </c>
      <c r="IQE10" s="154">
        <v>0</v>
      </c>
      <c r="IQF10" s="154">
        <v>0</v>
      </c>
      <c r="IQG10" s="154">
        <v>0</v>
      </c>
      <c r="IQH10" s="154">
        <v>0</v>
      </c>
      <c r="IQI10" s="154">
        <v>0</v>
      </c>
      <c r="IQJ10" s="154">
        <v>0</v>
      </c>
      <c r="IQK10" s="154">
        <v>0</v>
      </c>
      <c r="IQL10" s="154">
        <v>0</v>
      </c>
      <c r="IQM10" s="154">
        <v>0</v>
      </c>
      <c r="IQN10" s="154">
        <v>0</v>
      </c>
      <c r="IQO10" s="154">
        <v>0</v>
      </c>
      <c r="IQP10" s="154">
        <v>0</v>
      </c>
      <c r="IQQ10" s="154">
        <v>0</v>
      </c>
      <c r="IQR10" s="154">
        <v>0</v>
      </c>
      <c r="IQS10" s="154">
        <v>0</v>
      </c>
      <c r="IQT10" s="154">
        <v>0</v>
      </c>
      <c r="IQU10" s="154">
        <v>0</v>
      </c>
      <c r="IQV10" s="154">
        <v>0</v>
      </c>
      <c r="IQW10" s="154">
        <v>0</v>
      </c>
      <c r="IQX10" s="154">
        <v>0</v>
      </c>
      <c r="IQY10" s="154">
        <v>0</v>
      </c>
      <c r="IQZ10" s="154">
        <v>0</v>
      </c>
      <c r="IRA10" s="154">
        <v>0</v>
      </c>
      <c r="IRB10" s="154">
        <v>0</v>
      </c>
      <c r="IRC10" s="154">
        <v>0</v>
      </c>
      <c r="IRD10" s="154">
        <v>0</v>
      </c>
      <c r="IRE10" s="154">
        <v>0</v>
      </c>
      <c r="IRF10" s="154">
        <v>0</v>
      </c>
      <c r="IRG10" s="154">
        <v>0</v>
      </c>
      <c r="IRH10" s="154">
        <v>0</v>
      </c>
      <c r="IRI10" s="154">
        <v>0</v>
      </c>
      <c r="IRJ10" s="154">
        <v>0</v>
      </c>
      <c r="IRK10" s="154">
        <v>0</v>
      </c>
      <c r="IRL10" s="154">
        <v>0</v>
      </c>
      <c r="IRM10" s="154">
        <v>0</v>
      </c>
      <c r="IRN10" s="154">
        <v>0</v>
      </c>
      <c r="IRO10" s="154">
        <v>0</v>
      </c>
      <c r="IRP10" s="154">
        <v>0</v>
      </c>
      <c r="IRQ10" s="154">
        <v>0</v>
      </c>
      <c r="IRR10" s="154">
        <v>0</v>
      </c>
      <c r="IRS10" s="154">
        <v>0</v>
      </c>
      <c r="IRT10" s="154">
        <v>0</v>
      </c>
      <c r="IRU10" s="154">
        <v>0</v>
      </c>
      <c r="IRV10" s="154">
        <v>0</v>
      </c>
      <c r="IRW10" s="154">
        <v>0</v>
      </c>
      <c r="IRX10" s="154">
        <v>0</v>
      </c>
      <c r="IRY10" s="154">
        <v>0</v>
      </c>
      <c r="IRZ10" s="154">
        <v>0</v>
      </c>
      <c r="ISA10" s="154">
        <v>0</v>
      </c>
      <c r="ISB10" s="154">
        <v>0</v>
      </c>
      <c r="ISC10" s="154">
        <v>0</v>
      </c>
      <c r="ISD10" s="154">
        <v>0</v>
      </c>
      <c r="ISE10" s="154">
        <v>0</v>
      </c>
      <c r="ISF10" s="154">
        <v>0</v>
      </c>
      <c r="ISG10" s="154">
        <v>0</v>
      </c>
      <c r="ISH10" s="154">
        <v>0</v>
      </c>
      <c r="ISI10" s="154">
        <v>0</v>
      </c>
      <c r="ISJ10" s="154">
        <v>0</v>
      </c>
      <c r="ISK10" s="154">
        <v>0</v>
      </c>
      <c r="ISL10" s="154">
        <v>0</v>
      </c>
      <c r="ISM10" s="154">
        <v>0</v>
      </c>
      <c r="ISN10" s="154">
        <v>0</v>
      </c>
      <c r="ISO10" s="154">
        <v>0</v>
      </c>
      <c r="ISP10" s="154">
        <v>0</v>
      </c>
      <c r="ISQ10" s="154">
        <v>0</v>
      </c>
      <c r="ISR10" s="154">
        <v>0</v>
      </c>
      <c r="ISS10" s="154">
        <v>0</v>
      </c>
      <c r="IST10" s="154">
        <v>0</v>
      </c>
      <c r="ISU10" s="154">
        <v>0</v>
      </c>
      <c r="ISV10" s="154">
        <v>0</v>
      </c>
      <c r="ISW10" s="154">
        <v>0</v>
      </c>
      <c r="ISX10" s="154">
        <v>0</v>
      </c>
      <c r="ISY10" s="154">
        <v>0</v>
      </c>
      <c r="ISZ10" s="154">
        <v>0</v>
      </c>
      <c r="ITA10" s="154">
        <v>0</v>
      </c>
      <c r="ITB10" s="154">
        <v>0</v>
      </c>
      <c r="ITC10" s="154">
        <v>0</v>
      </c>
      <c r="ITD10" s="154">
        <v>0</v>
      </c>
      <c r="ITE10" s="154">
        <v>0</v>
      </c>
      <c r="ITF10" s="154">
        <v>0</v>
      </c>
      <c r="ITG10" s="154">
        <v>0</v>
      </c>
      <c r="ITH10" s="154">
        <v>0</v>
      </c>
      <c r="ITI10" s="154">
        <v>0</v>
      </c>
      <c r="ITJ10" s="154">
        <v>0</v>
      </c>
      <c r="ITK10" s="154">
        <v>0</v>
      </c>
      <c r="ITL10" s="154">
        <v>0</v>
      </c>
      <c r="ITM10" s="154">
        <v>0</v>
      </c>
      <c r="ITN10" s="154">
        <v>0</v>
      </c>
      <c r="ITO10" s="154">
        <v>0</v>
      </c>
      <c r="ITP10" s="154">
        <v>0</v>
      </c>
      <c r="ITQ10" s="154">
        <v>0</v>
      </c>
      <c r="ITR10" s="154">
        <v>0</v>
      </c>
      <c r="ITS10" s="154">
        <v>0</v>
      </c>
      <c r="ITT10" s="154">
        <v>0</v>
      </c>
      <c r="ITU10" s="154">
        <v>0</v>
      </c>
      <c r="ITV10" s="154">
        <v>0</v>
      </c>
      <c r="ITW10" s="154">
        <v>0</v>
      </c>
      <c r="ITX10" s="154">
        <v>0</v>
      </c>
      <c r="ITY10" s="154">
        <v>0</v>
      </c>
      <c r="ITZ10" s="154">
        <v>0</v>
      </c>
      <c r="IUA10" s="154">
        <v>0</v>
      </c>
      <c r="IUB10" s="154">
        <v>0</v>
      </c>
      <c r="IUC10" s="154">
        <v>0</v>
      </c>
      <c r="IUD10" s="154">
        <v>0</v>
      </c>
      <c r="IUE10" s="154">
        <v>0</v>
      </c>
      <c r="IUF10" s="154">
        <v>0</v>
      </c>
      <c r="IUG10" s="154">
        <v>0</v>
      </c>
      <c r="IUH10" s="154">
        <v>0</v>
      </c>
      <c r="IUI10" s="154">
        <v>0</v>
      </c>
      <c r="IUJ10" s="154">
        <v>0</v>
      </c>
      <c r="IUK10" s="154">
        <v>0</v>
      </c>
      <c r="IUL10" s="154">
        <v>0</v>
      </c>
      <c r="IUM10" s="154">
        <v>0</v>
      </c>
      <c r="IUN10" s="154">
        <v>0</v>
      </c>
      <c r="IUO10" s="154">
        <v>0</v>
      </c>
      <c r="IUP10" s="154">
        <v>0</v>
      </c>
      <c r="IUQ10" s="154">
        <v>0</v>
      </c>
      <c r="IUR10" s="154">
        <v>0</v>
      </c>
      <c r="IUS10" s="154">
        <v>0</v>
      </c>
      <c r="IUT10" s="154">
        <v>0</v>
      </c>
      <c r="IUU10" s="154">
        <v>0</v>
      </c>
      <c r="IUV10" s="154">
        <v>0</v>
      </c>
      <c r="IUW10" s="154">
        <v>0</v>
      </c>
      <c r="IUX10" s="154">
        <v>0</v>
      </c>
      <c r="IUY10" s="154">
        <v>0</v>
      </c>
      <c r="IUZ10" s="154">
        <v>0</v>
      </c>
      <c r="IVA10" s="154">
        <v>0</v>
      </c>
      <c r="IVB10" s="154">
        <v>0</v>
      </c>
      <c r="IVC10" s="154">
        <v>0</v>
      </c>
      <c r="IVD10" s="154">
        <v>0</v>
      </c>
      <c r="IVE10" s="154">
        <v>0</v>
      </c>
      <c r="IVF10" s="154">
        <v>0</v>
      </c>
      <c r="IVG10" s="154">
        <v>0</v>
      </c>
      <c r="IVH10" s="154">
        <v>0</v>
      </c>
      <c r="IVI10" s="154">
        <v>0</v>
      </c>
      <c r="IVJ10" s="154">
        <v>0</v>
      </c>
      <c r="IVK10" s="154">
        <v>0</v>
      </c>
      <c r="IVL10" s="154">
        <v>0</v>
      </c>
      <c r="IVM10" s="154">
        <v>0</v>
      </c>
      <c r="IVN10" s="154">
        <v>0</v>
      </c>
      <c r="IVO10" s="154">
        <v>0</v>
      </c>
      <c r="IVP10" s="154">
        <v>0</v>
      </c>
      <c r="IVQ10" s="154">
        <v>0</v>
      </c>
      <c r="IVR10" s="154">
        <v>0</v>
      </c>
      <c r="IVS10" s="154">
        <v>0</v>
      </c>
      <c r="IVT10" s="154">
        <v>0</v>
      </c>
      <c r="IVU10" s="154">
        <v>0</v>
      </c>
      <c r="IVV10" s="154">
        <v>0</v>
      </c>
      <c r="IVW10" s="154">
        <v>0</v>
      </c>
      <c r="IVX10" s="154">
        <v>0</v>
      </c>
      <c r="IVY10" s="154">
        <v>0</v>
      </c>
      <c r="IVZ10" s="154">
        <v>0</v>
      </c>
      <c r="IWA10" s="154">
        <v>0</v>
      </c>
      <c r="IWB10" s="154">
        <v>0</v>
      </c>
      <c r="IWC10" s="154">
        <v>0</v>
      </c>
      <c r="IWD10" s="154">
        <v>0</v>
      </c>
      <c r="IWE10" s="154">
        <v>0</v>
      </c>
      <c r="IWF10" s="154">
        <v>0</v>
      </c>
      <c r="IWG10" s="154">
        <v>0</v>
      </c>
      <c r="IWH10" s="154">
        <v>0</v>
      </c>
      <c r="IWI10" s="154">
        <v>0</v>
      </c>
      <c r="IWJ10" s="154">
        <v>0</v>
      </c>
      <c r="IWK10" s="154">
        <v>0</v>
      </c>
      <c r="IWL10" s="154">
        <v>0</v>
      </c>
      <c r="IWM10" s="154">
        <v>0</v>
      </c>
      <c r="IWN10" s="154">
        <v>0</v>
      </c>
      <c r="IWO10" s="154">
        <v>0</v>
      </c>
      <c r="IWP10" s="154">
        <v>0</v>
      </c>
      <c r="IWQ10" s="154">
        <v>0</v>
      </c>
      <c r="IWR10" s="154">
        <v>0</v>
      </c>
      <c r="IWS10" s="154">
        <v>0</v>
      </c>
      <c r="IWT10" s="154">
        <v>0</v>
      </c>
      <c r="IWU10" s="154">
        <v>0</v>
      </c>
      <c r="IWV10" s="154">
        <v>0</v>
      </c>
      <c r="IWW10" s="154">
        <v>0</v>
      </c>
      <c r="IWX10" s="154">
        <v>0</v>
      </c>
      <c r="IWY10" s="154">
        <v>0</v>
      </c>
      <c r="IWZ10" s="154">
        <v>0</v>
      </c>
      <c r="IXA10" s="154">
        <v>0</v>
      </c>
      <c r="IXB10" s="154">
        <v>0</v>
      </c>
      <c r="IXC10" s="154">
        <v>0</v>
      </c>
      <c r="IXD10" s="154">
        <v>0</v>
      </c>
      <c r="IXE10" s="154">
        <v>0</v>
      </c>
      <c r="IXF10" s="154">
        <v>0</v>
      </c>
      <c r="IXG10" s="154">
        <v>0</v>
      </c>
      <c r="IXH10" s="154">
        <v>0</v>
      </c>
      <c r="IXI10" s="154">
        <v>0</v>
      </c>
      <c r="IXJ10" s="154">
        <v>0</v>
      </c>
      <c r="IXK10" s="154">
        <v>0</v>
      </c>
      <c r="IXL10" s="154">
        <v>0</v>
      </c>
      <c r="IXM10" s="154">
        <v>0</v>
      </c>
      <c r="IXN10" s="154">
        <v>0</v>
      </c>
      <c r="IXO10" s="154">
        <v>0</v>
      </c>
      <c r="IXP10" s="154">
        <v>0</v>
      </c>
      <c r="IXQ10" s="154">
        <v>0</v>
      </c>
      <c r="IXR10" s="154">
        <v>0</v>
      </c>
      <c r="IXS10" s="154">
        <v>0</v>
      </c>
      <c r="IXT10" s="154">
        <v>0</v>
      </c>
      <c r="IXU10" s="154">
        <v>0</v>
      </c>
      <c r="IXV10" s="154">
        <v>0</v>
      </c>
      <c r="IXW10" s="154">
        <v>0</v>
      </c>
      <c r="IXX10" s="154">
        <v>0</v>
      </c>
      <c r="IXY10" s="154">
        <v>0</v>
      </c>
      <c r="IXZ10" s="154">
        <v>0</v>
      </c>
      <c r="IYA10" s="154">
        <v>0</v>
      </c>
      <c r="IYB10" s="154">
        <v>0</v>
      </c>
      <c r="IYC10" s="154">
        <v>0</v>
      </c>
      <c r="IYD10" s="154">
        <v>0</v>
      </c>
      <c r="IYE10" s="154">
        <v>0</v>
      </c>
      <c r="IYF10" s="154">
        <v>0</v>
      </c>
      <c r="IYG10" s="154">
        <v>0</v>
      </c>
      <c r="IYH10" s="154">
        <v>0</v>
      </c>
      <c r="IYI10" s="154">
        <v>0</v>
      </c>
      <c r="IYJ10" s="154">
        <v>0</v>
      </c>
      <c r="IYK10" s="154">
        <v>0</v>
      </c>
      <c r="IYL10" s="154">
        <v>0</v>
      </c>
      <c r="IYM10" s="154">
        <v>0</v>
      </c>
      <c r="IYN10" s="154">
        <v>0</v>
      </c>
      <c r="IYO10" s="154">
        <v>0</v>
      </c>
      <c r="IYP10" s="154">
        <v>0</v>
      </c>
      <c r="IYQ10" s="154">
        <v>0</v>
      </c>
      <c r="IYR10" s="154">
        <v>0</v>
      </c>
      <c r="IYS10" s="154">
        <v>0</v>
      </c>
      <c r="IYT10" s="154">
        <v>0</v>
      </c>
      <c r="IYU10" s="154">
        <v>0</v>
      </c>
      <c r="IYV10" s="154">
        <v>0</v>
      </c>
      <c r="IYW10" s="154">
        <v>0</v>
      </c>
      <c r="IYX10" s="154">
        <v>0</v>
      </c>
      <c r="IYY10" s="154">
        <v>0</v>
      </c>
      <c r="IYZ10" s="154">
        <v>0</v>
      </c>
      <c r="IZA10" s="154">
        <v>0</v>
      </c>
      <c r="IZB10" s="154">
        <v>0</v>
      </c>
      <c r="IZC10" s="154">
        <v>0</v>
      </c>
      <c r="IZD10" s="154">
        <v>0</v>
      </c>
      <c r="IZE10" s="154">
        <v>0</v>
      </c>
      <c r="IZF10" s="154">
        <v>0</v>
      </c>
      <c r="IZG10" s="154">
        <v>0</v>
      </c>
      <c r="IZH10" s="154">
        <v>0</v>
      </c>
      <c r="IZI10" s="154">
        <v>0</v>
      </c>
      <c r="IZJ10" s="154">
        <v>0</v>
      </c>
      <c r="IZK10" s="154">
        <v>0</v>
      </c>
      <c r="IZL10" s="154">
        <v>0</v>
      </c>
      <c r="IZM10" s="154">
        <v>0</v>
      </c>
      <c r="IZN10" s="154">
        <v>0</v>
      </c>
      <c r="IZO10" s="154">
        <v>0</v>
      </c>
      <c r="IZP10" s="154">
        <v>0</v>
      </c>
      <c r="IZQ10" s="154">
        <v>0</v>
      </c>
      <c r="IZR10" s="154">
        <v>0</v>
      </c>
      <c r="IZS10" s="154">
        <v>0</v>
      </c>
      <c r="IZT10" s="154">
        <v>0</v>
      </c>
      <c r="IZU10" s="154">
        <v>0</v>
      </c>
      <c r="IZV10" s="154">
        <v>0</v>
      </c>
      <c r="IZW10" s="154">
        <v>0</v>
      </c>
      <c r="IZX10" s="154">
        <v>0</v>
      </c>
      <c r="IZY10" s="154">
        <v>0</v>
      </c>
      <c r="IZZ10" s="154">
        <v>0</v>
      </c>
      <c r="JAA10" s="154">
        <v>0</v>
      </c>
      <c r="JAB10" s="154">
        <v>0</v>
      </c>
      <c r="JAC10" s="154">
        <v>0</v>
      </c>
      <c r="JAD10" s="154">
        <v>0</v>
      </c>
      <c r="JAE10" s="154">
        <v>0</v>
      </c>
      <c r="JAF10" s="154">
        <v>0</v>
      </c>
      <c r="JAG10" s="154">
        <v>0</v>
      </c>
      <c r="JAH10" s="154">
        <v>0</v>
      </c>
      <c r="JAI10" s="154">
        <v>0</v>
      </c>
      <c r="JAJ10" s="154">
        <v>0</v>
      </c>
      <c r="JAK10" s="154">
        <v>0</v>
      </c>
      <c r="JAL10" s="154">
        <v>0</v>
      </c>
      <c r="JAM10" s="154">
        <v>0</v>
      </c>
      <c r="JAN10" s="154">
        <v>0</v>
      </c>
      <c r="JAO10" s="154">
        <v>0</v>
      </c>
      <c r="JAP10" s="154">
        <v>0</v>
      </c>
      <c r="JAQ10" s="154">
        <v>0</v>
      </c>
      <c r="JAR10" s="154">
        <v>0</v>
      </c>
      <c r="JAS10" s="154">
        <v>0</v>
      </c>
      <c r="JAT10" s="154">
        <v>0</v>
      </c>
      <c r="JAU10" s="154">
        <v>0</v>
      </c>
      <c r="JAV10" s="154">
        <v>0</v>
      </c>
      <c r="JAW10" s="154">
        <v>0</v>
      </c>
      <c r="JAX10" s="154">
        <v>0</v>
      </c>
      <c r="JAY10" s="154">
        <v>0</v>
      </c>
      <c r="JAZ10" s="154">
        <v>0</v>
      </c>
      <c r="JBA10" s="154">
        <v>0</v>
      </c>
      <c r="JBB10" s="154">
        <v>0</v>
      </c>
      <c r="JBC10" s="154">
        <v>0</v>
      </c>
      <c r="JBD10" s="154">
        <v>0</v>
      </c>
      <c r="JBE10" s="154">
        <v>0</v>
      </c>
      <c r="JBF10" s="154">
        <v>0</v>
      </c>
      <c r="JBG10" s="154">
        <v>0</v>
      </c>
      <c r="JBH10" s="154">
        <v>0</v>
      </c>
      <c r="JBI10" s="154">
        <v>0</v>
      </c>
      <c r="JBJ10" s="154">
        <v>0</v>
      </c>
      <c r="JBK10" s="154">
        <v>0</v>
      </c>
      <c r="JBL10" s="154">
        <v>0</v>
      </c>
      <c r="JBM10" s="154">
        <v>0</v>
      </c>
      <c r="JBN10" s="154">
        <v>0</v>
      </c>
      <c r="JBO10" s="154">
        <v>0</v>
      </c>
      <c r="JBP10" s="154">
        <v>0</v>
      </c>
      <c r="JBQ10" s="154">
        <v>0</v>
      </c>
      <c r="JBR10" s="154">
        <v>0</v>
      </c>
      <c r="JBS10" s="154">
        <v>0</v>
      </c>
      <c r="JBT10" s="154">
        <v>0</v>
      </c>
      <c r="JBU10" s="154">
        <v>0</v>
      </c>
      <c r="JBV10" s="154">
        <v>0</v>
      </c>
      <c r="JBW10" s="154">
        <v>0</v>
      </c>
      <c r="JBX10" s="154">
        <v>0</v>
      </c>
      <c r="JBY10" s="154">
        <v>0</v>
      </c>
      <c r="JBZ10" s="154">
        <v>0</v>
      </c>
      <c r="JCA10" s="154">
        <v>0</v>
      </c>
      <c r="JCB10" s="154">
        <v>0</v>
      </c>
      <c r="JCC10" s="154">
        <v>0</v>
      </c>
      <c r="JCD10" s="154">
        <v>0</v>
      </c>
      <c r="JCE10" s="154">
        <v>0</v>
      </c>
      <c r="JCF10" s="154">
        <v>0</v>
      </c>
      <c r="JCG10" s="154">
        <v>0</v>
      </c>
      <c r="JCH10" s="154">
        <v>0</v>
      </c>
      <c r="JCI10" s="154">
        <v>0</v>
      </c>
      <c r="JCJ10" s="154">
        <v>0</v>
      </c>
      <c r="JCK10" s="154">
        <v>0</v>
      </c>
      <c r="JCL10" s="154">
        <v>0</v>
      </c>
      <c r="JCM10" s="154">
        <v>0</v>
      </c>
      <c r="JCN10" s="154">
        <v>0</v>
      </c>
      <c r="JCO10" s="154">
        <v>0</v>
      </c>
      <c r="JCP10" s="154">
        <v>0</v>
      </c>
      <c r="JCQ10" s="154">
        <v>0</v>
      </c>
      <c r="JCR10" s="154">
        <v>0</v>
      </c>
      <c r="JCS10" s="154">
        <v>0</v>
      </c>
      <c r="JCT10" s="154">
        <v>0</v>
      </c>
      <c r="JCU10" s="154">
        <v>0</v>
      </c>
      <c r="JCV10" s="154">
        <v>0</v>
      </c>
      <c r="JCW10" s="154">
        <v>0</v>
      </c>
      <c r="JCX10" s="154">
        <v>0</v>
      </c>
      <c r="JCY10" s="154">
        <v>0</v>
      </c>
      <c r="JCZ10" s="154">
        <v>0</v>
      </c>
      <c r="JDA10" s="154">
        <v>0</v>
      </c>
      <c r="JDB10" s="154">
        <v>0</v>
      </c>
      <c r="JDC10" s="154">
        <v>0</v>
      </c>
      <c r="JDD10" s="154">
        <v>0</v>
      </c>
      <c r="JDE10" s="154">
        <v>0</v>
      </c>
      <c r="JDF10" s="154">
        <v>0</v>
      </c>
      <c r="JDG10" s="154">
        <v>0</v>
      </c>
      <c r="JDH10" s="154">
        <v>0</v>
      </c>
      <c r="JDI10" s="154">
        <v>0</v>
      </c>
      <c r="JDJ10" s="154">
        <v>0</v>
      </c>
      <c r="JDK10" s="154">
        <v>0</v>
      </c>
      <c r="JDL10" s="154">
        <v>0</v>
      </c>
      <c r="JDM10" s="154">
        <v>0</v>
      </c>
      <c r="JDN10" s="154">
        <v>0</v>
      </c>
      <c r="JDO10" s="154">
        <v>0</v>
      </c>
      <c r="JDP10" s="154">
        <v>0</v>
      </c>
      <c r="JDQ10" s="154">
        <v>0</v>
      </c>
      <c r="JDR10" s="154">
        <v>0</v>
      </c>
      <c r="JDS10" s="154">
        <v>0</v>
      </c>
      <c r="JDT10" s="154">
        <v>0</v>
      </c>
      <c r="JDU10" s="154">
        <v>0</v>
      </c>
      <c r="JDV10" s="154">
        <v>0</v>
      </c>
      <c r="JDW10" s="154">
        <v>0</v>
      </c>
      <c r="JDX10" s="154">
        <v>0</v>
      </c>
      <c r="JDY10" s="154">
        <v>0</v>
      </c>
      <c r="JDZ10" s="154">
        <v>0</v>
      </c>
      <c r="JEA10" s="154">
        <v>0</v>
      </c>
      <c r="JEB10" s="154">
        <v>0</v>
      </c>
      <c r="JEC10" s="154">
        <v>0</v>
      </c>
      <c r="JED10" s="154">
        <v>0</v>
      </c>
      <c r="JEE10" s="154">
        <v>0</v>
      </c>
      <c r="JEF10" s="154">
        <v>0</v>
      </c>
      <c r="JEG10" s="154">
        <v>0</v>
      </c>
      <c r="JEH10" s="154">
        <v>0</v>
      </c>
      <c r="JEI10" s="154">
        <v>0</v>
      </c>
      <c r="JEJ10" s="154">
        <v>0</v>
      </c>
      <c r="JEK10" s="154">
        <v>0</v>
      </c>
      <c r="JEL10" s="154">
        <v>0</v>
      </c>
      <c r="JEM10" s="154">
        <v>0</v>
      </c>
      <c r="JEN10" s="154">
        <v>0</v>
      </c>
      <c r="JEO10" s="154">
        <v>0</v>
      </c>
      <c r="JEP10" s="154">
        <v>0</v>
      </c>
      <c r="JEQ10" s="154">
        <v>0</v>
      </c>
      <c r="JER10" s="154">
        <v>0</v>
      </c>
      <c r="JES10" s="154">
        <v>0</v>
      </c>
      <c r="JET10" s="154">
        <v>0</v>
      </c>
      <c r="JEU10" s="154">
        <v>0</v>
      </c>
      <c r="JEV10" s="154">
        <v>0</v>
      </c>
      <c r="JEW10" s="154">
        <v>0</v>
      </c>
      <c r="JEX10" s="154">
        <v>0</v>
      </c>
      <c r="JEY10" s="154">
        <v>0</v>
      </c>
      <c r="JEZ10" s="154">
        <v>0</v>
      </c>
      <c r="JFA10" s="154">
        <v>0</v>
      </c>
      <c r="JFB10" s="154">
        <v>0</v>
      </c>
      <c r="JFC10" s="154">
        <v>0</v>
      </c>
      <c r="JFD10" s="154">
        <v>0</v>
      </c>
      <c r="JFE10" s="154">
        <v>0</v>
      </c>
      <c r="JFF10" s="154">
        <v>0</v>
      </c>
      <c r="JFG10" s="154">
        <v>0</v>
      </c>
      <c r="JFH10" s="154">
        <v>0</v>
      </c>
      <c r="JFI10" s="154">
        <v>0</v>
      </c>
      <c r="JFJ10" s="154">
        <v>0</v>
      </c>
      <c r="JFK10" s="154">
        <v>0</v>
      </c>
      <c r="JFL10" s="154">
        <v>0</v>
      </c>
      <c r="JFM10" s="154">
        <v>0</v>
      </c>
      <c r="JFN10" s="154">
        <v>0</v>
      </c>
      <c r="JFO10" s="154">
        <v>0</v>
      </c>
      <c r="JFP10" s="154">
        <v>0</v>
      </c>
      <c r="JFQ10" s="154">
        <v>0</v>
      </c>
      <c r="JFR10" s="154">
        <v>0</v>
      </c>
      <c r="JFS10" s="154">
        <v>0</v>
      </c>
      <c r="JFT10" s="154">
        <v>0</v>
      </c>
      <c r="JFU10" s="154">
        <v>0</v>
      </c>
      <c r="JFV10" s="154">
        <v>0</v>
      </c>
      <c r="JFW10" s="154">
        <v>0</v>
      </c>
      <c r="JFX10" s="154">
        <v>0</v>
      </c>
      <c r="JFY10" s="154">
        <v>0</v>
      </c>
      <c r="JFZ10" s="154">
        <v>0</v>
      </c>
      <c r="JGA10" s="154">
        <v>0</v>
      </c>
      <c r="JGB10" s="154">
        <v>0</v>
      </c>
      <c r="JGC10" s="154">
        <v>0</v>
      </c>
      <c r="JGD10" s="154">
        <v>0</v>
      </c>
      <c r="JGE10" s="154">
        <v>0</v>
      </c>
      <c r="JGF10" s="154">
        <v>0</v>
      </c>
      <c r="JGG10" s="154">
        <v>0</v>
      </c>
      <c r="JGH10" s="154">
        <v>0</v>
      </c>
      <c r="JGI10" s="154">
        <v>0</v>
      </c>
      <c r="JGJ10" s="154">
        <v>0</v>
      </c>
      <c r="JGK10" s="154">
        <v>0</v>
      </c>
      <c r="JGL10" s="154">
        <v>0</v>
      </c>
      <c r="JGM10" s="154">
        <v>0</v>
      </c>
      <c r="JGN10" s="154">
        <v>0</v>
      </c>
      <c r="JGO10" s="154">
        <v>0</v>
      </c>
      <c r="JGP10" s="154">
        <v>0</v>
      </c>
      <c r="JGQ10" s="154">
        <v>0</v>
      </c>
      <c r="JGR10" s="154">
        <v>0</v>
      </c>
      <c r="JGS10" s="154">
        <v>0</v>
      </c>
      <c r="JGT10" s="154">
        <v>0</v>
      </c>
      <c r="JGU10" s="154">
        <v>0</v>
      </c>
      <c r="JGV10" s="154">
        <v>0</v>
      </c>
      <c r="JGW10" s="154">
        <v>0</v>
      </c>
      <c r="JGX10" s="154">
        <v>0</v>
      </c>
      <c r="JGY10" s="154">
        <v>0</v>
      </c>
      <c r="JGZ10" s="154">
        <v>0</v>
      </c>
      <c r="JHA10" s="154">
        <v>0</v>
      </c>
      <c r="JHB10" s="154">
        <v>0</v>
      </c>
      <c r="JHC10" s="154">
        <v>0</v>
      </c>
      <c r="JHD10" s="154">
        <v>0</v>
      </c>
      <c r="JHE10" s="154">
        <v>0</v>
      </c>
      <c r="JHF10" s="154">
        <v>0</v>
      </c>
      <c r="JHG10" s="154">
        <v>0</v>
      </c>
      <c r="JHH10" s="154">
        <v>0</v>
      </c>
      <c r="JHI10" s="154">
        <v>0</v>
      </c>
      <c r="JHJ10" s="154">
        <v>0</v>
      </c>
      <c r="JHK10" s="154">
        <v>0</v>
      </c>
      <c r="JHL10" s="154">
        <v>0</v>
      </c>
      <c r="JHM10" s="154">
        <v>0</v>
      </c>
      <c r="JHN10" s="154">
        <v>0</v>
      </c>
      <c r="JHO10" s="154">
        <v>0</v>
      </c>
      <c r="JHP10" s="154">
        <v>0</v>
      </c>
      <c r="JHQ10" s="154">
        <v>0</v>
      </c>
      <c r="JHR10" s="154">
        <v>0</v>
      </c>
      <c r="JHS10" s="154">
        <v>0</v>
      </c>
      <c r="JHT10" s="154">
        <v>0</v>
      </c>
      <c r="JHU10" s="154">
        <v>0</v>
      </c>
      <c r="JHV10" s="154">
        <v>0</v>
      </c>
      <c r="JHW10" s="154">
        <v>0</v>
      </c>
      <c r="JHX10" s="154">
        <v>0</v>
      </c>
      <c r="JHY10" s="154">
        <v>0</v>
      </c>
      <c r="JHZ10" s="154">
        <v>0</v>
      </c>
      <c r="JIA10" s="154">
        <v>0</v>
      </c>
      <c r="JIB10" s="154">
        <v>0</v>
      </c>
      <c r="JIC10" s="154">
        <v>0</v>
      </c>
      <c r="JID10" s="154">
        <v>0</v>
      </c>
      <c r="JIE10" s="154">
        <v>0</v>
      </c>
      <c r="JIF10" s="154">
        <v>0</v>
      </c>
      <c r="JIG10" s="154">
        <v>0</v>
      </c>
      <c r="JIH10" s="154">
        <v>0</v>
      </c>
      <c r="JII10" s="154">
        <v>0</v>
      </c>
      <c r="JIJ10" s="154">
        <v>0</v>
      </c>
      <c r="JIK10" s="154">
        <v>0</v>
      </c>
      <c r="JIL10" s="154">
        <v>0</v>
      </c>
      <c r="JIM10" s="154">
        <v>0</v>
      </c>
      <c r="JIN10" s="154">
        <v>0</v>
      </c>
      <c r="JIO10" s="154">
        <v>0</v>
      </c>
      <c r="JIP10" s="154">
        <v>0</v>
      </c>
      <c r="JIQ10" s="154">
        <v>0</v>
      </c>
      <c r="JIR10" s="154">
        <v>0</v>
      </c>
      <c r="JIS10" s="154">
        <v>0</v>
      </c>
      <c r="JIT10" s="154">
        <v>0</v>
      </c>
      <c r="JIU10" s="154">
        <v>0</v>
      </c>
      <c r="JIV10" s="154">
        <v>0</v>
      </c>
      <c r="JIW10" s="154">
        <v>0</v>
      </c>
      <c r="JIX10" s="154">
        <v>0</v>
      </c>
      <c r="JIY10" s="154">
        <v>0</v>
      </c>
      <c r="JIZ10" s="154">
        <v>0</v>
      </c>
      <c r="JJA10" s="154">
        <v>0</v>
      </c>
      <c r="JJB10" s="154">
        <v>0</v>
      </c>
      <c r="JJC10" s="154">
        <v>0</v>
      </c>
      <c r="JJD10" s="154">
        <v>0</v>
      </c>
      <c r="JJE10" s="154">
        <v>0</v>
      </c>
      <c r="JJF10" s="154">
        <v>0</v>
      </c>
      <c r="JJG10" s="154">
        <v>0</v>
      </c>
      <c r="JJH10" s="154">
        <v>0</v>
      </c>
      <c r="JJI10" s="154">
        <v>0</v>
      </c>
      <c r="JJJ10" s="154">
        <v>0</v>
      </c>
      <c r="JJK10" s="154">
        <v>0</v>
      </c>
      <c r="JJL10" s="154">
        <v>0</v>
      </c>
      <c r="JJM10" s="154">
        <v>0</v>
      </c>
      <c r="JJN10" s="154">
        <v>0</v>
      </c>
      <c r="JJO10" s="154">
        <v>0</v>
      </c>
      <c r="JJP10" s="154">
        <v>0</v>
      </c>
      <c r="JJQ10" s="154">
        <v>0</v>
      </c>
      <c r="JJR10" s="154">
        <v>0</v>
      </c>
      <c r="JJS10" s="154">
        <v>0</v>
      </c>
      <c r="JJT10" s="154">
        <v>0</v>
      </c>
      <c r="JJU10" s="154">
        <v>0</v>
      </c>
      <c r="JJV10" s="154">
        <v>0</v>
      </c>
      <c r="JJW10" s="154">
        <v>0</v>
      </c>
      <c r="JJX10" s="154">
        <v>0</v>
      </c>
      <c r="JJY10" s="154">
        <v>0</v>
      </c>
      <c r="JJZ10" s="154">
        <v>0</v>
      </c>
      <c r="JKA10" s="154">
        <v>0</v>
      </c>
      <c r="JKB10" s="154">
        <v>0</v>
      </c>
      <c r="JKC10" s="154">
        <v>0</v>
      </c>
      <c r="JKD10" s="154">
        <v>0</v>
      </c>
      <c r="JKE10" s="154">
        <v>0</v>
      </c>
      <c r="JKF10" s="154">
        <v>0</v>
      </c>
      <c r="JKG10" s="154">
        <v>0</v>
      </c>
      <c r="JKH10" s="154">
        <v>0</v>
      </c>
      <c r="JKI10" s="154">
        <v>0</v>
      </c>
      <c r="JKJ10" s="154">
        <v>0</v>
      </c>
      <c r="JKK10" s="154">
        <v>0</v>
      </c>
      <c r="JKL10" s="154">
        <v>0</v>
      </c>
      <c r="JKM10" s="154">
        <v>0</v>
      </c>
      <c r="JKN10" s="154">
        <v>0</v>
      </c>
      <c r="JKO10" s="154">
        <v>0</v>
      </c>
      <c r="JKP10" s="154">
        <v>0</v>
      </c>
      <c r="JKQ10" s="154">
        <v>0</v>
      </c>
      <c r="JKR10" s="154">
        <v>0</v>
      </c>
      <c r="JKS10" s="154">
        <v>0</v>
      </c>
      <c r="JKT10" s="154">
        <v>0</v>
      </c>
      <c r="JKU10" s="154">
        <v>0</v>
      </c>
      <c r="JKV10" s="154">
        <v>0</v>
      </c>
      <c r="JKW10" s="154">
        <v>0</v>
      </c>
      <c r="JKX10" s="154">
        <v>0</v>
      </c>
      <c r="JKY10" s="154">
        <v>0</v>
      </c>
      <c r="JKZ10" s="154">
        <v>0</v>
      </c>
      <c r="JLA10" s="154">
        <v>0</v>
      </c>
      <c r="JLB10" s="154">
        <v>0</v>
      </c>
      <c r="JLC10" s="154">
        <v>0</v>
      </c>
      <c r="JLD10" s="154">
        <v>0</v>
      </c>
      <c r="JLE10" s="154">
        <v>0</v>
      </c>
      <c r="JLF10" s="154">
        <v>0</v>
      </c>
      <c r="JLG10" s="154">
        <v>0</v>
      </c>
      <c r="JLH10" s="154">
        <v>0</v>
      </c>
      <c r="JLI10" s="154">
        <v>0</v>
      </c>
      <c r="JLJ10" s="154">
        <v>0</v>
      </c>
      <c r="JLK10" s="154">
        <v>0</v>
      </c>
      <c r="JLL10" s="154">
        <v>0</v>
      </c>
      <c r="JLM10" s="154">
        <v>0</v>
      </c>
      <c r="JLN10" s="154">
        <v>0</v>
      </c>
      <c r="JLO10" s="154">
        <v>0</v>
      </c>
      <c r="JLP10" s="154">
        <v>0</v>
      </c>
      <c r="JLQ10" s="154">
        <v>0</v>
      </c>
      <c r="JLR10" s="154">
        <v>0</v>
      </c>
      <c r="JLS10" s="154">
        <v>0</v>
      </c>
      <c r="JLT10" s="154">
        <v>0</v>
      </c>
      <c r="JLU10" s="154">
        <v>0</v>
      </c>
      <c r="JLV10" s="154">
        <v>0</v>
      </c>
      <c r="JLW10" s="154">
        <v>0</v>
      </c>
      <c r="JLX10" s="154">
        <v>0</v>
      </c>
      <c r="JLY10" s="154">
        <v>0</v>
      </c>
      <c r="JLZ10" s="154">
        <v>0</v>
      </c>
      <c r="JMA10" s="154">
        <v>0</v>
      </c>
      <c r="JMB10" s="154">
        <v>0</v>
      </c>
      <c r="JMC10" s="154">
        <v>0</v>
      </c>
      <c r="JMD10" s="154">
        <v>0</v>
      </c>
      <c r="JME10" s="154">
        <v>0</v>
      </c>
      <c r="JMF10" s="154">
        <v>0</v>
      </c>
      <c r="JMG10" s="154">
        <v>0</v>
      </c>
      <c r="JMH10" s="154">
        <v>0</v>
      </c>
      <c r="JMI10" s="154">
        <v>0</v>
      </c>
      <c r="JMJ10" s="154">
        <v>0</v>
      </c>
      <c r="JMK10" s="154">
        <v>0</v>
      </c>
      <c r="JML10" s="154">
        <v>0</v>
      </c>
      <c r="JMM10" s="154">
        <v>0</v>
      </c>
      <c r="JMN10" s="154">
        <v>0</v>
      </c>
      <c r="JMO10" s="154">
        <v>0</v>
      </c>
      <c r="JMP10" s="154">
        <v>0</v>
      </c>
      <c r="JMQ10" s="154">
        <v>0</v>
      </c>
      <c r="JMR10" s="154">
        <v>0</v>
      </c>
      <c r="JMS10" s="154">
        <v>0</v>
      </c>
      <c r="JMT10" s="154">
        <v>0</v>
      </c>
      <c r="JMU10" s="154">
        <v>0</v>
      </c>
      <c r="JMV10" s="154">
        <v>0</v>
      </c>
      <c r="JMW10" s="154">
        <v>0</v>
      </c>
      <c r="JMX10" s="154">
        <v>0</v>
      </c>
      <c r="JMY10" s="154">
        <v>0</v>
      </c>
      <c r="JMZ10" s="154">
        <v>0</v>
      </c>
      <c r="JNA10" s="154">
        <v>0</v>
      </c>
      <c r="JNB10" s="154">
        <v>0</v>
      </c>
      <c r="JNC10" s="154">
        <v>0</v>
      </c>
      <c r="JND10" s="154">
        <v>0</v>
      </c>
      <c r="JNE10" s="154">
        <v>0</v>
      </c>
      <c r="JNF10" s="154">
        <v>0</v>
      </c>
      <c r="JNG10" s="154">
        <v>0</v>
      </c>
      <c r="JNH10" s="154">
        <v>0</v>
      </c>
      <c r="JNI10" s="154">
        <v>0</v>
      </c>
      <c r="JNJ10" s="154">
        <v>0</v>
      </c>
      <c r="JNK10" s="154">
        <v>0</v>
      </c>
      <c r="JNL10" s="154">
        <v>0</v>
      </c>
      <c r="JNM10" s="154">
        <v>0</v>
      </c>
      <c r="JNN10" s="154">
        <v>0</v>
      </c>
      <c r="JNO10" s="154">
        <v>0</v>
      </c>
      <c r="JNP10" s="154">
        <v>0</v>
      </c>
      <c r="JNQ10" s="154">
        <v>0</v>
      </c>
      <c r="JNR10" s="154">
        <v>0</v>
      </c>
      <c r="JNS10" s="154">
        <v>0</v>
      </c>
      <c r="JNT10" s="154">
        <v>0</v>
      </c>
      <c r="JNU10" s="154">
        <v>0</v>
      </c>
      <c r="JNV10" s="154">
        <v>0</v>
      </c>
      <c r="JNW10" s="154">
        <v>0</v>
      </c>
      <c r="JNX10" s="154">
        <v>0</v>
      </c>
      <c r="JNY10" s="154">
        <v>0</v>
      </c>
      <c r="JNZ10" s="154">
        <v>0</v>
      </c>
      <c r="JOA10" s="154">
        <v>0</v>
      </c>
      <c r="JOB10" s="154">
        <v>0</v>
      </c>
      <c r="JOC10" s="154">
        <v>0</v>
      </c>
      <c r="JOD10" s="154">
        <v>0</v>
      </c>
      <c r="JOE10" s="154">
        <v>0</v>
      </c>
      <c r="JOF10" s="154">
        <v>0</v>
      </c>
      <c r="JOG10" s="154">
        <v>0</v>
      </c>
      <c r="JOH10" s="154">
        <v>0</v>
      </c>
      <c r="JOI10" s="154">
        <v>0</v>
      </c>
      <c r="JOJ10" s="154">
        <v>0</v>
      </c>
      <c r="JOK10" s="154">
        <v>0</v>
      </c>
      <c r="JOL10" s="154">
        <v>0</v>
      </c>
      <c r="JOM10" s="154">
        <v>0</v>
      </c>
      <c r="JON10" s="154">
        <v>0</v>
      </c>
      <c r="JOO10" s="154">
        <v>0</v>
      </c>
      <c r="JOP10" s="154">
        <v>0</v>
      </c>
      <c r="JOQ10" s="154">
        <v>0</v>
      </c>
      <c r="JOR10" s="154">
        <v>0</v>
      </c>
      <c r="JOS10" s="154">
        <v>0</v>
      </c>
      <c r="JOT10" s="154">
        <v>0</v>
      </c>
      <c r="JOU10" s="154">
        <v>0</v>
      </c>
      <c r="JOV10" s="154">
        <v>0</v>
      </c>
      <c r="JOW10" s="154">
        <v>0</v>
      </c>
      <c r="JOX10" s="154">
        <v>0</v>
      </c>
      <c r="JOY10" s="154">
        <v>0</v>
      </c>
      <c r="JOZ10" s="154">
        <v>0</v>
      </c>
      <c r="JPA10" s="154">
        <v>0</v>
      </c>
      <c r="JPB10" s="154">
        <v>0</v>
      </c>
      <c r="JPC10" s="154">
        <v>0</v>
      </c>
      <c r="JPD10" s="154">
        <v>0</v>
      </c>
      <c r="JPE10" s="154">
        <v>0</v>
      </c>
      <c r="JPF10" s="154">
        <v>0</v>
      </c>
      <c r="JPG10" s="154">
        <v>0</v>
      </c>
      <c r="JPH10" s="154">
        <v>0</v>
      </c>
      <c r="JPI10" s="154">
        <v>0</v>
      </c>
      <c r="JPJ10" s="154">
        <v>0</v>
      </c>
      <c r="JPK10" s="154">
        <v>0</v>
      </c>
      <c r="JPL10" s="154">
        <v>0</v>
      </c>
      <c r="JPM10" s="154">
        <v>0</v>
      </c>
      <c r="JPN10" s="154">
        <v>0</v>
      </c>
      <c r="JPO10" s="154">
        <v>0</v>
      </c>
      <c r="JPP10" s="154">
        <v>0</v>
      </c>
      <c r="JPQ10" s="154">
        <v>0</v>
      </c>
      <c r="JPR10" s="154">
        <v>0</v>
      </c>
      <c r="JPS10" s="154">
        <v>0</v>
      </c>
      <c r="JPT10" s="154">
        <v>0</v>
      </c>
      <c r="JPU10" s="154">
        <v>0</v>
      </c>
      <c r="JPV10" s="154">
        <v>0</v>
      </c>
      <c r="JPW10" s="154">
        <v>0</v>
      </c>
      <c r="JPX10" s="154">
        <v>0</v>
      </c>
      <c r="JPY10" s="154">
        <v>0</v>
      </c>
      <c r="JPZ10" s="154">
        <v>0</v>
      </c>
      <c r="JQA10" s="154">
        <v>0</v>
      </c>
      <c r="JQB10" s="154">
        <v>0</v>
      </c>
      <c r="JQC10" s="154">
        <v>0</v>
      </c>
      <c r="JQD10" s="154">
        <v>0</v>
      </c>
      <c r="JQE10" s="154">
        <v>0</v>
      </c>
      <c r="JQF10" s="154">
        <v>0</v>
      </c>
      <c r="JQG10" s="154">
        <v>0</v>
      </c>
      <c r="JQH10" s="154">
        <v>0</v>
      </c>
      <c r="JQI10" s="154">
        <v>0</v>
      </c>
      <c r="JQJ10" s="154">
        <v>0</v>
      </c>
      <c r="JQK10" s="154">
        <v>0</v>
      </c>
      <c r="JQL10" s="154">
        <v>0</v>
      </c>
      <c r="JQM10" s="154">
        <v>0</v>
      </c>
      <c r="JQN10" s="154">
        <v>0</v>
      </c>
      <c r="JQO10" s="154">
        <v>0</v>
      </c>
      <c r="JQP10" s="154">
        <v>0</v>
      </c>
      <c r="JQQ10" s="154">
        <v>0</v>
      </c>
      <c r="JQR10" s="154">
        <v>0</v>
      </c>
      <c r="JQS10" s="154">
        <v>0</v>
      </c>
      <c r="JQT10" s="154">
        <v>0</v>
      </c>
      <c r="JQU10" s="154">
        <v>0</v>
      </c>
      <c r="JQV10" s="154">
        <v>0</v>
      </c>
      <c r="JQW10" s="154">
        <v>0</v>
      </c>
      <c r="JQX10" s="154">
        <v>0</v>
      </c>
      <c r="JQY10" s="154">
        <v>0</v>
      </c>
      <c r="JQZ10" s="154">
        <v>0</v>
      </c>
      <c r="JRA10" s="154">
        <v>0</v>
      </c>
      <c r="JRB10" s="154">
        <v>0</v>
      </c>
      <c r="JRC10" s="154">
        <v>0</v>
      </c>
      <c r="JRD10" s="154">
        <v>0</v>
      </c>
      <c r="JRE10" s="154">
        <v>0</v>
      </c>
      <c r="JRF10" s="154">
        <v>0</v>
      </c>
      <c r="JRG10" s="154">
        <v>0</v>
      </c>
      <c r="JRH10" s="154">
        <v>0</v>
      </c>
      <c r="JRI10" s="154">
        <v>0</v>
      </c>
      <c r="JRJ10" s="154">
        <v>0</v>
      </c>
      <c r="JRK10" s="154">
        <v>0</v>
      </c>
      <c r="JRL10" s="154">
        <v>0</v>
      </c>
      <c r="JRM10" s="154">
        <v>0</v>
      </c>
      <c r="JRN10" s="154">
        <v>0</v>
      </c>
      <c r="JRO10" s="154">
        <v>0</v>
      </c>
      <c r="JRP10" s="154">
        <v>0</v>
      </c>
      <c r="JRQ10" s="154">
        <v>0</v>
      </c>
      <c r="JRR10" s="154">
        <v>0</v>
      </c>
      <c r="JRS10" s="154">
        <v>0</v>
      </c>
      <c r="JRT10" s="154">
        <v>0</v>
      </c>
      <c r="JRU10" s="154">
        <v>0</v>
      </c>
      <c r="JRV10" s="154">
        <v>0</v>
      </c>
      <c r="JRW10" s="154">
        <v>0</v>
      </c>
      <c r="JRX10" s="154">
        <v>0</v>
      </c>
      <c r="JRY10" s="154">
        <v>0</v>
      </c>
      <c r="JRZ10" s="154">
        <v>0</v>
      </c>
      <c r="JSA10" s="154">
        <v>0</v>
      </c>
      <c r="JSB10" s="154">
        <v>0</v>
      </c>
      <c r="JSC10" s="154">
        <v>0</v>
      </c>
      <c r="JSD10" s="154">
        <v>0</v>
      </c>
      <c r="JSE10" s="154">
        <v>0</v>
      </c>
      <c r="JSF10" s="154">
        <v>0</v>
      </c>
      <c r="JSG10" s="154">
        <v>0</v>
      </c>
      <c r="JSH10" s="154">
        <v>0</v>
      </c>
      <c r="JSI10" s="154">
        <v>0</v>
      </c>
      <c r="JSJ10" s="154">
        <v>0</v>
      </c>
      <c r="JSK10" s="154">
        <v>0</v>
      </c>
      <c r="JSL10" s="154">
        <v>0</v>
      </c>
      <c r="JSM10" s="154">
        <v>0</v>
      </c>
      <c r="JSN10" s="154">
        <v>0</v>
      </c>
      <c r="JSO10" s="154">
        <v>0</v>
      </c>
      <c r="JSP10" s="154">
        <v>0</v>
      </c>
      <c r="JSQ10" s="154">
        <v>0</v>
      </c>
      <c r="JSR10" s="154">
        <v>0</v>
      </c>
      <c r="JSS10" s="154">
        <v>0</v>
      </c>
      <c r="JST10" s="154">
        <v>0</v>
      </c>
      <c r="JSU10" s="154">
        <v>0</v>
      </c>
      <c r="JSV10" s="154">
        <v>0</v>
      </c>
      <c r="JSW10" s="154">
        <v>0</v>
      </c>
      <c r="JSX10" s="154">
        <v>0</v>
      </c>
      <c r="JSY10" s="154">
        <v>0</v>
      </c>
      <c r="JSZ10" s="154">
        <v>0</v>
      </c>
      <c r="JTA10" s="154">
        <v>0</v>
      </c>
      <c r="JTB10" s="154">
        <v>0</v>
      </c>
      <c r="JTC10" s="154">
        <v>0</v>
      </c>
      <c r="JTD10" s="154">
        <v>0</v>
      </c>
      <c r="JTE10" s="154">
        <v>0</v>
      </c>
      <c r="JTF10" s="154">
        <v>0</v>
      </c>
      <c r="JTG10" s="154">
        <v>0</v>
      </c>
      <c r="JTH10" s="154">
        <v>0</v>
      </c>
      <c r="JTI10" s="154">
        <v>0</v>
      </c>
      <c r="JTJ10" s="154">
        <v>0</v>
      </c>
      <c r="JTK10" s="154">
        <v>0</v>
      </c>
      <c r="JTL10" s="154">
        <v>0</v>
      </c>
      <c r="JTM10" s="154">
        <v>0</v>
      </c>
      <c r="JTN10" s="154">
        <v>0</v>
      </c>
      <c r="JTO10" s="154">
        <v>0</v>
      </c>
      <c r="JTP10" s="154">
        <v>0</v>
      </c>
      <c r="JTQ10" s="154">
        <v>0</v>
      </c>
      <c r="JTR10" s="154">
        <v>0</v>
      </c>
      <c r="JTS10" s="154">
        <v>0</v>
      </c>
      <c r="JTT10" s="154">
        <v>0</v>
      </c>
      <c r="JTU10" s="154">
        <v>0</v>
      </c>
      <c r="JTV10" s="154">
        <v>0</v>
      </c>
      <c r="JTW10" s="154">
        <v>0</v>
      </c>
      <c r="JTX10" s="154">
        <v>0</v>
      </c>
      <c r="JTY10" s="154">
        <v>0</v>
      </c>
      <c r="JTZ10" s="154">
        <v>0</v>
      </c>
      <c r="JUA10" s="154">
        <v>0</v>
      </c>
      <c r="JUB10" s="154">
        <v>0</v>
      </c>
      <c r="JUC10" s="154">
        <v>0</v>
      </c>
      <c r="JUD10" s="154">
        <v>0</v>
      </c>
      <c r="JUE10" s="154">
        <v>0</v>
      </c>
      <c r="JUF10" s="154">
        <v>0</v>
      </c>
      <c r="JUG10" s="154">
        <v>0</v>
      </c>
      <c r="JUH10" s="154">
        <v>0</v>
      </c>
      <c r="JUI10" s="154">
        <v>0</v>
      </c>
      <c r="JUJ10" s="154">
        <v>0</v>
      </c>
      <c r="JUK10" s="154">
        <v>0</v>
      </c>
      <c r="JUL10" s="154">
        <v>0</v>
      </c>
      <c r="JUM10" s="154">
        <v>0</v>
      </c>
      <c r="JUN10" s="154">
        <v>0</v>
      </c>
      <c r="JUO10" s="154">
        <v>0</v>
      </c>
      <c r="JUP10" s="154">
        <v>0</v>
      </c>
      <c r="JUQ10" s="154">
        <v>0</v>
      </c>
      <c r="JUR10" s="154">
        <v>0</v>
      </c>
      <c r="JUS10" s="154">
        <v>0</v>
      </c>
      <c r="JUT10" s="154">
        <v>0</v>
      </c>
      <c r="JUU10" s="154">
        <v>0</v>
      </c>
      <c r="JUV10" s="154">
        <v>0</v>
      </c>
      <c r="JUW10" s="154">
        <v>0</v>
      </c>
      <c r="JUX10" s="154">
        <v>0</v>
      </c>
      <c r="JUY10" s="154">
        <v>0</v>
      </c>
      <c r="JUZ10" s="154">
        <v>0</v>
      </c>
      <c r="JVA10" s="154">
        <v>0</v>
      </c>
      <c r="JVB10" s="154">
        <v>0</v>
      </c>
      <c r="JVC10" s="154">
        <v>0</v>
      </c>
      <c r="JVD10" s="154">
        <v>0</v>
      </c>
      <c r="JVE10" s="154">
        <v>0</v>
      </c>
      <c r="JVF10" s="154">
        <v>0</v>
      </c>
      <c r="JVG10" s="154">
        <v>0</v>
      </c>
      <c r="JVH10" s="154">
        <v>0</v>
      </c>
      <c r="JVI10" s="154">
        <v>0</v>
      </c>
      <c r="JVJ10" s="154">
        <v>0</v>
      </c>
      <c r="JVK10" s="154">
        <v>0</v>
      </c>
      <c r="JVL10" s="154">
        <v>0</v>
      </c>
      <c r="JVM10" s="154">
        <v>0</v>
      </c>
      <c r="JVN10" s="154">
        <v>0</v>
      </c>
      <c r="JVO10" s="154">
        <v>0</v>
      </c>
      <c r="JVP10" s="154">
        <v>0</v>
      </c>
      <c r="JVQ10" s="154">
        <v>0</v>
      </c>
      <c r="JVR10" s="154">
        <v>0</v>
      </c>
      <c r="JVS10" s="154">
        <v>0</v>
      </c>
      <c r="JVT10" s="154">
        <v>0</v>
      </c>
      <c r="JVU10" s="154">
        <v>0</v>
      </c>
      <c r="JVV10" s="154">
        <v>0</v>
      </c>
      <c r="JVW10" s="154">
        <v>0</v>
      </c>
      <c r="JVX10" s="154">
        <v>0</v>
      </c>
      <c r="JVY10" s="154">
        <v>0</v>
      </c>
      <c r="JVZ10" s="154">
        <v>0</v>
      </c>
      <c r="JWA10" s="154">
        <v>0</v>
      </c>
      <c r="JWB10" s="154">
        <v>0</v>
      </c>
      <c r="JWC10" s="154">
        <v>0</v>
      </c>
      <c r="JWD10" s="154">
        <v>0</v>
      </c>
      <c r="JWE10" s="154">
        <v>0</v>
      </c>
      <c r="JWF10" s="154">
        <v>0</v>
      </c>
      <c r="JWG10" s="154">
        <v>0</v>
      </c>
      <c r="JWH10" s="154">
        <v>0</v>
      </c>
      <c r="JWI10" s="154">
        <v>0</v>
      </c>
      <c r="JWJ10" s="154">
        <v>0</v>
      </c>
      <c r="JWK10" s="154">
        <v>0</v>
      </c>
      <c r="JWL10" s="154">
        <v>0</v>
      </c>
      <c r="JWM10" s="154">
        <v>0</v>
      </c>
      <c r="JWN10" s="154">
        <v>0</v>
      </c>
      <c r="JWO10" s="154">
        <v>0</v>
      </c>
      <c r="JWP10" s="154">
        <v>0</v>
      </c>
      <c r="JWQ10" s="154">
        <v>0</v>
      </c>
      <c r="JWR10" s="154">
        <v>0</v>
      </c>
      <c r="JWS10" s="154">
        <v>0</v>
      </c>
      <c r="JWT10" s="154">
        <v>0</v>
      </c>
      <c r="JWU10" s="154">
        <v>0</v>
      </c>
      <c r="JWV10" s="154">
        <v>0</v>
      </c>
      <c r="JWW10" s="154">
        <v>0</v>
      </c>
      <c r="JWX10" s="154">
        <v>0</v>
      </c>
      <c r="JWY10" s="154">
        <v>0</v>
      </c>
      <c r="JWZ10" s="154">
        <v>0</v>
      </c>
      <c r="JXA10" s="154">
        <v>0</v>
      </c>
      <c r="JXB10" s="154">
        <v>0</v>
      </c>
      <c r="JXC10" s="154">
        <v>0</v>
      </c>
      <c r="JXD10" s="154">
        <v>0</v>
      </c>
      <c r="JXE10" s="154">
        <v>0</v>
      </c>
      <c r="JXF10" s="154">
        <v>0</v>
      </c>
      <c r="JXG10" s="154">
        <v>0</v>
      </c>
      <c r="JXH10" s="154">
        <v>0</v>
      </c>
      <c r="JXI10" s="154">
        <v>0</v>
      </c>
      <c r="JXJ10" s="154">
        <v>0</v>
      </c>
      <c r="JXK10" s="154">
        <v>0</v>
      </c>
      <c r="JXL10" s="154">
        <v>0</v>
      </c>
      <c r="JXM10" s="154">
        <v>0</v>
      </c>
      <c r="JXN10" s="154">
        <v>0</v>
      </c>
      <c r="JXO10" s="154">
        <v>0</v>
      </c>
      <c r="JXP10" s="154">
        <v>0</v>
      </c>
      <c r="JXQ10" s="154">
        <v>0</v>
      </c>
      <c r="JXR10" s="154">
        <v>0</v>
      </c>
      <c r="JXS10" s="154">
        <v>0</v>
      </c>
      <c r="JXT10" s="154">
        <v>0</v>
      </c>
      <c r="JXU10" s="154">
        <v>0</v>
      </c>
      <c r="JXV10" s="154">
        <v>0</v>
      </c>
      <c r="JXW10" s="154">
        <v>0</v>
      </c>
      <c r="JXX10" s="154">
        <v>0</v>
      </c>
      <c r="JXY10" s="154">
        <v>0</v>
      </c>
      <c r="JXZ10" s="154">
        <v>0</v>
      </c>
      <c r="JYA10" s="154">
        <v>0</v>
      </c>
      <c r="JYB10" s="154">
        <v>0</v>
      </c>
      <c r="JYC10" s="154">
        <v>0</v>
      </c>
      <c r="JYD10" s="154">
        <v>0</v>
      </c>
      <c r="JYE10" s="154">
        <v>0</v>
      </c>
      <c r="JYF10" s="154">
        <v>0</v>
      </c>
      <c r="JYG10" s="154">
        <v>0</v>
      </c>
      <c r="JYH10" s="154">
        <v>0</v>
      </c>
      <c r="JYI10" s="154">
        <v>0</v>
      </c>
      <c r="JYJ10" s="154">
        <v>0</v>
      </c>
      <c r="JYK10" s="154">
        <v>0</v>
      </c>
      <c r="JYL10" s="154">
        <v>0</v>
      </c>
      <c r="JYM10" s="154">
        <v>0</v>
      </c>
      <c r="JYN10" s="154">
        <v>0</v>
      </c>
      <c r="JYO10" s="154">
        <v>0</v>
      </c>
      <c r="JYP10" s="154">
        <v>0</v>
      </c>
      <c r="JYQ10" s="154">
        <v>0</v>
      </c>
      <c r="JYR10" s="154">
        <v>0</v>
      </c>
      <c r="JYS10" s="154">
        <v>0</v>
      </c>
      <c r="JYT10" s="154">
        <v>0</v>
      </c>
      <c r="JYU10" s="154">
        <v>0</v>
      </c>
      <c r="JYV10" s="154">
        <v>0</v>
      </c>
      <c r="JYW10" s="154">
        <v>0</v>
      </c>
      <c r="JYX10" s="154">
        <v>0</v>
      </c>
      <c r="JYY10" s="154">
        <v>0</v>
      </c>
      <c r="JYZ10" s="154">
        <v>0</v>
      </c>
      <c r="JZA10" s="154">
        <v>0</v>
      </c>
      <c r="JZB10" s="154">
        <v>0</v>
      </c>
      <c r="JZC10" s="154">
        <v>0</v>
      </c>
      <c r="JZD10" s="154">
        <v>0</v>
      </c>
      <c r="JZE10" s="154">
        <v>0</v>
      </c>
      <c r="JZF10" s="154">
        <v>0</v>
      </c>
      <c r="JZG10" s="154">
        <v>0</v>
      </c>
      <c r="JZH10" s="154">
        <v>0</v>
      </c>
      <c r="JZI10" s="154">
        <v>0</v>
      </c>
      <c r="JZJ10" s="154">
        <v>0</v>
      </c>
      <c r="JZK10" s="154">
        <v>0</v>
      </c>
      <c r="JZL10" s="154">
        <v>0</v>
      </c>
      <c r="JZM10" s="154">
        <v>0</v>
      </c>
      <c r="JZN10" s="154">
        <v>0</v>
      </c>
      <c r="JZO10" s="154">
        <v>0</v>
      </c>
      <c r="JZP10" s="154">
        <v>0</v>
      </c>
      <c r="JZQ10" s="154">
        <v>0</v>
      </c>
      <c r="JZR10" s="154">
        <v>0</v>
      </c>
      <c r="JZS10" s="154">
        <v>0</v>
      </c>
      <c r="JZT10" s="154">
        <v>0</v>
      </c>
      <c r="JZU10" s="154">
        <v>0</v>
      </c>
      <c r="JZV10" s="154">
        <v>0</v>
      </c>
      <c r="JZW10" s="154">
        <v>0</v>
      </c>
      <c r="JZX10" s="154">
        <v>0</v>
      </c>
      <c r="JZY10" s="154">
        <v>0</v>
      </c>
      <c r="JZZ10" s="154">
        <v>0</v>
      </c>
      <c r="KAA10" s="154">
        <v>0</v>
      </c>
      <c r="KAB10" s="154">
        <v>0</v>
      </c>
      <c r="KAC10" s="154">
        <v>0</v>
      </c>
      <c r="KAD10" s="154">
        <v>0</v>
      </c>
      <c r="KAE10" s="154">
        <v>0</v>
      </c>
      <c r="KAF10" s="154">
        <v>0</v>
      </c>
      <c r="KAG10" s="154">
        <v>0</v>
      </c>
      <c r="KAH10" s="154">
        <v>0</v>
      </c>
      <c r="KAI10" s="154">
        <v>0</v>
      </c>
      <c r="KAJ10" s="154">
        <v>0</v>
      </c>
      <c r="KAK10" s="154">
        <v>0</v>
      </c>
      <c r="KAL10" s="154">
        <v>0</v>
      </c>
      <c r="KAM10" s="154">
        <v>0</v>
      </c>
      <c r="KAN10" s="154">
        <v>0</v>
      </c>
      <c r="KAO10" s="154">
        <v>0</v>
      </c>
      <c r="KAP10" s="154">
        <v>0</v>
      </c>
      <c r="KAQ10" s="154">
        <v>0</v>
      </c>
      <c r="KAR10" s="154">
        <v>0</v>
      </c>
      <c r="KAS10" s="154">
        <v>0</v>
      </c>
      <c r="KAT10" s="154">
        <v>0</v>
      </c>
      <c r="KAU10" s="154">
        <v>0</v>
      </c>
      <c r="KAV10" s="154">
        <v>0</v>
      </c>
      <c r="KAW10" s="154">
        <v>0</v>
      </c>
      <c r="KAX10" s="154">
        <v>0</v>
      </c>
      <c r="KAY10" s="154">
        <v>0</v>
      </c>
      <c r="KAZ10" s="154">
        <v>0</v>
      </c>
      <c r="KBA10" s="154">
        <v>0</v>
      </c>
      <c r="KBB10" s="154">
        <v>0</v>
      </c>
      <c r="KBC10" s="154">
        <v>0</v>
      </c>
      <c r="KBD10" s="154">
        <v>0</v>
      </c>
      <c r="KBE10" s="154">
        <v>0</v>
      </c>
      <c r="KBF10" s="154">
        <v>0</v>
      </c>
      <c r="KBG10" s="154">
        <v>0</v>
      </c>
      <c r="KBH10" s="154">
        <v>0</v>
      </c>
      <c r="KBI10" s="154">
        <v>0</v>
      </c>
      <c r="KBJ10" s="154">
        <v>0</v>
      </c>
      <c r="KBK10" s="154">
        <v>0</v>
      </c>
      <c r="KBL10" s="154">
        <v>0</v>
      </c>
      <c r="KBM10" s="154">
        <v>0</v>
      </c>
      <c r="KBN10" s="154">
        <v>0</v>
      </c>
      <c r="KBO10" s="154">
        <v>0</v>
      </c>
      <c r="KBP10" s="154">
        <v>0</v>
      </c>
      <c r="KBQ10" s="154">
        <v>0</v>
      </c>
      <c r="KBR10" s="154">
        <v>0</v>
      </c>
      <c r="KBS10" s="154">
        <v>0</v>
      </c>
      <c r="KBT10" s="154">
        <v>0</v>
      </c>
      <c r="KBU10" s="154">
        <v>0</v>
      </c>
      <c r="KBV10" s="154">
        <v>0</v>
      </c>
      <c r="KBW10" s="154">
        <v>0</v>
      </c>
      <c r="KBX10" s="154">
        <v>0</v>
      </c>
      <c r="KBY10" s="154">
        <v>0</v>
      </c>
      <c r="KBZ10" s="154">
        <v>0</v>
      </c>
      <c r="KCA10" s="154">
        <v>0</v>
      </c>
      <c r="KCB10" s="154">
        <v>0</v>
      </c>
      <c r="KCC10" s="154">
        <v>0</v>
      </c>
      <c r="KCD10" s="154">
        <v>0</v>
      </c>
      <c r="KCE10" s="154">
        <v>0</v>
      </c>
      <c r="KCF10" s="154">
        <v>0</v>
      </c>
      <c r="KCG10" s="154">
        <v>0</v>
      </c>
      <c r="KCH10" s="154">
        <v>0</v>
      </c>
      <c r="KCI10" s="154">
        <v>0</v>
      </c>
      <c r="KCJ10" s="154">
        <v>0</v>
      </c>
      <c r="KCK10" s="154">
        <v>0</v>
      </c>
      <c r="KCL10" s="154">
        <v>0</v>
      </c>
      <c r="KCM10" s="154">
        <v>0</v>
      </c>
      <c r="KCN10" s="154">
        <v>0</v>
      </c>
      <c r="KCO10" s="154">
        <v>0</v>
      </c>
      <c r="KCP10" s="154">
        <v>0</v>
      </c>
      <c r="KCQ10" s="154">
        <v>0</v>
      </c>
      <c r="KCR10" s="154">
        <v>0</v>
      </c>
      <c r="KCS10" s="154">
        <v>0</v>
      </c>
      <c r="KCT10" s="154">
        <v>0</v>
      </c>
      <c r="KCU10" s="154">
        <v>0</v>
      </c>
      <c r="KCV10" s="154">
        <v>0</v>
      </c>
      <c r="KCW10" s="154">
        <v>0</v>
      </c>
      <c r="KCX10" s="154">
        <v>0</v>
      </c>
      <c r="KCY10" s="154">
        <v>0</v>
      </c>
      <c r="KCZ10" s="154">
        <v>0</v>
      </c>
      <c r="KDA10" s="154">
        <v>0</v>
      </c>
      <c r="KDB10" s="154">
        <v>0</v>
      </c>
      <c r="KDC10" s="154">
        <v>0</v>
      </c>
      <c r="KDD10" s="154">
        <v>0</v>
      </c>
      <c r="KDE10" s="154">
        <v>0</v>
      </c>
      <c r="KDF10" s="154">
        <v>0</v>
      </c>
      <c r="KDG10" s="154">
        <v>0</v>
      </c>
      <c r="KDH10" s="154">
        <v>0</v>
      </c>
      <c r="KDI10" s="154">
        <v>0</v>
      </c>
      <c r="KDJ10" s="154">
        <v>0</v>
      </c>
      <c r="KDK10" s="154">
        <v>0</v>
      </c>
      <c r="KDL10" s="154">
        <v>0</v>
      </c>
      <c r="KDM10" s="154">
        <v>0</v>
      </c>
      <c r="KDN10" s="154">
        <v>0</v>
      </c>
      <c r="KDO10" s="154">
        <v>0</v>
      </c>
      <c r="KDP10" s="154">
        <v>0</v>
      </c>
      <c r="KDQ10" s="154">
        <v>0</v>
      </c>
      <c r="KDR10" s="154">
        <v>0</v>
      </c>
      <c r="KDS10" s="154">
        <v>0</v>
      </c>
      <c r="KDT10" s="154">
        <v>0</v>
      </c>
      <c r="KDU10" s="154">
        <v>0</v>
      </c>
      <c r="KDV10" s="154">
        <v>0</v>
      </c>
      <c r="KDW10" s="154">
        <v>0</v>
      </c>
      <c r="KDX10" s="154">
        <v>0</v>
      </c>
      <c r="KDY10" s="154">
        <v>0</v>
      </c>
      <c r="KDZ10" s="154">
        <v>0</v>
      </c>
      <c r="KEA10" s="154">
        <v>0</v>
      </c>
      <c r="KEB10" s="154">
        <v>0</v>
      </c>
      <c r="KEC10" s="154">
        <v>0</v>
      </c>
      <c r="KED10" s="154">
        <v>0</v>
      </c>
      <c r="KEE10" s="154">
        <v>0</v>
      </c>
      <c r="KEF10" s="154">
        <v>0</v>
      </c>
      <c r="KEG10" s="154">
        <v>0</v>
      </c>
      <c r="KEH10" s="154">
        <v>0</v>
      </c>
      <c r="KEI10" s="154">
        <v>0</v>
      </c>
      <c r="KEJ10" s="154">
        <v>0</v>
      </c>
      <c r="KEK10" s="154">
        <v>0</v>
      </c>
      <c r="KEL10" s="154">
        <v>0</v>
      </c>
      <c r="KEM10" s="154">
        <v>0</v>
      </c>
      <c r="KEN10" s="154">
        <v>0</v>
      </c>
      <c r="KEO10" s="154">
        <v>0</v>
      </c>
      <c r="KEP10" s="154">
        <v>0</v>
      </c>
      <c r="KEQ10" s="154">
        <v>0</v>
      </c>
      <c r="KER10" s="154">
        <v>0</v>
      </c>
      <c r="KES10" s="154">
        <v>0</v>
      </c>
      <c r="KET10" s="154">
        <v>0</v>
      </c>
      <c r="KEU10" s="154">
        <v>0</v>
      </c>
      <c r="KEV10" s="154">
        <v>0</v>
      </c>
      <c r="KEW10" s="154">
        <v>0</v>
      </c>
      <c r="KEX10" s="154">
        <v>0</v>
      </c>
      <c r="KEY10" s="154">
        <v>0</v>
      </c>
      <c r="KEZ10" s="154">
        <v>0</v>
      </c>
      <c r="KFA10" s="154">
        <v>0</v>
      </c>
      <c r="KFB10" s="154">
        <v>0</v>
      </c>
      <c r="KFC10" s="154">
        <v>0</v>
      </c>
      <c r="KFD10" s="154">
        <v>0</v>
      </c>
      <c r="KFE10" s="154">
        <v>0</v>
      </c>
      <c r="KFF10" s="154">
        <v>0</v>
      </c>
      <c r="KFG10" s="154">
        <v>0</v>
      </c>
      <c r="KFH10" s="154">
        <v>0</v>
      </c>
      <c r="KFI10" s="154">
        <v>0</v>
      </c>
      <c r="KFJ10" s="154">
        <v>0</v>
      </c>
      <c r="KFK10" s="154">
        <v>0</v>
      </c>
      <c r="KFL10" s="154">
        <v>0</v>
      </c>
      <c r="KFM10" s="154">
        <v>0</v>
      </c>
      <c r="KFN10" s="154">
        <v>0</v>
      </c>
      <c r="KFO10" s="154">
        <v>0</v>
      </c>
      <c r="KFP10" s="154">
        <v>0</v>
      </c>
      <c r="KFQ10" s="154">
        <v>0</v>
      </c>
      <c r="KFR10" s="154">
        <v>0</v>
      </c>
      <c r="KFS10" s="154">
        <v>0</v>
      </c>
      <c r="KFT10" s="154">
        <v>0</v>
      </c>
      <c r="KFU10" s="154">
        <v>0</v>
      </c>
      <c r="KFV10" s="154">
        <v>0</v>
      </c>
      <c r="KFW10" s="154">
        <v>0</v>
      </c>
      <c r="KFX10" s="154">
        <v>0</v>
      </c>
      <c r="KFY10" s="154">
        <v>0</v>
      </c>
      <c r="KFZ10" s="154">
        <v>0</v>
      </c>
      <c r="KGA10" s="154">
        <v>0</v>
      </c>
      <c r="KGB10" s="154">
        <v>0</v>
      </c>
      <c r="KGC10" s="154">
        <v>0</v>
      </c>
      <c r="KGD10" s="154">
        <v>0</v>
      </c>
      <c r="KGE10" s="154">
        <v>0</v>
      </c>
      <c r="KGF10" s="154">
        <v>0</v>
      </c>
      <c r="KGG10" s="154">
        <v>0</v>
      </c>
      <c r="KGH10" s="154">
        <v>0</v>
      </c>
      <c r="KGI10" s="154">
        <v>0</v>
      </c>
      <c r="KGJ10" s="154">
        <v>0</v>
      </c>
      <c r="KGK10" s="154">
        <v>0</v>
      </c>
      <c r="KGL10" s="154">
        <v>0</v>
      </c>
      <c r="KGM10" s="154">
        <v>0</v>
      </c>
      <c r="KGN10" s="154">
        <v>0</v>
      </c>
      <c r="KGO10" s="154">
        <v>0</v>
      </c>
      <c r="KGP10" s="154">
        <v>0</v>
      </c>
      <c r="KGQ10" s="154">
        <v>0</v>
      </c>
      <c r="KGR10" s="154">
        <v>0</v>
      </c>
      <c r="KGS10" s="154">
        <v>0</v>
      </c>
      <c r="KGT10" s="154">
        <v>0</v>
      </c>
      <c r="KGU10" s="154">
        <v>0</v>
      </c>
      <c r="KGV10" s="154">
        <v>0</v>
      </c>
      <c r="KGW10" s="154">
        <v>0</v>
      </c>
      <c r="KGX10" s="154">
        <v>0</v>
      </c>
      <c r="KGY10" s="154">
        <v>0</v>
      </c>
      <c r="KGZ10" s="154">
        <v>0</v>
      </c>
      <c r="KHA10" s="154">
        <v>0</v>
      </c>
      <c r="KHB10" s="154">
        <v>0</v>
      </c>
      <c r="KHC10" s="154">
        <v>0</v>
      </c>
      <c r="KHD10" s="154">
        <v>0</v>
      </c>
      <c r="KHE10" s="154">
        <v>0</v>
      </c>
      <c r="KHF10" s="154">
        <v>0</v>
      </c>
      <c r="KHG10" s="154">
        <v>0</v>
      </c>
      <c r="KHH10" s="154">
        <v>0</v>
      </c>
      <c r="KHI10" s="154">
        <v>0</v>
      </c>
      <c r="KHJ10" s="154">
        <v>0</v>
      </c>
      <c r="KHK10" s="154">
        <v>0</v>
      </c>
      <c r="KHL10" s="154">
        <v>0</v>
      </c>
      <c r="KHM10" s="154">
        <v>0</v>
      </c>
      <c r="KHN10" s="154">
        <v>0</v>
      </c>
      <c r="KHO10" s="154">
        <v>0</v>
      </c>
      <c r="KHP10" s="154">
        <v>0</v>
      </c>
      <c r="KHQ10" s="154">
        <v>0</v>
      </c>
      <c r="KHR10" s="154">
        <v>0</v>
      </c>
      <c r="KHS10" s="154">
        <v>0</v>
      </c>
      <c r="KHT10" s="154">
        <v>0</v>
      </c>
      <c r="KHU10" s="154">
        <v>0</v>
      </c>
      <c r="KHV10" s="154">
        <v>0</v>
      </c>
      <c r="KHW10" s="154">
        <v>0</v>
      </c>
      <c r="KHX10" s="154">
        <v>0</v>
      </c>
      <c r="KHY10" s="154">
        <v>0</v>
      </c>
      <c r="KHZ10" s="154">
        <v>0</v>
      </c>
      <c r="KIA10" s="154">
        <v>0</v>
      </c>
      <c r="KIB10" s="154">
        <v>0</v>
      </c>
      <c r="KIC10" s="154">
        <v>0</v>
      </c>
      <c r="KID10" s="154">
        <v>0</v>
      </c>
      <c r="KIE10" s="154">
        <v>0</v>
      </c>
      <c r="KIF10" s="154">
        <v>0</v>
      </c>
      <c r="KIG10" s="154">
        <v>0</v>
      </c>
      <c r="KIH10" s="154">
        <v>0</v>
      </c>
      <c r="KII10" s="154">
        <v>0</v>
      </c>
      <c r="KIJ10" s="154">
        <v>0</v>
      </c>
      <c r="KIK10" s="154">
        <v>0</v>
      </c>
      <c r="KIL10" s="154">
        <v>0</v>
      </c>
      <c r="KIM10" s="154">
        <v>0</v>
      </c>
      <c r="KIN10" s="154">
        <v>0</v>
      </c>
      <c r="KIO10" s="154">
        <v>0</v>
      </c>
      <c r="KIP10" s="154">
        <v>0</v>
      </c>
      <c r="KIQ10" s="154">
        <v>0</v>
      </c>
      <c r="KIR10" s="154">
        <v>0</v>
      </c>
      <c r="KIS10" s="154">
        <v>0</v>
      </c>
      <c r="KIT10" s="154">
        <v>0</v>
      </c>
      <c r="KIU10" s="154">
        <v>0</v>
      </c>
      <c r="KIV10" s="154">
        <v>0</v>
      </c>
      <c r="KIW10" s="154">
        <v>0</v>
      </c>
      <c r="KIX10" s="154">
        <v>0</v>
      </c>
      <c r="KIY10" s="154">
        <v>0</v>
      </c>
      <c r="KIZ10" s="154">
        <v>0</v>
      </c>
      <c r="KJA10" s="154">
        <v>0</v>
      </c>
      <c r="KJB10" s="154">
        <v>0</v>
      </c>
      <c r="KJC10" s="154">
        <v>0</v>
      </c>
      <c r="KJD10" s="154">
        <v>0</v>
      </c>
      <c r="KJE10" s="154">
        <v>0</v>
      </c>
      <c r="KJF10" s="154">
        <v>0</v>
      </c>
      <c r="KJG10" s="154">
        <v>0</v>
      </c>
      <c r="KJH10" s="154">
        <v>0</v>
      </c>
      <c r="KJI10" s="154">
        <v>0</v>
      </c>
      <c r="KJJ10" s="154">
        <v>0</v>
      </c>
      <c r="KJK10" s="154">
        <v>0</v>
      </c>
      <c r="KJL10" s="154">
        <v>0</v>
      </c>
      <c r="KJM10" s="154">
        <v>0</v>
      </c>
      <c r="KJN10" s="154">
        <v>0</v>
      </c>
      <c r="KJO10" s="154">
        <v>0</v>
      </c>
      <c r="KJP10" s="154">
        <v>0</v>
      </c>
      <c r="KJQ10" s="154">
        <v>0</v>
      </c>
      <c r="KJR10" s="154">
        <v>0</v>
      </c>
      <c r="KJS10" s="154">
        <v>0</v>
      </c>
      <c r="KJT10" s="154">
        <v>0</v>
      </c>
      <c r="KJU10" s="154">
        <v>0</v>
      </c>
      <c r="KJV10" s="154">
        <v>0</v>
      </c>
      <c r="KJW10" s="154">
        <v>0</v>
      </c>
      <c r="KJX10" s="154">
        <v>0</v>
      </c>
      <c r="KJY10" s="154">
        <v>0</v>
      </c>
      <c r="KJZ10" s="154">
        <v>0</v>
      </c>
      <c r="KKA10" s="154">
        <v>0</v>
      </c>
      <c r="KKB10" s="154">
        <v>0</v>
      </c>
      <c r="KKC10" s="154">
        <v>0</v>
      </c>
      <c r="KKD10" s="154">
        <v>0</v>
      </c>
      <c r="KKE10" s="154">
        <v>0</v>
      </c>
      <c r="KKF10" s="154">
        <v>0</v>
      </c>
      <c r="KKG10" s="154">
        <v>0</v>
      </c>
      <c r="KKH10" s="154">
        <v>0</v>
      </c>
      <c r="KKI10" s="154">
        <v>0</v>
      </c>
      <c r="KKJ10" s="154">
        <v>0</v>
      </c>
      <c r="KKK10" s="154">
        <v>0</v>
      </c>
      <c r="KKL10" s="154">
        <v>0</v>
      </c>
      <c r="KKM10" s="154">
        <v>0</v>
      </c>
      <c r="KKN10" s="154">
        <v>0</v>
      </c>
      <c r="KKO10" s="154">
        <v>0</v>
      </c>
      <c r="KKP10" s="154">
        <v>0</v>
      </c>
      <c r="KKQ10" s="154">
        <v>0</v>
      </c>
      <c r="KKR10" s="154">
        <v>0</v>
      </c>
      <c r="KKS10" s="154">
        <v>0</v>
      </c>
      <c r="KKT10" s="154">
        <v>0</v>
      </c>
      <c r="KKU10" s="154">
        <v>0</v>
      </c>
      <c r="KKV10" s="154">
        <v>0</v>
      </c>
      <c r="KKW10" s="154">
        <v>0</v>
      </c>
      <c r="KKX10" s="154">
        <v>0</v>
      </c>
      <c r="KKY10" s="154">
        <v>0</v>
      </c>
      <c r="KKZ10" s="154">
        <v>0</v>
      </c>
      <c r="KLA10" s="154">
        <v>0</v>
      </c>
      <c r="KLB10" s="154">
        <v>0</v>
      </c>
      <c r="KLC10" s="154">
        <v>0</v>
      </c>
      <c r="KLD10" s="154">
        <v>0</v>
      </c>
      <c r="KLE10" s="154">
        <v>0</v>
      </c>
      <c r="KLF10" s="154">
        <v>0</v>
      </c>
      <c r="KLG10" s="154">
        <v>0</v>
      </c>
      <c r="KLH10" s="154">
        <v>0</v>
      </c>
      <c r="KLI10" s="154">
        <v>0</v>
      </c>
      <c r="KLJ10" s="154">
        <v>0</v>
      </c>
      <c r="KLK10" s="154">
        <v>0</v>
      </c>
      <c r="KLL10" s="154">
        <v>0</v>
      </c>
      <c r="KLM10" s="154">
        <v>0</v>
      </c>
      <c r="KLN10" s="154">
        <v>0</v>
      </c>
      <c r="KLO10" s="154">
        <v>0</v>
      </c>
      <c r="KLP10" s="154">
        <v>0</v>
      </c>
      <c r="KLQ10" s="154">
        <v>0</v>
      </c>
      <c r="KLR10" s="154">
        <v>0</v>
      </c>
      <c r="KLS10" s="154">
        <v>0</v>
      </c>
      <c r="KLT10" s="154">
        <v>0</v>
      </c>
      <c r="KLU10" s="154">
        <v>0</v>
      </c>
      <c r="KLV10" s="154">
        <v>0</v>
      </c>
      <c r="KLW10" s="154">
        <v>0</v>
      </c>
      <c r="KLX10" s="154">
        <v>0</v>
      </c>
      <c r="KLY10" s="154">
        <v>0</v>
      </c>
      <c r="KLZ10" s="154">
        <v>0</v>
      </c>
      <c r="KMA10" s="154">
        <v>0</v>
      </c>
      <c r="KMB10" s="154">
        <v>0</v>
      </c>
      <c r="KMC10" s="154">
        <v>0</v>
      </c>
      <c r="KMD10" s="154">
        <v>0</v>
      </c>
      <c r="KME10" s="154">
        <v>0</v>
      </c>
      <c r="KMF10" s="154">
        <v>0</v>
      </c>
      <c r="KMG10" s="154">
        <v>0</v>
      </c>
      <c r="KMH10" s="154">
        <v>0</v>
      </c>
      <c r="KMI10" s="154">
        <v>0</v>
      </c>
      <c r="KMJ10" s="154">
        <v>0</v>
      </c>
      <c r="KMK10" s="154">
        <v>0</v>
      </c>
      <c r="KML10" s="154">
        <v>0</v>
      </c>
      <c r="KMM10" s="154">
        <v>0</v>
      </c>
      <c r="KMN10" s="154">
        <v>0</v>
      </c>
      <c r="KMO10" s="154">
        <v>0</v>
      </c>
      <c r="KMP10" s="154">
        <v>0</v>
      </c>
      <c r="KMQ10" s="154">
        <v>0</v>
      </c>
      <c r="KMR10" s="154">
        <v>0</v>
      </c>
      <c r="KMS10" s="154">
        <v>0</v>
      </c>
      <c r="KMT10" s="154">
        <v>0</v>
      </c>
      <c r="KMU10" s="154">
        <v>0</v>
      </c>
      <c r="KMV10" s="154">
        <v>0</v>
      </c>
      <c r="KMW10" s="154">
        <v>0</v>
      </c>
      <c r="KMX10" s="154">
        <v>0</v>
      </c>
      <c r="KMY10" s="154">
        <v>0</v>
      </c>
      <c r="KMZ10" s="154">
        <v>0</v>
      </c>
      <c r="KNA10" s="154">
        <v>0</v>
      </c>
      <c r="KNB10" s="154">
        <v>0</v>
      </c>
      <c r="KNC10" s="154">
        <v>0</v>
      </c>
      <c r="KND10" s="154">
        <v>0</v>
      </c>
      <c r="KNE10" s="154">
        <v>0</v>
      </c>
      <c r="KNF10" s="154">
        <v>0</v>
      </c>
      <c r="KNG10" s="154">
        <v>0</v>
      </c>
      <c r="KNH10" s="154">
        <v>0</v>
      </c>
      <c r="KNI10" s="154">
        <v>0</v>
      </c>
      <c r="KNJ10" s="154">
        <v>0</v>
      </c>
      <c r="KNK10" s="154">
        <v>0</v>
      </c>
      <c r="KNL10" s="154">
        <v>0</v>
      </c>
      <c r="KNM10" s="154">
        <v>0</v>
      </c>
      <c r="KNN10" s="154">
        <v>0</v>
      </c>
      <c r="KNO10" s="154">
        <v>0</v>
      </c>
      <c r="KNP10" s="154">
        <v>0</v>
      </c>
      <c r="KNQ10" s="154">
        <v>0</v>
      </c>
      <c r="KNR10" s="154">
        <v>0</v>
      </c>
      <c r="KNS10" s="154">
        <v>0</v>
      </c>
      <c r="KNT10" s="154">
        <v>0</v>
      </c>
      <c r="KNU10" s="154">
        <v>0</v>
      </c>
      <c r="KNV10" s="154">
        <v>0</v>
      </c>
      <c r="KNW10" s="154">
        <v>0</v>
      </c>
      <c r="KNX10" s="154">
        <v>0</v>
      </c>
      <c r="KNY10" s="154">
        <v>0</v>
      </c>
      <c r="KNZ10" s="154">
        <v>0</v>
      </c>
      <c r="KOA10" s="154">
        <v>0</v>
      </c>
      <c r="KOB10" s="154">
        <v>0</v>
      </c>
      <c r="KOC10" s="154">
        <v>0</v>
      </c>
      <c r="KOD10" s="154">
        <v>0</v>
      </c>
      <c r="KOE10" s="154">
        <v>0</v>
      </c>
      <c r="KOF10" s="154">
        <v>0</v>
      </c>
      <c r="KOG10" s="154">
        <v>0</v>
      </c>
      <c r="KOH10" s="154">
        <v>0</v>
      </c>
      <c r="KOI10" s="154">
        <v>0</v>
      </c>
      <c r="KOJ10" s="154">
        <v>0</v>
      </c>
      <c r="KOK10" s="154">
        <v>0</v>
      </c>
      <c r="KOL10" s="154">
        <v>0</v>
      </c>
      <c r="KOM10" s="154">
        <v>0</v>
      </c>
      <c r="KON10" s="154">
        <v>0</v>
      </c>
      <c r="KOO10" s="154">
        <v>0</v>
      </c>
      <c r="KOP10" s="154">
        <v>0</v>
      </c>
      <c r="KOQ10" s="154">
        <v>0</v>
      </c>
      <c r="KOR10" s="154">
        <v>0</v>
      </c>
      <c r="KOS10" s="154">
        <v>0</v>
      </c>
      <c r="KOT10" s="154">
        <v>0</v>
      </c>
      <c r="KOU10" s="154">
        <v>0</v>
      </c>
      <c r="KOV10" s="154">
        <v>0</v>
      </c>
      <c r="KOW10" s="154">
        <v>0</v>
      </c>
      <c r="KOX10" s="154">
        <v>0</v>
      </c>
      <c r="KOY10" s="154">
        <v>0</v>
      </c>
      <c r="KOZ10" s="154">
        <v>0</v>
      </c>
      <c r="KPA10" s="154">
        <v>0</v>
      </c>
      <c r="KPB10" s="154">
        <v>0</v>
      </c>
      <c r="KPC10" s="154">
        <v>0</v>
      </c>
      <c r="KPD10" s="154">
        <v>0</v>
      </c>
      <c r="KPE10" s="154">
        <v>0</v>
      </c>
      <c r="KPF10" s="154">
        <v>0</v>
      </c>
      <c r="KPG10" s="154">
        <v>0</v>
      </c>
      <c r="KPH10" s="154">
        <v>0</v>
      </c>
      <c r="KPI10" s="154">
        <v>0</v>
      </c>
      <c r="KPJ10" s="154">
        <v>0</v>
      </c>
      <c r="KPK10" s="154">
        <v>0</v>
      </c>
      <c r="KPL10" s="154">
        <v>0</v>
      </c>
      <c r="KPM10" s="154">
        <v>0</v>
      </c>
      <c r="KPN10" s="154">
        <v>0</v>
      </c>
      <c r="KPO10" s="154">
        <v>0</v>
      </c>
      <c r="KPP10" s="154">
        <v>0</v>
      </c>
      <c r="KPQ10" s="154">
        <v>0</v>
      </c>
      <c r="KPR10" s="154">
        <v>0</v>
      </c>
      <c r="KPS10" s="154">
        <v>0</v>
      </c>
      <c r="KPT10" s="154">
        <v>0</v>
      </c>
      <c r="KPU10" s="154">
        <v>0</v>
      </c>
      <c r="KPV10" s="154">
        <v>0</v>
      </c>
      <c r="KPW10" s="154">
        <v>0</v>
      </c>
      <c r="KPX10" s="154">
        <v>0</v>
      </c>
      <c r="KPY10" s="154">
        <v>0</v>
      </c>
      <c r="KPZ10" s="154">
        <v>0</v>
      </c>
      <c r="KQA10" s="154">
        <v>0</v>
      </c>
      <c r="KQB10" s="154">
        <v>0</v>
      </c>
      <c r="KQC10" s="154">
        <v>0</v>
      </c>
      <c r="KQD10" s="154">
        <v>0</v>
      </c>
      <c r="KQE10" s="154">
        <v>0</v>
      </c>
      <c r="KQF10" s="154">
        <v>0</v>
      </c>
      <c r="KQG10" s="154">
        <v>0</v>
      </c>
      <c r="KQH10" s="154">
        <v>0</v>
      </c>
      <c r="KQI10" s="154">
        <v>0</v>
      </c>
      <c r="KQJ10" s="154">
        <v>0</v>
      </c>
      <c r="KQK10" s="154">
        <v>0</v>
      </c>
      <c r="KQL10" s="154">
        <v>0</v>
      </c>
      <c r="KQM10" s="154">
        <v>0</v>
      </c>
      <c r="KQN10" s="154">
        <v>0</v>
      </c>
      <c r="KQO10" s="154">
        <v>0</v>
      </c>
      <c r="KQP10" s="154">
        <v>0</v>
      </c>
      <c r="KQQ10" s="154">
        <v>0</v>
      </c>
      <c r="KQR10" s="154">
        <v>0</v>
      </c>
      <c r="KQS10" s="154">
        <v>0</v>
      </c>
      <c r="KQT10" s="154">
        <v>0</v>
      </c>
      <c r="KQU10" s="154">
        <v>0</v>
      </c>
      <c r="KQV10" s="154">
        <v>0</v>
      </c>
      <c r="KQW10" s="154">
        <v>0</v>
      </c>
      <c r="KQX10" s="154">
        <v>0</v>
      </c>
      <c r="KQY10" s="154">
        <v>0</v>
      </c>
      <c r="KQZ10" s="154">
        <v>0</v>
      </c>
      <c r="KRA10" s="154">
        <v>0</v>
      </c>
      <c r="KRB10" s="154">
        <v>0</v>
      </c>
      <c r="KRC10" s="154">
        <v>0</v>
      </c>
      <c r="KRD10" s="154">
        <v>0</v>
      </c>
      <c r="KRE10" s="154">
        <v>0</v>
      </c>
      <c r="KRF10" s="154">
        <v>0</v>
      </c>
      <c r="KRG10" s="154">
        <v>0</v>
      </c>
      <c r="KRH10" s="154">
        <v>0</v>
      </c>
      <c r="KRI10" s="154">
        <v>0</v>
      </c>
      <c r="KRJ10" s="154">
        <v>0</v>
      </c>
      <c r="KRK10" s="154">
        <v>0</v>
      </c>
      <c r="KRL10" s="154">
        <v>0</v>
      </c>
      <c r="KRM10" s="154">
        <v>0</v>
      </c>
      <c r="KRN10" s="154">
        <v>0</v>
      </c>
      <c r="KRO10" s="154">
        <v>0</v>
      </c>
      <c r="KRP10" s="154">
        <v>0</v>
      </c>
      <c r="KRQ10" s="154">
        <v>0</v>
      </c>
      <c r="KRR10" s="154">
        <v>0</v>
      </c>
      <c r="KRS10" s="154">
        <v>0</v>
      </c>
      <c r="KRT10" s="154">
        <v>0</v>
      </c>
      <c r="KRU10" s="154">
        <v>0</v>
      </c>
      <c r="KRV10" s="154">
        <v>0</v>
      </c>
      <c r="KRW10" s="154">
        <v>0</v>
      </c>
      <c r="KRX10" s="154">
        <v>0</v>
      </c>
      <c r="KRY10" s="154">
        <v>0</v>
      </c>
      <c r="KRZ10" s="154">
        <v>0</v>
      </c>
      <c r="KSA10" s="154">
        <v>0</v>
      </c>
      <c r="KSB10" s="154">
        <v>0</v>
      </c>
      <c r="KSC10" s="154">
        <v>0</v>
      </c>
      <c r="KSD10" s="154">
        <v>0</v>
      </c>
      <c r="KSE10" s="154">
        <v>0</v>
      </c>
      <c r="KSF10" s="154">
        <v>0</v>
      </c>
      <c r="KSG10" s="154">
        <v>0</v>
      </c>
      <c r="KSH10" s="154">
        <v>0</v>
      </c>
      <c r="KSI10" s="154">
        <v>0</v>
      </c>
      <c r="KSJ10" s="154">
        <v>0</v>
      </c>
      <c r="KSK10" s="154">
        <v>0</v>
      </c>
      <c r="KSL10" s="154">
        <v>0</v>
      </c>
      <c r="KSM10" s="154">
        <v>0</v>
      </c>
      <c r="KSN10" s="154">
        <v>0</v>
      </c>
      <c r="KSO10" s="154">
        <v>0</v>
      </c>
      <c r="KSP10" s="154">
        <v>0</v>
      </c>
      <c r="KSQ10" s="154">
        <v>0</v>
      </c>
      <c r="KSR10" s="154">
        <v>0</v>
      </c>
      <c r="KSS10" s="154">
        <v>0</v>
      </c>
      <c r="KST10" s="154">
        <v>0</v>
      </c>
      <c r="KSU10" s="154">
        <v>0</v>
      </c>
      <c r="KSV10" s="154">
        <v>0</v>
      </c>
      <c r="KSW10" s="154">
        <v>0</v>
      </c>
      <c r="KSX10" s="154">
        <v>0</v>
      </c>
      <c r="KSY10" s="154">
        <v>0</v>
      </c>
      <c r="KSZ10" s="154">
        <v>0</v>
      </c>
      <c r="KTA10" s="154">
        <v>0</v>
      </c>
      <c r="KTB10" s="154">
        <v>0</v>
      </c>
      <c r="KTC10" s="154">
        <v>0</v>
      </c>
      <c r="KTD10" s="154">
        <v>0</v>
      </c>
      <c r="KTE10" s="154">
        <v>0</v>
      </c>
      <c r="KTF10" s="154">
        <v>0</v>
      </c>
      <c r="KTG10" s="154">
        <v>0</v>
      </c>
      <c r="KTH10" s="154">
        <v>0</v>
      </c>
      <c r="KTI10" s="154">
        <v>0</v>
      </c>
      <c r="KTJ10" s="154">
        <v>0</v>
      </c>
      <c r="KTK10" s="154">
        <v>0</v>
      </c>
      <c r="KTL10" s="154">
        <v>0</v>
      </c>
      <c r="KTM10" s="154">
        <v>0</v>
      </c>
      <c r="KTN10" s="154">
        <v>0</v>
      </c>
      <c r="KTO10" s="154">
        <v>0</v>
      </c>
      <c r="KTP10" s="154">
        <v>0</v>
      </c>
      <c r="KTQ10" s="154">
        <v>0</v>
      </c>
      <c r="KTR10" s="154">
        <v>0</v>
      </c>
      <c r="KTS10" s="154">
        <v>0</v>
      </c>
      <c r="KTT10" s="154">
        <v>0</v>
      </c>
      <c r="KTU10" s="154">
        <v>0</v>
      </c>
      <c r="KTV10" s="154">
        <v>0</v>
      </c>
      <c r="KTW10" s="154">
        <v>0</v>
      </c>
      <c r="KTX10" s="154">
        <v>0</v>
      </c>
      <c r="KTY10" s="154">
        <v>0</v>
      </c>
      <c r="KTZ10" s="154">
        <v>0</v>
      </c>
      <c r="KUA10" s="154">
        <v>0</v>
      </c>
      <c r="KUB10" s="154">
        <v>0</v>
      </c>
      <c r="KUC10" s="154">
        <v>0</v>
      </c>
      <c r="KUD10" s="154">
        <v>0</v>
      </c>
      <c r="KUE10" s="154">
        <v>0</v>
      </c>
      <c r="KUF10" s="154">
        <v>0</v>
      </c>
      <c r="KUG10" s="154">
        <v>0</v>
      </c>
      <c r="KUH10" s="154">
        <v>0</v>
      </c>
      <c r="KUI10" s="154">
        <v>0</v>
      </c>
      <c r="KUJ10" s="154">
        <v>0</v>
      </c>
      <c r="KUK10" s="154">
        <v>0</v>
      </c>
      <c r="KUL10" s="154">
        <v>0</v>
      </c>
      <c r="KUM10" s="154">
        <v>0</v>
      </c>
      <c r="KUN10" s="154">
        <v>0</v>
      </c>
      <c r="KUO10" s="154">
        <v>0</v>
      </c>
      <c r="KUP10" s="154">
        <v>0</v>
      </c>
      <c r="KUQ10" s="154">
        <v>0</v>
      </c>
      <c r="KUR10" s="154">
        <v>0</v>
      </c>
      <c r="KUS10" s="154">
        <v>0</v>
      </c>
      <c r="KUT10" s="154">
        <v>0</v>
      </c>
      <c r="KUU10" s="154">
        <v>0</v>
      </c>
      <c r="KUV10" s="154">
        <v>0</v>
      </c>
      <c r="KUW10" s="154">
        <v>0</v>
      </c>
      <c r="KUX10" s="154">
        <v>0</v>
      </c>
      <c r="KUY10" s="154">
        <v>0</v>
      </c>
      <c r="KUZ10" s="154">
        <v>0</v>
      </c>
      <c r="KVA10" s="154">
        <v>0</v>
      </c>
      <c r="KVB10" s="154">
        <v>0</v>
      </c>
      <c r="KVC10" s="154">
        <v>0</v>
      </c>
      <c r="KVD10" s="154">
        <v>0</v>
      </c>
      <c r="KVE10" s="154">
        <v>0</v>
      </c>
      <c r="KVF10" s="154">
        <v>0</v>
      </c>
      <c r="KVG10" s="154">
        <v>0</v>
      </c>
      <c r="KVH10" s="154">
        <v>0</v>
      </c>
      <c r="KVI10" s="154">
        <v>0</v>
      </c>
      <c r="KVJ10" s="154">
        <v>0</v>
      </c>
      <c r="KVK10" s="154">
        <v>0</v>
      </c>
      <c r="KVL10" s="154">
        <v>0</v>
      </c>
      <c r="KVM10" s="154">
        <v>0</v>
      </c>
      <c r="KVN10" s="154">
        <v>0</v>
      </c>
      <c r="KVO10" s="154">
        <v>0</v>
      </c>
      <c r="KVP10" s="154">
        <v>0</v>
      </c>
      <c r="KVQ10" s="154">
        <v>0</v>
      </c>
      <c r="KVR10" s="154">
        <v>0</v>
      </c>
      <c r="KVS10" s="154">
        <v>0</v>
      </c>
      <c r="KVT10" s="154">
        <v>0</v>
      </c>
      <c r="KVU10" s="154">
        <v>0</v>
      </c>
      <c r="KVV10" s="154">
        <v>0</v>
      </c>
      <c r="KVW10" s="154">
        <v>0</v>
      </c>
      <c r="KVX10" s="154">
        <v>0</v>
      </c>
      <c r="KVY10" s="154">
        <v>0</v>
      </c>
      <c r="KVZ10" s="154">
        <v>0</v>
      </c>
      <c r="KWA10" s="154">
        <v>0</v>
      </c>
      <c r="KWB10" s="154">
        <v>0</v>
      </c>
      <c r="KWC10" s="154">
        <v>0</v>
      </c>
      <c r="KWD10" s="154">
        <v>0</v>
      </c>
      <c r="KWE10" s="154">
        <v>0</v>
      </c>
      <c r="KWF10" s="154">
        <v>0</v>
      </c>
      <c r="KWG10" s="154">
        <v>0</v>
      </c>
      <c r="KWH10" s="154">
        <v>0</v>
      </c>
      <c r="KWI10" s="154">
        <v>0</v>
      </c>
      <c r="KWJ10" s="154">
        <v>0</v>
      </c>
      <c r="KWK10" s="154">
        <v>0</v>
      </c>
      <c r="KWL10" s="154">
        <v>0</v>
      </c>
      <c r="KWM10" s="154">
        <v>0</v>
      </c>
      <c r="KWN10" s="154">
        <v>0</v>
      </c>
      <c r="KWO10" s="154">
        <v>0</v>
      </c>
      <c r="KWP10" s="154">
        <v>0</v>
      </c>
      <c r="KWQ10" s="154">
        <v>0</v>
      </c>
      <c r="KWR10" s="154">
        <v>0</v>
      </c>
      <c r="KWS10" s="154">
        <v>0</v>
      </c>
      <c r="KWT10" s="154">
        <v>0</v>
      </c>
      <c r="KWU10" s="154">
        <v>0</v>
      </c>
      <c r="KWV10" s="154">
        <v>0</v>
      </c>
      <c r="KWW10" s="154">
        <v>0</v>
      </c>
      <c r="KWX10" s="154">
        <v>0</v>
      </c>
      <c r="KWY10" s="154">
        <v>0</v>
      </c>
      <c r="KWZ10" s="154">
        <v>0</v>
      </c>
      <c r="KXA10" s="154">
        <v>0</v>
      </c>
      <c r="KXB10" s="154">
        <v>0</v>
      </c>
      <c r="KXC10" s="154">
        <v>0</v>
      </c>
      <c r="KXD10" s="154">
        <v>0</v>
      </c>
      <c r="KXE10" s="154">
        <v>0</v>
      </c>
      <c r="KXF10" s="154">
        <v>0</v>
      </c>
      <c r="KXG10" s="154">
        <v>0</v>
      </c>
      <c r="KXH10" s="154">
        <v>0</v>
      </c>
      <c r="KXI10" s="154">
        <v>0</v>
      </c>
      <c r="KXJ10" s="154">
        <v>0</v>
      </c>
      <c r="KXK10" s="154">
        <v>0</v>
      </c>
      <c r="KXL10" s="154">
        <v>0</v>
      </c>
      <c r="KXM10" s="154">
        <v>0</v>
      </c>
      <c r="KXN10" s="154">
        <v>0</v>
      </c>
      <c r="KXO10" s="154">
        <v>0</v>
      </c>
      <c r="KXP10" s="154">
        <v>0</v>
      </c>
      <c r="KXQ10" s="154">
        <v>0</v>
      </c>
      <c r="KXR10" s="154">
        <v>0</v>
      </c>
      <c r="KXS10" s="154">
        <v>0</v>
      </c>
      <c r="KXT10" s="154">
        <v>0</v>
      </c>
      <c r="KXU10" s="154">
        <v>0</v>
      </c>
      <c r="KXV10" s="154">
        <v>0</v>
      </c>
      <c r="KXW10" s="154">
        <v>0</v>
      </c>
      <c r="KXX10" s="154">
        <v>0</v>
      </c>
      <c r="KXY10" s="154">
        <v>0</v>
      </c>
      <c r="KXZ10" s="154">
        <v>0</v>
      </c>
      <c r="KYA10" s="154">
        <v>0</v>
      </c>
      <c r="KYB10" s="154">
        <v>0</v>
      </c>
      <c r="KYC10" s="154">
        <v>0</v>
      </c>
      <c r="KYD10" s="154">
        <v>0</v>
      </c>
      <c r="KYE10" s="154">
        <v>0</v>
      </c>
      <c r="KYF10" s="154">
        <v>0</v>
      </c>
      <c r="KYG10" s="154">
        <v>0</v>
      </c>
      <c r="KYH10" s="154">
        <v>0</v>
      </c>
      <c r="KYI10" s="154">
        <v>0</v>
      </c>
      <c r="KYJ10" s="154">
        <v>0</v>
      </c>
      <c r="KYK10" s="154">
        <v>0</v>
      </c>
      <c r="KYL10" s="154">
        <v>0</v>
      </c>
      <c r="KYM10" s="154">
        <v>0</v>
      </c>
      <c r="KYN10" s="154">
        <v>0</v>
      </c>
      <c r="KYO10" s="154">
        <v>0</v>
      </c>
      <c r="KYP10" s="154">
        <v>0</v>
      </c>
      <c r="KYQ10" s="154">
        <v>0</v>
      </c>
      <c r="KYR10" s="154">
        <v>0</v>
      </c>
      <c r="KYS10" s="154">
        <v>0</v>
      </c>
      <c r="KYT10" s="154">
        <v>0</v>
      </c>
      <c r="KYU10" s="154">
        <v>0</v>
      </c>
      <c r="KYV10" s="154">
        <v>0</v>
      </c>
      <c r="KYW10" s="154">
        <v>0</v>
      </c>
      <c r="KYX10" s="154">
        <v>0</v>
      </c>
      <c r="KYY10" s="154">
        <v>0</v>
      </c>
      <c r="KYZ10" s="154">
        <v>0</v>
      </c>
      <c r="KZA10" s="154">
        <v>0</v>
      </c>
      <c r="KZB10" s="154">
        <v>0</v>
      </c>
      <c r="KZC10" s="154">
        <v>0</v>
      </c>
      <c r="KZD10" s="154">
        <v>0</v>
      </c>
      <c r="KZE10" s="154">
        <v>0</v>
      </c>
      <c r="KZF10" s="154">
        <v>0</v>
      </c>
      <c r="KZG10" s="154">
        <v>0</v>
      </c>
      <c r="KZH10" s="154">
        <v>0</v>
      </c>
      <c r="KZI10" s="154">
        <v>0</v>
      </c>
      <c r="KZJ10" s="154">
        <v>0</v>
      </c>
      <c r="KZK10" s="154">
        <v>0</v>
      </c>
      <c r="KZL10" s="154">
        <v>0</v>
      </c>
      <c r="KZM10" s="154">
        <v>0</v>
      </c>
      <c r="KZN10" s="154">
        <v>0</v>
      </c>
      <c r="KZO10" s="154">
        <v>0</v>
      </c>
      <c r="KZP10" s="154">
        <v>0</v>
      </c>
      <c r="KZQ10" s="154">
        <v>0</v>
      </c>
      <c r="KZR10" s="154">
        <v>0</v>
      </c>
      <c r="KZS10" s="154">
        <v>0</v>
      </c>
      <c r="KZT10" s="154">
        <v>0</v>
      </c>
      <c r="KZU10" s="154">
        <v>0</v>
      </c>
      <c r="KZV10" s="154">
        <v>0</v>
      </c>
      <c r="KZW10" s="154">
        <v>0</v>
      </c>
      <c r="KZX10" s="154">
        <v>0</v>
      </c>
      <c r="KZY10" s="154">
        <v>0</v>
      </c>
      <c r="KZZ10" s="154">
        <v>0</v>
      </c>
      <c r="LAA10" s="154">
        <v>0</v>
      </c>
      <c r="LAB10" s="154">
        <v>0</v>
      </c>
      <c r="LAC10" s="154">
        <v>0</v>
      </c>
      <c r="LAD10" s="154">
        <v>0</v>
      </c>
      <c r="LAE10" s="154">
        <v>0</v>
      </c>
      <c r="LAF10" s="154">
        <v>0</v>
      </c>
      <c r="LAG10" s="154">
        <v>0</v>
      </c>
      <c r="LAH10" s="154">
        <v>0</v>
      </c>
      <c r="LAI10" s="154">
        <v>0</v>
      </c>
      <c r="LAJ10" s="154">
        <v>0</v>
      </c>
      <c r="LAK10" s="154">
        <v>0</v>
      </c>
      <c r="LAL10" s="154">
        <v>0</v>
      </c>
      <c r="LAM10" s="154">
        <v>0</v>
      </c>
      <c r="LAN10" s="154">
        <v>0</v>
      </c>
      <c r="LAO10" s="154">
        <v>0</v>
      </c>
      <c r="LAP10" s="154">
        <v>0</v>
      </c>
      <c r="LAQ10" s="154">
        <v>0</v>
      </c>
      <c r="LAR10" s="154">
        <v>0</v>
      </c>
      <c r="LAS10" s="154">
        <v>0</v>
      </c>
      <c r="LAT10" s="154">
        <v>0</v>
      </c>
      <c r="LAU10" s="154">
        <v>0</v>
      </c>
      <c r="LAV10" s="154">
        <v>0</v>
      </c>
      <c r="LAW10" s="154">
        <v>0</v>
      </c>
      <c r="LAX10" s="154">
        <v>0</v>
      </c>
      <c r="LAY10" s="154">
        <v>0</v>
      </c>
      <c r="LAZ10" s="154">
        <v>0</v>
      </c>
      <c r="LBA10" s="154">
        <v>0</v>
      </c>
      <c r="LBB10" s="154">
        <v>0</v>
      </c>
      <c r="LBC10" s="154">
        <v>0</v>
      </c>
      <c r="LBD10" s="154">
        <v>0</v>
      </c>
      <c r="LBE10" s="154">
        <v>0</v>
      </c>
      <c r="LBF10" s="154">
        <v>0</v>
      </c>
      <c r="LBG10" s="154">
        <v>0</v>
      </c>
      <c r="LBH10" s="154">
        <v>0</v>
      </c>
      <c r="LBI10" s="154">
        <v>0</v>
      </c>
      <c r="LBJ10" s="154">
        <v>0</v>
      </c>
      <c r="LBK10" s="154">
        <v>0</v>
      </c>
      <c r="LBL10" s="154">
        <v>0</v>
      </c>
      <c r="LBM10" s="154">
        <v>0</v>
      </c>
      <c r="LBN10" s="154">
        <v>0</v>
      </c>
      <c r="LBO10" s="154">
        <v>0</v>
      </c>
      <c r="LBP10" s="154">
        <v>0</v>
      </c>
      <c r="LBQ10" s="154">
        <v>0</v>
      </c>
      <c r="LBR10" s="154">
        <v>0</v>
      </c>
      <c r="LBS10" s="154">
        <v>0</v>
      </c>
      <c r="LBT10" s="154">
        <v>0</v>
      </c>
      <c r="LBU10" s="154">
        <v>0</v>
      </c>
      <c r="LBV10" s="154">
        <v>0</v>
      </c>
      <c r="LBW10" s="154">
        <v>0</v>
      </c>
      <c r="LBX10" s="154">
        <v>0</v>
      </c>
      <c r="LBY10" s="154">
        <v>0</v>
      </c>
      <c r="LBZ10" s="154">
        <v>0</v>
      </c>
      <c r="LCA10" s="154">
        <v>0</v>
      </c>
      <c r="LCB10" s="154">
        <v>0</v>
      </c>
      <c r="LCC10" s="154">
        <v>0</v>
      </c>
      <c r="LCD10" s="154">
        <v>0</v>
      </c>
      <c r="LCE10" s="154">
        <v>0</v>
      </c>
      <c r="LCF10" s="154">
        <v>0</v>
      </c>
      <c r="LCG10" s="154">
        <v>0</v>
      </c>
      <c r="LCH10" s="154">
        <v>0</v>
      </c>
      <c r="LCI10" s="154">
        <v>0</v>
      </c>
      <c r="LCJ10" s="154">
        <v>0</v>
      </c>
      <c r="LCK10" s="154">
        <v>0</v>
      </c>
      <c r="LCL10" s="154">
        <v>0</v>
      </c>
      <c r="LCM10" s="154">
        <v>0</v>
      </c>
      <c r="LCN10" s="154">
        <v>0</v>
      </c>
      <c r="LCO10" s="154">
        <v>0</v>
      </c>
      <c r="LCP10" s="154">
        <v>0</v>
      </c>
      <c r="LCQ10" s="154">
        <v>0</v>
      </c>
      <c r="LCR10" s="154">
        <v>0</v>
      </c>
      <c r="LCS10" s="154">
        <v>0</v>
      </c>
      <c r="LCT10" s="154">
        <v>0</v>
      </c>
      <c r="LCU10" s="154">
        <v>0</v>
      </c>
      <c r="LCV10" s="154">
        <v>0</v>
      </c>
      <c r="LCW10" s="154">
        <v>0</v>
      </c>
      <c r="LCX10" s="154">
        <v>0</v>
      </c>
      <c r="LCY10" s="154">
        <v>0</v>
      </c>
      <c r="LCZ10" s="154">
        <v>0</v>
      </c>
      <c r="LDA10" s="154">
        <v>0</v>
      </c>
      <c r="LDB10" s="154">
        <v>0</v>
      </c>
      <c r="LDC10" s="154">
        <v>0</v>
      </c>
      <c r="LDD10" s="154">
        <v>0</v>
      </c>
      <c r="LDE10" s="154">
        <v>0</v>
      </c>
      <c r="LDF10" s="154">
        <v>0</v>
      </c>
      <c r="LDG10" s="154">
        <v>0</v>
      </c>
      <c r="LDH10" s="154">
        <v>0</v>
      </c>
      <c r="LDI10" s="154">
        <v>0</v>
      </c>
      <c r="LDJ10" s="154">
        <v>0</v>
      </c>
      <c r="LDK10" s="154">
        <v>0</v>
      </c>
      <c r="LDL10" s="154">
        <v>0</v>
      </c>
      <c r="LDM10" s="154">
        <v>0</v>
      </c>
      <c r="LDN10" s="154">
        <v>0</v>
      </c>
      <c r="LDO10" s="154">
        <v>0</v>
      </c>
      <c r="LDP10" s="154">
        <v>0</v>
      </c>
      <c r="LDQ10" s="154">
        <v>0</v>
      </c>
      <c r="LDR10" s="154">
        <v>0</v>
      </c>
      <c r="LDS10" s="154">
        <v>0</v>
      </c>
      <c r="LDT10" s="154">
        <v>0</v>
      </c>
      <c r="LDU10" s="154">
        <v>0</v>
      </c>
      <c r="LDV10" s="154">
        <v>0</v>
      </c>
      <c r="LDW10" s="154">
        <v>0</v>
      </c>
      <c r="LDX10" s="154">
        <v>0</v>
      </c>
      <c r="LDY10" s="154">
        <v>0</v>
      </c>
      <c r="LDZ10" s="154">
        <v>0</v>
      </c>
      <c r="LEA10" s="154">
        <v>0</v>
      </c>
      <c r="LEB10" s="154">
        <v>0</v>
      </c>
      <c r="LEC10" s="154">
        <v>0</v>
      </c>
      <c r="LED10" s="154">
        <v>0</v>
      </c>
      <c r="LEE10" s="154">
        <v>0</v>
      </c>
      <c r="LEF10" s="154">
        <v>0</v>
      </c>
      <c r="LEG10" s="154">
        <v>0</v>
      </c>
      <c r="LEH10" s="154">
        <v>0</v>
      </c>
      <c r="LEI10" s="154">
        <v>0</v>
      </c>
      <c r="LEJ10" s="154">
        <v>0</v>
      </c>
      <c r="LEK10" s="154">
        <v>0</v>
      </c>
      <c r="LEL10" s="154">
        <v>0</v>
      </c>
      <c r="LEM10" s="154">
        <v>0</v>
      </c>
      <c r="LEN10" s="154">
        <v>0</v>
      </c>
      <c r="LEO10" s="154">
        <v>0</v>
      </c>
      <c r="LEP10" s="154">
        <v>0</v>
      </c>
      <c r="LEQ10" s="154">
        <v>0</v>
      </c>
      <c r="LER10" s="154">
        <v>0</v>
      </c>
      <c r="LES10" s="154">
        <v>0</v>
      </c>
      <c r="LET10" s="154">
        <v>0</v>
      </c>
      <c r="LEU10" s="154">
        <v>0</v>
      </c>
      <c r="LEV10" s="154">
        <v>0</v>
      </c>
      <c r="LEW10" s="154">
        <v>0</v>
      </c>
      <c r="LEX10" s="154">
        <v>0</v>
      </c>
      <c r="LEY10" s="154">
        <v>0</v>
      </c>
      <c r="LEZ10" s="154">
        <v>0</v>
      </c>
      <c r="LFA10" s="154">
        <v>0</v>
      </c>
      <c r="LFB10" s="154">
        <v>0</v>
      </c>
      <c r="LFC10" s="154">
        <v>0</v>
      </c>
      <c r="LFD10" s="154">
        <v>0</v>
      </c>
      <c r="LFE10" s="154">
        <v>0</v>
      </c>
      <c r="LFF10" s="154">
        <v>0</v>
      </c>
      <c r="LFG10" s="154">
        <v>0</v>
      </c>
      <c r="LFH10" s="154">
        <v>0</v>
      </c>
      <c r="LFI10" s="154">
        <v>0</v>
      </c>
      <c r="LFJ10" s="154">
        <v>0</v>
      </c>
      <c r="LFK10" s="154">
        <v>0</v>
      </c>
      <c r="LFL10" s="154">
        <v>0</v>
      </c>
      <c r="LFM10" s="154">
        <v>0</v>
      </c>
      <c r="LFN10" s="154">
        <v>0</v>
      </c>
      <c r="LFO10" s="154">
        <v>0</v>
      </c>
      <c r="LFP10" s="154">
        <v>0</v>
      </c>
      <c r="LFQ10" s="154">
        <v>0</v>
      </c>
      <c r="LFR10" s="154">
        <v>0</v>
      </c>
      <c r="LFS10" s="154">
        <v>0</v>
      </c>
      <c r="LFT10" s="154">
        <v>0</v>
      </c>
      <c r="LFU10" s="154">
        <v>0</v>
      </c>
      <c r="LFV10" s="154">
        <v>0</v>
      </c>
      <c r="LFW10" s="154">
        <v>0</v>
      </c>
      <c r="LFX10" s="154">
        <v>0</v>
      </c>
      <c r="LFY10" s="154">
        <v>0</v>
      </c>
      <c r="LFZ10" s="154">
        <v>0</v>
      </c>
      <c r="LGA10" s="154">
        <v>0</v>
      </c>
      <c r="LGB10" s="154">
        <v>0</v>
      </c>
      <c r="LGC10" s="154">
        <v>0</v>
      </c>
      <c r="LGD10" s="154">
        <v>0</v>
      </c>
      <c r="LGE10" s="154">
        <v>0</v>
      </c>
      <c r="LGF10" s="154">
        <v>0</v>
      </c>
      <c r="LGG10" s="154">
        <v>0</v>
      </c>
      <c r="LGH10" s="154">
        <v>0</v>
      </c>
      <c r="LGI10" s="154">
        <v>0</v>
      </c>
      <c r="LGJ10" s="154">
        <v>0</v>
      </c>
      <c r="LGK10" s="154">
        <v>0</v>
      </c>
      <c r="LGL10" s="154">
        <v>0</v>
      </c>
      <c r="LGM10" s="154">
        <v>0</v>
      </c>
      <c r="LGN10" s="154">
        <v>0</v>
      </c>
      <c r="LGO10" s="154">
        <v>0</v>
      </c>
      <c r="LGP10" s="154">
        <v>0</v>
      </c>
      <c r="LGQ10" s="154">
        <v>0</v>
      </c>
      <c r="LGR10" s="154">
        <v>0</v>
      </c>
      <c r="LGS10" s="154">
        <v>0</v>
      </c>
      <c r="LGT10" s="154">
        <v>0</v>
      </c>
      <c r="LGU10" s="154">
        <v>0</v>
      </c>
      <c r="LGV10" s="154">
        <v>0</v>
      </c>
      <c r="LGW10" s="154">
        <v>0</v>
      </c>
      <c r="LGX10" s="154">
        <v>0</v>
      </c>
      <c r="LGY10" s="154">
        <v>0</v>
      </c>
      <c r="LGZ10" s="154">
        <v>0</v>
      </c>
      <c r="LHA10" s="154">
        <v>0</v>
      </c>
      <c r="LHB10" s="154">
        <v>0</v>
      </c>
      <c r="LHC10" s="154">
        <v>0</v>
      </c>
      <c r="LHD10" s="154">
        <v>0</v>
      </c>
      <c r="LHE10" s="154">
        <v>0</v>
      </c>
      <c r="LHF10" s="154">
        <v>0</v>
      </c>
      <c r="LHG10" s="154">
        <v>0</v>
      </c>
      <c r="LHH10" s="154">
        <v>0</v>
      </c>
      <c r="LHI10" s="154">
        <v>0</v>
      </c>
      <c r="LHJ10" s="154">
        <v>0</v>
      </c>
      <c r="LHK10" s="154">
        <v>0</v>
      </c>
      <c r="LHL10" s="154">
        <v>0</v>
      </c>
      <c r="LHM10" s="154">
        <v>0</v>
      </c>
      <c r="LHN10" s="154">
        <v>0</v>
      </c>
      <c r="LHO10" s="154">
        <v>0</v>
      </c>
      <c r="LHP10" s="154">
        <v>0</v>
      </c>
      <c r="LHQ10" s="154">
        <v>0</v>
      </c>
      <c r="LHR10" s="154">
        <v>0</v>
      </c>
      <c r="LHS10" s="154">
        <v>0</v>
      </c>
      <c r="LHT10" s="154">
        <v>0</v>
      </c>
      <c r="LHU10" s="154">
        <v>0</v>
      </c>
      <c r="LHV10" s="154">
        <v>0</v>
      </c>
      <c r="LHW10" s="154">
        <v>0</v>
      </c>
      <c r="LHX10" s="154">
        <v>0</v>
      </c>
      <c r="LHY10" s="154">
        <v>0</v>
      </c>
      <c r="LHZ10" s="154">
        <v>0</v>
      </c>
      <c r="LIA10" s="154">
        <v>0</v>
      </c>
      <c r="LIB10" s="154">
        <v>0</v>
      </c>
      <c r="LIC10" s="154">
        <v>0</v>
      </c>
      <c r="LID10" s="154">
        <v>0</v>
      </c>
      <c r="LIE10" s="154">
        <v>0</v>
      </c>
      <c r="LIF10" s="154">
        <v>0</v>
      </c>
      <c r="LIG10" s="154">
        <v>0</v>
      </c>
      <c r="LIH10" s="154">
        <v>0</v>
      </c>
      <c r="LII10" s="154">
        <v>0</v>
      </c>
      <c r="LIJ10" s="154">
        <v>0</v>
      </c>
      <c r="LIK10" s="154">
        <v>0</v>
      </c>
      <c r="LIL10" s="154">
        <v>0</v>
      </c>
      <c r="LIM10" s="154">
        <v>0</v>
      </c>
      <c r="LIN10" s="154">
        <v>0</v>
      </c>
      <c r="LIO10" s="154">
        <v>0</v>
      </c>
      <c r="LIP10" s="154">
        <v>0</v>
      </c>
      <c r="LIQ10" s="154">
        <v>0</v>
      </c>
      <c r="LIR10" s="154">
        <v>0</v>
      </c>
      <c r="LIS10" s="154">
        <v>0</v>
      </c>
      <c r="LIT10" s="154">
        <v>0</v>
      </c>
      <c r="LIU10" s="154">
        <v>0</v>
      </c>
      <c r="LIV10" s="154">
        <v>0</v>
      </c>
      <c r="LIW10" s="154">
        <v>0</v>
      </c>
      <c r="LIX10" s="154">
        <v>0</v>
      </c>
      <c r="LIY10" s="154">
        <v>0</v>
      </c>
      <c r="LIZ10" s="154">
        <v>0</v>
      </c>
      <c r="LJA10" s="154">
        <v>0</v>
      </c>
      <c r="LJB10" s="154">
        <v>0</v>
      </c>
      <c r="LJC10" s="154">
        <v>0</v>
      </c>
      <c r="LJD10" s="154">
        <v>0</v>
      </c>
      <c r="LJE10" s="154">
        <v>0</v>
      </c>
      <c r="LJF10" s="154">
        <v>0</v>
      </c>
      <c r="LJG10" s="154">
        <v>0</v>
      </c>
      <c r="LJH10" s="154">
        <v>0</v>
      </c>
      <c r="LJI10" s="154">
        <v>0</v>
      </c>
      <c r="LJJ10" s="154">
        <v>0</v>
      </c>
      <c r="LJK10" s="154">
        <v>0</v>
      </c>
      <c r="LJL10" s="154">
        <v>0</v>
      </c>
      <c r="LJM10" s="154">
        <v>0</v>
      </c>
      <c r="LJN10" s="154">
        <v>0</v>
      </c>
      <c r="LJO10" s="154">
        <v>0</v>
      </c>
      <c r="LJP10" s="154">
        <v>0</v>
      </c>
      <c r="LJQ10" s="154">
        <v>0</v>
      </c>
      <c r="LJR10" s="154">
        <v>0</v>
      </c>
      <c r="LJS10" s="154">
        <v>0</v>
      </c>
      <c r="LJT10" s="154">
        <v>0</v>
      </c>
      <c r="LJU10" s="154">
        <v>0</v>
      </c>
      <c r="LJV10" s="154">
        <v>0</v>
      </c>
      <c r="LJW10" s="154">
        <v>0</v>
      </c>
      <c r="LJX10" s="154">
        <v>0</v>
      </c>
      <c r="LJY10" s="154">
        <v>0</v>
      </c>
      <c r="LJZ10" s="154">
        <v>0</v>
      </c>
      <c r="LKA10" s="154">
        <v>0</v>
      </c>
      <c r="LKB10" s="154">
        <v>0</v>
      </c>
      <c r="LKC10" s="154">
        <v>0</v>
      </c>
      <c r="LKD10" s="154">
        <v>0</v>
      </c>
      <c r="LKE10" s="154">
        <v>0</v>
      </c>
      <c r="LKF10" s="154">
        <v>0</v>
      </c>
      <c r="LKG10" s="154">
        <v>0</v>
      </c>
      <c r="LKH10" s="154">
        <v>0</v>
      </c>
      <c r="LKI10" s="154">
        <v>0</v>
      </c>
      <c r="LKJ10" s="154">
        <v>0</v>
      </c>
      <c r="LKK10" s="154">
        <v>0</v>
      </c>
      <c r="LKL10" s="154">
        <v>0</v>
      </c>
      <c r="LKM10" s="154">
        <v>0</v>
      </c>
      <c r="LKN10" s="154">
        <v>0</v>
      </c>
      <c r="LKO10" s="154">
        <v>0</v>
      </c>
      <c r="LKP10" s="154">
        <v>0</v>
      </c>
      <c r="LKQ10" s="154">
        <v>0</v>
      </c>
      <c r="LKR10" s="154">
        <v>0</v>
      </c>
      <c r="LKS10" s="154">
        <v>0</v>
      </c>
      <c r="LKT10" s="154">
        <v>0</v>
      </c>
      <c r="LKU10" s="154">
        <v>0</v>
      </c>
      <c r="LKV10" s="154">
        <v>0</v>
      </c>
      <c r="LKW10" s="154">
        <v>0</v>
      </c>
      <c r="LKX10" s="154">
        <v>0</v>
      </c>
      <c r="LKY10" s="154">
        <v>0</v>
      </c>
      <c r="LKZ10" s="154">
        <v>0</v>
      </c>
      <c r="LLA10" s="154">
        <v>0</v>
      </c>
      <c r="LLB10" s="154">
        <v>0</v>
      </c>
      <c r="LLC10" s="154">
        <v>0</v>
      </c>
      <c r="LLD10" s="154">
        <v>0</v>
      </c>
      <c r="LLE10" s="154">
        <v>0</v>
      </c>
      <c r="LLF10" s="154">
        <v>0</v>
      </c>
      <c r="LLG10" s="154">
        <v>0</v>
      </c>
      <c r="LLH10" s="154">
        <v>0</v>
      </c>
      <c r="LLI10" s="154">
        <v>0</v>
      </c>
      <c r="LLJ10" s="154">
        <v>0</v>
      </c>
      <c r="LLK10" s="154">
        <v>0</v>
      </c>
      <c r="LLL10" s="154">
        <v>0</v>
      </c>
      <c r="LLM10" s="154">
        <v>0</v>
      </c>
      <c r="LLN10" s="154">
        <v>0</v>
      </c>
      <c r="LLO10" s="154">
        <v>0</v>
      </c>
      <c r="LLP10" s="154">
        <v>0</v>
      </c>
      <c r="LLQ10" s="154">
        <v>0</v>
      </c>
      <c r="LLR10" s="154">
        <v>0</v>
      </c>
      <c r="LLS10" s="154">
        <v>0</v>
      </c>
      <c r="LLT10" s="154">
        <v>0</v>
      </c>
      <c r="LLU10" s="154">
        <v>0</v>
      </c>
      <c r="LLV10" s="154">
        <v>0</v>
      </c>
      <c r="LLW10" s="154">
        <v>0</v>
      </c>
      <c r="LLX10" s="154">
        <v>0</v>
      </c>
      <c r="LLY10" s="154">
        <v>0</v>
      </c>
      <c r="LLZ10" s="154">
        <v>0</v>
      </c>
      <c r="LMA10" s="154">
        <v>0</v>
      </c>
      <c r="LMB10" s="154">
        <v>0</v>
      </c>
      <c r="LMC10" s="154">
        <v>0</v>
      </c>
      <c r="LMD10" s="154">
        <v>0</v>
      </c>
      <c r="LME10" s="154">
        <v>0</v>
      </c>
      <c r="LMF10" s="154">
        <v>0</v>
      </c>
      <c r="LMG10" s="154">
        <v>0</v>
      </c>
      <c r="LMH10" s="154">
        <v>0</v>
      </c>
      <c r="LMI10" s="154">
        <v>0</v>
      </c>
      <c r="LMJ10" s="154">
        <v>0</v>
      </c>
      <c r="LMK10" s="154">
        <v>0</v>
      </c>
      <c r="LML10" s="154">
        <v>0</v>
      </c>
      <c r="LMM10" s="154">
        <v>0</v>
      </c>
      <c r="LMN10" s="154">
        <v>0</v>
      </c>
      <c r="LMO10" s="154">
        <v>0</v>
      </c>
      <c r="LMP10" s="154">
        <v>0</v>
      </c>
      <c r="LMQ10" s="154">
        <v>0</v>
      </c>
      <c r="LMR10" s="154">
        <v>0</v>
      </c>
      <c r="LMS10" s="154">
        <v>0</v>
      </c>
      <c r="LMT10" s="154">
        <v>0</v>
      </c>
      <c r="LMU10" s="154">
        <v>0</v>
      </c>
      <c r="LMV10" s="154">
        <v>0</v>
      </c>
      <c r="LMW10" s="154">
        <v>0</v>
      </c>
      <c r="LMX10" s="154">
        <v>0</v>
      </c>
      <c r="LMY10" s="154">
        <v>0</v>
      </c>
      <c r="LMZ10" s="154">
        <v>0</v>
      </c>
      <c r="LNA10" s="154">
        <v>0</v>
      </c>
      <c r="LNB10" s="154">
        <v>0</v>
      </c>
      <c r="LNC10" s="154">
        <v>0</v>
      </c>
      <c r="LND10" s="154">
        <v>0</v>
      </c>
      <c r="LNE10" s="154">
        <v>0</v>
      </c>
      <c r="LNF10" s="154">
        <v>0</v>
      </c>
      <c r="LNG10" s="154">
        <v>0</v>
      </c>
      <c r="LNH10" s="154">
        <v>0</v>
      </c>
      <c r="LNI10" s="154">
        <v>0</v>
      </c>
      <c r="LNJ10" s="154">
        <v>0</v>
      </c>
      <c r="LNK10" s="154">
        <v>0</v>
      </c>
      <c r="LNL10" s="154">
        <v>0</v>
      </c>
      <c r="LNM10" s="154">
        <v>0</v>
      </c>
      <c r="LNN10" s="154">
        <v>0</v>
      </c>
      <c r="LNO10" s="154">
        <v>0</v>
      </c>
      <c r="LNP10" s="154">
        <v>0</v>
      </c>
      <c r="LNQ10" s="154">
        <v>0</v>
      </c>
      <c r="LNR10" s="154">
        <v>0</v>
      </c>
      <c r="LNS10" s="154">
        <v>0</v>
      </c>
      <c r="LNT10" s="154">
        <v>0</v>
      </c>
      <c r="LNU10" s="154">
        <v>0</v>
      </c>
      <c r="LNV10" s="154">
        <v>0</v>
      </c>
      <c r="LNW10" s="154">
        <v>0</v>
      </c>
      <c r="LNX10" s="154">
        <v>0</v>
      </c>
      <c r="LNY10" s="154">
        <v>0</v>
      </c>
      <c r="LNZ10" s="154">
        <v>0</v>
      </c>
      <c r="LOA10" s="154">
        <v>0</v>
      </c>
      <c r="LOB10" s="154">
        <v>0</v>
      </c>
      <c r="LOC10" s="154">
        <v>0</v>
      </c>
      <c r="LOD10" s="154">
        <v>0</v>
      </c>
      <c r="LOE10" s="154">
        <v>0</v>
      </c>
      <c r="LOF10" s="154">
        <v>0</v>
      </c>
      <c r="LOG10" s="154">
        <v>0</v>
      </c>
      <c r="LOH10" s="154">
        <v>0</v>
      </c>
      <c r="LOI10" s="154">
        <v>0</v>
      </c>
      <c r="LOJ10" s="154">
        <v>0</v>
      </c>
      <c r="LOK10" s="154">
        <v>0</v>
      </c>
      <c r="LOL10" s="154">
        <v>0</v>
      </c>
      <c r="LOM10" s="154">
        <v>0</v>
      </c>
      <c r="LON10" s="154">
        <v>0</v>
      </c>
      <c r="LOO10" s="154">
        <v>0</v>
      </c>
      <c r="LOP10" s="154">
        <v>0</v>
      </c>
      <c r="LOQ10" s="154">
        <v>0</v>
      </c>
      <c r="LOR10" s="154">
        <v>0</v>
      </c>
      <c r="LOS10" s="154">
        <v>0</v>
      </c>
      <c r="LOT10" s="154">
        <v>0</v>
      </c>
      <c r="LOU10" s="154">
        <v>0</v>
      </c>
      <c r="LOV10" s="154">
        <v>0</v>
      </c>
      <c r="LOW10" s="154">
        <v>0</v>
      </c>
      <c r="LOX10" s="154">
        <v>0</v>
      </c>
      <c r="LOY10" s="154">
        <v>0</v>
      </c>
      <c r="LOZ10" s="154">
        <v>0</v>
      </c>
      <c r="LPA10" s="154">
        <v>0</v>
      </c>
      <c r="LPB10" s="154">
        <v>0</v>
      </c>
      <c r="LPC10" s="154">
        <v>0</v>
      </c>
      <c r="LPD10" s="154">
        <v>0</v>
      </c>
      <c r="LPE10" s="154">
        <v>0</v>
      </c>
      <c r="LPF10" s="154">
        <v>0</v>
      </c>
      <c r="LPG10" s="154">
        <v>0</v>
      </c>
      <c r="LPH10" s="154">
        <v>0</v>
      </c>
      <c r="LPI10" s="154">
        <v>0</v>
      </c>
      <c r="LPJ10" s="154">
        <v>0</v>
      </c>
      <c r="LPK10" s="154">
        <v>0</v>
      </c>
      <c r="LPL10" s="154">
        <v>0</v>
      </c>
      <c r="LPM10" s="154">
        <v>0</v>
      </c>
      <c r="LPN10" s="154">
        <v>0</v>
      </c>
      <c r="LPO10" s="154">
        <v>0</v>
      </c>
      <c r="LPP10" s="154">
        <v>0</v>
      </c>
      <c r="LPQ10" s="154">
        <v>0</v>
      </c>
      <c r="LPR10" s="154">
        <v>0</v>
      </c>
      <c r="LPS10" s="154">
        <v>0</v>
      </c>
      <c r="LPT10" s="154">
        <v>0</v>
      </c>
      <c r="LPU10" s="154">
        <v>0</v>
      </c>
      <c r="LPV10" s="154">
        <v>0</v>
      </c>
      <c r="LPW10" s="154">
        <v>0</v>
      </c>
      <c r="LPX10" s="154">
        <v>0</v>
      </c>
      <c r="LPY10" s="154">
        <v>0</v>
      </c>
      <c r="LPZ10" s="154">
        <v>0</v>
      </c>
      <c r="LQA10" s="154">
        <v>0</v>
      </c>
      <c r="LQB10" s="154">
        <v>0</v>
      </c>
      <c r="LQC10" s="154">
        <v>0</v>
      </c>
      <c r="LQD10" s="154">
        <v>0</v>
      </c>
      <c r="LQE10" s="154">
        <v>0</v>
      </c>
      <c r="LQF10" s="154">
        <v>0</v>
      </c>
      <c r="LQG10" s="154">
        <v>0</v>
      </c>
      <c r="LQH10" s="154">
        <v>0</v>
      </c>
      <c r="LQI10" s="154">
        <v>0</v>
      </c>
      <c r="LQJ10" s="154">
        <v>0</v>
      </c>
      <c r="LQK10" s="154">
        <v>0</v>
      </c>
      <c r="LQL10" s="154">
        <v>0</v>
      </c>
      <c r="LQM10" s="154">
        <v>0</v>
      </c>
      <c r="LQN10" s="154">
        <v>0</v>
      </c>
      <c r="LQO10" s="154">
        <v>0</v>
      </c>
      <c r="LQP10" s="154">
        <v>0</v>
      </c>
      <c r="LQQ10" s="154">
        <v>0</v>
      </c>
      <c r="LQR10" s="154">
        <v>0</v>
      </c>
      <c r="LQS10" s="154">
        <v>0</v>
      </c>
      <c r="LQT10" s="154">
        <v>0</v>
      </c>
      <c r="LQU10" s="154">
        <v>0</v>
      </c>
      <c r="LQV10" s="154">
        <v>0</v>
      </c>
      <c r="LQW10" s="154">
        <v>0</v>
      </c>
      <c r="LQX10" s="154">
        <v>0</v>
      </c>
      <c r="LQY10" s="154">
        <v>0</v>
      </c>
      <c r="LQZ10" s="154">
        <v>0</v>
      </c>
      <c r="LRA10" s="154">
        <v>0</v>
      </c>
      <c r="LRB10" s="154">
        <v>0</v>
      </c>
      <c r="LRC10" s="154">
        <v>0</v>
      </c>
      <c r="LRD10" s="154">
        <v>0</v>
      </c>
      <c r="LRE10" s="154">
        <v>0</v>
      </c>
      <c r="LRF10" s="154">
        <v>0</v>
      </c>
      <c r="LRG10" s="154">
        <v>0</v>
      </c>
      <c r="LRH10" s="154">
        <v>0</v>
      </c>
      <c r="LRI10" s="154">
        <v>0</v>
      </c>
      <c r="LRJ10" s="154">
        <v>0</v>
      </c>
      <c r="LRK10" s="154">
        <v>0</v>
      </c>
      <c r="LRL10" s="154">
        <v>0</v>
      </c>
      <c r="LRM10" s="154">
        <v>0</v>
      </c>
      <c r="LRN10" s="154">
        <v>0</v>
      </c>
      <c r="LRO10" s="154">
        <v>0</v>
      </c>
      <c r="LRP10" s="154">
        <v>0</v>
      </c>
      <c r="LRQ10" s="154">
        <v>0</v>
      </c>
      <c r="LRR10" s="154">
        <v>0</v>
      </c>
      <c r="LRS10" s="154">
        <v>0</v>
      </c>
      <c r="LRT10" s="154">
        <v>0</v>
      </c>
      <c r="LRU10" s="154">
        <v>0</v>
      </c>
      <c r="LRV10" s="154">
        <v>0</v>
      </c>
      <c r="LRW10" s="154">
        <v>0</v>
      </c>
      <c r="LRX10" s="154">
        <v>0</v>
      </c>
      <c r="LRY10" s="154">
        <v>0</v>
      </c>
      <c r="LRZ10" s="154">
        <v>0</v>
      </c>
      <c r="LSA10" s="154">
        <v>0</v>
      </c>
      <c r="LSB10" s="154">
        <v>0</v>
      </c>
      <c r="LSC10" s="154">
        <v>0</v>
      </c>
      <c r="LSD10" s="154">
        <v>0</v>
      </c>
      <c r="LSE10" s="154">
        <v>0</v>
      </c>
      <c r="LSF10" s="154">
        <v>0</v>
      </c>
      <c r="LSG10" s="154">
        <v>0</v>
      </c>
      <c r="LSH10" s="154">
        <v>0</v>
      </c>
      <c r="LSI10" s="154">
        <v>0</v>
      </c>
      <c r="LSJ10" s="154">
        <v>0</v>
      </c>
      <c r="LSK10" s="154">
        <v>0</v>
      </c>
      <c r="LSL10" s="154">
        <v>0</v>
      </c>
      <c r="LSM10" s="154">
        <v>0</v>
      </c>
      <c r="LSN10" s="154">
        <v>0</v>
      </c>
      <c r="LSO10" s="154">
        <v>0</v>
      </c>
      <c r="LSP10" s="154">
        <v>0</v>
      </c>
      <c r="LSQ10" s="154">
        <v>0</v>
      </c>
      <c r="LSR10" s="154">
        <v>0</v>
      </c>
      <c r="LSS10" s="154">
        <v>0</v>
      </c>
      <c r="LST10" s="154">
        <v>0</v>
      </c>
      <c r="LSU10" s="154">
        <v>0</v>
      </c>
      <c r="LSV10" s="154">
        <v>0</v>
      </c>
      <c r="LSW10" s="154">
        <v>0</v>
      </c>
      <c r="LSX10" s="154">
        <v>0</v>
      </c>
      <c r="LSY10" s="154">
        <v>0</v>
      </c>
      <c r="LSZ10" s="154">
        <v>0</v>
      </c>
      <c r="LTA10" s="154">
        <v>0</v>
      </c>
      <c r="LTB10" s="154">
        <v>0</v>
      </c>
      <c r="LTC10" s="154">
        <v>0</v>
      </c>
      <c r="LTD10" s="154">
        <v>0</v>
      </c>
      <c r="LTE10" s="154">
        <v>0</v>
      </c>
      <c r="LTF10" s="154">
        <v>0</v>
      </c>
      <c r="LTG10" s="154">
        <v>0</v>
      </c>
      <c r="LTH10" s="154">
        <v>0</v>
      </c>
      <c r="LTI10" s="154">
        <v>0</v>
      </c>
      <c r="LTJ10" s="154">
        <v>0</v>
      </c>
      <c r="LTK10" s="154">
        <v>0</v>
      </c>
      <c r="LTL10" s="154">
        <v>0</v>
      </c>
      <c r="LTM10" s="154">
        <v>0</v>
      </c>
      <c r="LTN10" s="154">
        <v>0</v>
      </c>
      <c r="LTO10" s="154">
        <v>0</v>
      </c>
      <c r="LTP10" s="154">
        <v>0</v>
      </c>
      <c r="LTQ10" s="154">
        <v>0</v>
      </c>
      <c r="LTR10" s="154">
        <v>0</v>
      </c>
      <c r="LTS10" s="154">
        <v>0</v>
      </c>
      <c r="LTT10" s="154">
        <v>0</v>
      </c>
      <c r="LTU10" s="154">
        <v>0</v>
      </c>
      <c r="LTV10" s="154">
        <v>0</v>
      </c>
      <c r="LTW10" s="154">
        <v>0</v>
      </c>
      <c r="LTX10" s="154">
        <v>0</v>
      </c>
      <c r="LTY10" s="154">
        <v>0</v>
      </c>
      <c r="LTZ10" s="154">
        <v>0</v>
      </c>
      <c r="LUA10" s="154">
        <v>0</v>
      </c>
      <c r="LUB10" s="154">
        <v>0</v>
      </c>
      <c r="LUC10" s="154">
        <v>0</v>
      </c>
      <c r="LUD10" s="154">
        <v>0</v>
      </c>
      <c r="LUE10" s="154">
        <v>0</v>
      </c>
      <c r="LUF10" s="154">
        <v>0</v>
      </c>
      <c r="LUG10" s="154">
        <v>0</v>
      </c>
      <c r="LUH10" s="154">
        <v>0</v>
      </c>
      <c r="LUI10" s="154">
        <v>0</v>
      </c>
      <c r="LUJ10" s="154">
        <v>0</v>
      </c>
      <c r="LUK10" s="154">
        <v>0</v>
      </c>
      <c r="LUL10" s="154">
        <v>0</v>
      </c>
      <c r="LUM10" s="154">
        <v>0</v>
      </c>
      <c r="LUN10" s="154">
        <v>0</v>
      </c>
      <c r="LUO10" s="154">
        <v>0</v>
      </c>
      <c r="LUP10" s="154">
        <v>0</v>
      </c>
      <c r="LUQ10" s="154">
        <v>0</v>
      </c>
      <c r="LUR10" s="154">
        <v>0</v>
      </c>
      <c r="LUS10" s="154">
        <v>0</v>
      </c>
      <c r="LUT10" s="154">
        <v>0</v>
      </c>
      <c r="LUU10" s="154">
        <v>0</v>
      </c>
      <c r="LUV10" s="154">
        <v>0</v>
      </c>
      <c r="LUW10" s="154">
        <v>0</v>
      </c>
      <c r="LUX10" s="154">
        <v>0</v>
      </c>
      <c r="LUY10" s="154">
        <v>0</v>
      </c>
      <c r="LUZ10" s="154">
        <v>0</v>
      </c>
      <c r="LVA10" s="154">
        <v>0</v>
      </c>
      <c r="LVB10" s="154">
        <v>0</v>
      </c>
      <c r="LVC10" s="154">
        <v>0</v>
      </c>
      <c r="LVD10" s="154">
        <v>0</v>
      </c>
      <c r="LVE10" s="154">
        <v>0</v>
      </c>
      <c r="LVF10" s="154">
        <v>0</v>
      </c>
      <c r="LVG10" s="154">
        <v>0</v>
      </c>
      <c r="LVH10" s="154">
        <v>0</v>
      </c>
      <c r="LVI10" s="154">
        <v>0</v>
      </c>
      <c r="LVJ10" s="154">
        <v>0</v>
      </c>
      <c r="LVK10" s="154">
        <v>0</v>
      </c>
      <c r="LVL10" s="154">
        <v>0</v>
      </c>
      <c r="LVM10" s="154">
        <v>0</v>
      </c>
      <c r="LVN10" s="154">
        <v>0</v>
      </c>
      <c r="LVO10" s="154">
        <v>0</v>
      </c>
      <c r="LVP10" s="154">
        <v>0</v>
      </c>
      <c r="LVQ10" s="154">
        <v>0</v>
      </c>
      <c r="LVR10" s="154">
        <v>0</v>
      </c>
      <c r="LVS10" s="154">
        <v>0</v>
      </c>
      <c r="LVT10" s="154">
        <v>0</v>
      </c>
      <c r="LVU10" s="154">
        <v>0</v>
      </c>
      <c r="LVV10" s="154">
        <v>0</v>
      </c>
      <c r="LVW10" s="154">
        <v>0</v>
      </c>
      <c r="LVX10" s="154">
        <v>0</v>
      </c>
      <c r="LVY10" s="154">
        <v>0</v>
      </c>
      <c r="LVZ10" s="154">
        <v>0</v>
      </c>
      <c r="LWA10" s="154">
        <v>0</v>
      </c>
      <c r="LWB10" s="154">
        <v>0</v>
      </c>
      <c r="LWC10" s="154">
        <v>0</v>
      </c>
      <c r="LWD10" s="154">
        <v>0</v>
      </c>
      <c r="LWE10" s="154">
        <v>0</v>
      </c>
      <c r="LWF10" s="154">
        <v>0</v>
      </c>
      <c r="LWG10" s="154">
        <v>0</v>
      </c>
      <c r="LWH10" s="154">
        <v>0</v>
      </c>
      <c r="LWI10" s="154">
        <v>0</v>
      </c>
      <c r="LWJ10" s="154">
        <v>0</v>
      </c>
      <c r="LWK10" s="154">
        <v>0</v>
      </c>
      <c r="LWL10" s="154">
        <v>0</v>
      </c>
      <c r="LWM10" s="154">
        <v>0</v>
      </c>
      <c r="LWN10" s="154">
        <v>0</v>
      </c>
      <c r="LWO10" s="154">
        <v>0</v>
      </c>
      <c r="LWP10" s="154">
        <v>0</v>
      </c>
      <c r="LWQ10" s="154">
        <v>0</v>
      </c>
      <c r="LWR10" s="154">
        <v>0</v>
      </c>
      <c r="LWS10" s="154">
        <v>0</v>
      </c>
      <c r="LWT10" s="154">
        <v>0</v>
      </c>
      <c r="LWU10" s="154">
        <v>0</v>
      </c>
      <c r="LWV10" s="154">
        <v>0</v>
      </c>
      <c r="LWW10" s="154">
        <v>0</v>
      </c>
      <c r="LWX10" s="154">
        <v>0</v>
      </c>
      <c r="LWY10" s="154">
        <v>0</v>
      </c>
      <c r="LWZ10" s="154">
        <v>0</v>
      </c>
      <c r="LXA10" s="154">
        <v>0</v>
      </c>
      <c r="LXB10" s="154">
        <v>0</v>
      </c>
      <c r="LXC10" s="154">
        <v>0</v>
      </c>
      <c r="LXD10" s="154">
        <v>0</v>
      </c>
      <c r="LXE10" s="154">
        <v>0</v>
      </c>
      <c r="LXF10" s="154">
        <v>0</v>
      </c>
      <c r="LXG10" s="154">
        <v>0</v>
      </c>
      <c r="LXH10" s="154">
        <v>0</v>
      </c>
      <c r="LXI10" s="154">
        <v>0</v>
      </c>
      <c r="LXJ10" s="154">
        <v>0</v>
      </c>
      <c r="LXK10" s="154">
        <v>0</v>
      </c>
      <c r="LXL10" s="154">
        <v>0</v>
      </c>
      <c r="LXM10" s="154">
        <v>0</v>
      </c>
      <c r="LXN10" s="154">
        <v>0</v>
      </c>
      <c r="LXO10" s="154">
        <v>0</v>
      </c>
      <c r="LXP10" s="154">
        <v>0</v>
      </c>
      <c r="LXQ10" s="154">
        <v>0</v>
      </c>
      <c r="LXR10" s="154">
        <v>0</v>
      </c>
      <c r="LXS10" s="154">
        <v>0</v>
      </c>
      <c r="LXT10" s="154">
        <v>0</v>
      </c>
      <c r="LXU10" s="154">
        <v>0</v>
      </c>
      <c r="LXV10" s="154">
        <v>0</v>
      </c>
      <c r="LXW10" s="154">
        <v>0</v>
      </c>
      <c r="LXX10" s="154">
        <v>0</v>
      </c>
      <c r="LXY10" s="154">
        <v>0</v>
      </c>
      <c r="LXZ10" s="154">
        <v>0</v>
      </c>
      <c r="LYA10" s="154">
        <v>0</v>
      </c>
      <c r="LYB10" s="154">
        <v>0</v>
      </c>
      <c r="LYC10" s="154">
        <v>0</v>
      </c>
      <c r="LYD10" s="154">
        <v>0</v>
      </c>
      <c r="LYE10" s="154">
        <v>0</v>
      </c>
      <c r="LYF10" s="154">
        <v>0</v>
      </c>
      <c r="LYG10" s="154">
        <v>0</v>
      </c>
      <c r="LYH10" s="154">
        <v>0</v>
      </c>
      <c r="LYI10" s="154">
        <v>0</v>
      </c>
      <c r="LYJ10" s="154">
        <v>0</v>
      </c>
      <c r="LYK10" s="154">
        <v>0</v>
      </c>
      <c r="LYL10" s="154">
        <v>0</v>
      </c>
      <c r="LYM10" s="154">
        <v>0</v>
      </c>
      <c r="LYN10" s="154">
        <v>0</v>
      </c>
      <c r="LYO10" s="154">
        <v>0</v>
      </c>
      <c r="LYP10" s="154">
        <v>0</v>
      </c>
      <c r="LYQ10" s="154">
        <v>0</v>
      </c>
      <c r="LYR10" s="154">
        <v>0</v>
      </c>
      <c r="LYS10" s="154">
        <v>0</v>
      </c>
      <c r="LYT10" s="154">
        <v>0</v>
      </c>
      <c r="LYU10" s="154">
        <v>0</v>
      </c>
      <c r="LYV10" s="154">
        <v>0</v>
      </c>
      <c r="LYW10" s="154">
        <v>0</v>
      </c>
      <c r="LYX10" s="154">
        <v>0</v>
      </c>
      <c r="LYY10" s="154">
        <v>0</v>
      </c>
      <c r="LYZ10" s="154">
        <v>0</v>
      </c>
      <c r="LZA10" s="154">
        <v>0</v>
      </c>
      <c r="LZB10" s="154">
        <v>0</v>
      </c>
      <c r="LZC10" s="154">
        <v>0</v>
      </c>
      <c r="LZD10" s="154">
        <v>0</v>
      </c>
      <c r="LZE10" s="154">
        <v>0</v>
      </c>
      <c r="LZF10" s="154">
        <v>0</v>
      </c>
      <c r="LZG10" s="154">
        <v>0</v>
      </c>
      <c r="LZH10" s="154">
        <v>0</v>
      </c>
      <c r="LZI10" s="154">
        <v>0</v>
      </c>
      <c r="LZJ10" s="154">
        <v>0</v>
      </c>
      <c r="LZK10" s="154">
        <v>0</v>
      </c>
      <c r="LZL10" s="154">
        <v>0</v>
      </c>
      <c r="LZM10" s="154">
        <v>0</v>
      </c>
      <c r="LZN10" s="154">
        <v>0</v>
      </c>
      <c r="LZO10" s="154">
        <v>0</v>
      </c>
      <c r="LZP10" s="154">
        <v>0</v>
      </c>
      <c r="LZQ10" s="154">
        <v>0</v>
      </c>
      <c r="LZR10" s="154">
        <v>0</v>
      </c>
      <c r="LZS10" s="154">
        <v>0</v>
      </c>
      <c r="LZT10" s="154">
        <v>0</v>
      </c>
      <c r="LZU10" s="154">
        <v>0</v>
      </c>
      <c r="LZV10" s="154">
        <v>0</v>
      </c>
      <c r="LZW10" s="154">
        <v>0</v>
      </c>
      <c r="LZX10" s="154">
        <v>0</v>
      </c>
      <c r="LZY10" s="154">
        <v>0</v>
      </c>
      <c r="LZZ10" s="154">
        <v>0</v>
      </c>
      <c r="MAA10" s="154">
        <v>0</v>
      </c>
      <c r="MAB10" s="154">
        <v>0</v>
      </c>
      <c r="MAC10" s="154">
        <v>0</v>
      </c>
      <c r="MAD10" s="154">
        <v>0</v>
      </c>
      <c r="MAE10" s="154">
        <v>0</v>
      </c>
      <c r="MAF10" s="154">
        <v>0</v>
      </c>
      <c r="MAG10" s="154">
        <v>0</v>
      </c>
      <c r="MAH10" s="154">
        <v>0</v>
      </c>
      <c r="MAI10" s="154">
        <v>0</v>
      </c>
      <c r="MAJ10" s="154">
        <v>0</v>
      </c>
      <c r="MAK10" s="154">
        <v>0</v>
      </c>
      <c r="MAL10" s="154">
        <v>0</v>
      </c>
      <c r="MAM10" s="154">
        <v>0</v>
      </c>
      <c r="MAN10" s="154">
        <v>0</v>
      </c>
      <c r="MAO10" s="154">
        <v>0</v>
      </c>
      <c r="MAP10" s="154">
        <v>0</v>
      </c>
      <c r="MAQ10" s="154">
        <v>0</v>
      </c>
      <c r="MAR10" s="154">
        <v>0</v>
      </c>
      <c r="MAS10" s="154">
        <v>0</v>
      </c>
      <c r="MAT10" s="154">
        <v>0</v>
      </c>
      <c r="MAU10" s="154">
        <v>0</v>
      </c>
      <c r="MAV10" s="154">
        <v>0</v>
      </c>
      <c r="MAW10" s="154">
        <v>0</v>
      </c>
      <c r="MAX10" s="154">
        <v>0</v>
      </c>
      <c r="MAY10" s="154">
        <v>0</v>
      </c>
      <c r="MAZ10" s="154">
        <v>0</v>
      </c>
      <c r="MBA10" s="154">
        <v>0</v>
      </c>
      <c r="MBB10" s="154">
        <v>0</v>
      </c>
      <c r="MBC10" s="154">
        <v>0</v>
      </c>
      <c r="MBD10" s="154">
        <v>0</v>
      </c>
      <c r="MBE10" s="154">
        <v>0</v>
      </c>
      <c r="MBF10" s="154">
        <v>0</v>
      </c>
      <c r="MBG10" s="154">
        <v>0</v>
      </c>
      <c r="MBH10" s="154">
        <v>0</v>
      </c>
      <c r="MBI10" s="154">
        <v>0</v>
      </c>
      <c r="MBJ10" s="154">
        <v>0</v>
      </c>
      <c r="MBK10" s="154">
        <v>0</v>
      </c>
      <c r="MBL10" s="154">
        <v>0</v>
      </c>
      <c r="MBM10" s="154">
        <v>0</v>
      </c>
      <c r="MBN10" s="154">
        <v>0</v>
      </c>
      <c r="MBO10" s="154">
        <v>0</v>
      </c>
      <c r="MBP10" s="154">
        <v>0</v>
      </c>
      <c r="MBQ10" s="154">
        <v>0</v>
      </c>
      <c r="MBR10" s="154">
        <v>0</v>
      </c>
      <c r="MBS10" s="154">
        <v>0</v>
      </c>
      <c r="MBT10" s="154">
        <v>0</v>
      </c>
      <c r="MBU10" s="154">
        <v>0</v>
      </c>
      <c r="MBV10" s="154">
        <v>0</v>
      </c>
      <c r="MBW10" s="154">
        <v>0</v>
      </c>
      <c r="MBX10" s="154">
        <v>0</v>
      </c>
      <c r="MBY10" s="154">
        <v>0</v>
      </c>
      <c r="MBZ10" s="154">
        <v>0</v>
      </c>
      <c r="MCA10" s="154">
        <v>0</v>
      </c>
      <c r="MCB10" s="154">
        <v>0</v>
      </c>
      <c r="MCC10" s="154">
        <v>0</v>
      </c>
      <c r="MCD10" s="154">
        <v>0</v>
      </c>
      <c r="MCE10" s="154">
        <v>0</v>
      </c>
      <c r="MCF10" s="154">
        <v>0</v>
      </c>
      <c r="MCG10" s="154">
        <v>0</v>
      </c>
      <c r="MCH10" s="154">
        <v>0</v>
      </c>
      <c r="MCI10" s="154">
        <v>0</v>
      </c>
      <c r="MCJ10" s="154">
        <v>0</v>
      </c>
      <c r="MCK10" s="154">
        <v>0</v>
      </c>
      <c r="MCL10" s="154">
        <v>0</v>
      </c>
      <c r="MCM10" s="154">
        <v>0</v>
      </c>
      <c r="MCN10" s="154">
        <v>0</v>
      </c>
      <c r="MCO10" s="154">
        <v>0</v>
      </c>
      <c r="MCP10" s="154">
        <v>0</v>
      </c>
      <c r="MCQ10" s="154">
        <v>0</v>
      </c>
      <c r="MCR10" s="154">
        <v>0</v>
      </c>
      <c r="MCS10" s="154">
        <v>0</v>
      </c>
      <c r="MCT10" s="154">
        <v>0</v>
      </c>
      <c r="MCU10" s="154">
        <v>0</v>
      </c>
      <c r="MCV10" s="154">
        <v>0</v>
      </c>
      <c r="MCW10" s="154">
        <v>0</v>
      </c>
      <c r="MCX10" s="154">
        <v>0</v>
      </c>
      <c r="MCY10" s="154">
        <v>0</v>
      </c>
      <c r="MCZ10" s="154">
        <v>0</v>
      </c>
      <c r="MDA10" s="154">
        <v>0</v>
      </c>
      <c r="MDB10" s="154">
        <v>0</v>
      </c>
      <c r="MDC10" s="154">
        <v>0</v>
      </c>
      <c r="MDD10" s="154">
        <v>0</v>
      </c>
      <c r="MDE10" s="154">
        <v>0</v>
      </c>
      <c r="MDF10" s="154">
        <v>0</v>
      </c>
      <c r="MDG10" s="154">
        <v>0</v>
      </c>
      <c r="MDH10" s="154">
        <v>0</v>
      </c>
      <c r="MDI10" s="154">
        <v>0</v>
      </c>
      <c r="MDJ10" s="154">
        <v>0</v>
      </c>
      <c r="MDK10" s="154">
        <v>0</v>
      </c>
      <c r="MDL10" s="154">
        <v>0</v>
      </c>
      <c r="MDM10" s="154">
        <v>0</v>
      </c>
      <c r="MDN10" s="154">
        <v>0</v>
      </c>
      <c r="MDO10" s="154">
        <v>0</v>
      </c>
      <c r="MDP10" s="154">
        <v>0</v>
      </c>
      <c r="MDQ10" s="154">
        <v>0</v>
      </c>
      <c r="MDR10" s="154">
        <v>0</v>
      </c>
      <c r="MDS10" s="154">
        <v>0</v>
      </c>
      <c r="MDT10" s="154">
        <v>0</v>
      </c>
      <c r="MDU10" s="154">
        <v>0</v>
      </c>
      <c r="MDV10" s="154">
        <v>0</v>
      </c>
      <c r="MDW10" s="154">
        <v>0</v>
      </c>
      <c r="MDX10" s="154">
        <v>0</v>
      </c>
      <c r="MDY10" s="154">
        <v>0</v>
      </c>
      <c r="MDZ10" s="154">
        <v>0</v>
      </c>
      <c r="MEA10" s="154">
        <v>0</v>
      </c>
      <c r="MEB10" s="154">
        <v>0</v>
      </c>
      <c r="MEC10" s="154">
        <v>0</v>
      </c>
      <c r="MED10" s="154">
        <v>0</v>
      </c>
      <c r="MEE10" s="154">
        <v>0</v>
      </c>
      <c r="MEF10" s="154">
        <v>0</v>
      </c>
      <c r="MEG10" s="154">
        <v>0</v>
      </c>
      <c r="MEH10" s="154">
        <v>0</v>
      </c>
      <c r="MEI10" s="154">
        <v>0</v>
      </c>
      <c r="MEJ10" s="154">
        <v>0</v>
      </c>
      <c r="MEK10" s="154">
        <v>0</v>
      </c>
      <c r="MEL10" s="154">
        <v>0</v>
      </c>
      <c r="MEM10" s="154">
        <v>0</v>
      </c>
      <c r="MEN10" s="154">
        <v>0</v>
      </c>
      <c r="MEO10" s="154">
        <v>0</v>
      </c>
      <c r="MEP10" s="154">
        <v>0</v>
      </c>
      <c r="MEQ10" s="154">
        <v>0</v>
      </c>
      <c r="MER10" s="154">
        <v>0</v>
      </c>
      <c r="MES10" s="154">
        <v>0</v>
      </c>
      <c r="MET10" s="154">
        <v>0</v>
      </c>
      <c r="MEU10" s="154">
        <v>0</v>
      </c>
      <c r="MEV10" s="154">
        <v>0</v>
      </c>
      <c r="MEW10" s="154">
        <v>0</v>
      </c>
      <c r="MEX10" s="154">
        <v>0</v>
      </c>
      <c r="MEY10" s="154">
        <v>0</v>
      </c>
      <c r="MEZ10" s="154">
        <v>0</v>
      </c>
      <c r="MFA10" s="154">
        <v>0</v>
      </c>
      <c r="MFB10" s="154">
        <v>0</v>
      </c>
      <c r="MFC10" s="154">
        <v>0</v>
      </c>
      <c r="MFD10" s="154">
        <v>0</v>
      </c>
      <c r="MFE10" s="154">
        <v>0</v>
      </c>
      <c r="MFF10" s="154">
        <v>0</v>
      </c>
      <c r="MFG10" s="154">
        <v>0</v>
      </c>
      <c r="MFH10" s="154">
        <v>0</v>
      </c>
      <c r="MFI10" s="154">
        <v>0</v>
      </c>
      <c r="MFJ10" s="154">
        <v>0</v>
      </c>
      <c r="MFK10" s="154">
        <v>0</v>
      </c>
      <c r="MFL10" s="154">
        <v>0</v>
      </c>
      <c r="MFM10" s="154">
        <v>0</v>
      </c>
      <c r="MFN10" s="154">
        <v>0</v>
      </c>
      <c r="MFO10" s="154">
        <v>0</v>
      </c>
      <c r="MFP10" s="154">
        <v>0</v>
      </c>
      <c r="MFQ10" s="154">
        <v>0</v>
      </c>
      <c r="MFR10" s="154">
        <v>0</v>
      </c>
      <c r="MFS10" s="154">
        <v>0</v>
      </c>
      <c r="MFT10" s="154">
        <v>0</v>
      </c>
      <c r="MFU10" s="154">
        <v>0</v>
      </c>
      <c r="MFV10" s="154">
        <v>0</v>
      </c>
      <c r="MFW10" s="154">
        <v>0</v>
      </c>
      <c r="MFX10" s="154">
        <v>0</v>
      </c>
      <c r="MFY10" s="154">
        <v>0</v>
      </c>
      <c r="MFZ10" s="154">
        <v>0</v>
      </c>
      <c r="MGA10" s="154">
        <v>0</v>
      </c>
      <c r="MGB10" s="154">
        <v>0</v>
      </c>
      <c r="MGC10" s="154">
        <v>0</v>
      </c>
      <c r="MGD10" s="154">
        <v>0</v>
      </c>
      <c r="MGE10" s="154">
        <v>0</v>
      </c>
      <c r="MGF10" s="154">
        <v>0</v>
      </c>
      <c r="MGG10" s="154">
        <v>0</v>
      </c>
      <c r="MGH10" s="154">
        <v>0</v>
      </c>
      <c r="MGI10" s="154">
        <v>0</v>
      </c>
      <c r="MGJ10" s="154">
        <v>0</v>
      </c>
      <c r="MGK10" s="154">
        <v>0</v>
      </c>
      <c r="MGL10" s="154">
        <v>0</v>
      </c>
      <c r="MGM10" s="154">
        <v>0</v>
      </c>
      <c r="MGN10" s="154">
        <v>0</v>
      </c>
      <c r="MGO10" s="154">
        <v>0</v>
      </c>
      <c r="MGP10" s="154">
        <v>0</v>
      </c>
      <c r="MGQ10" s="154">
        <v>0</v>
      </c>
      <c r="MGR10" s="154">
        <v>0</v>
      </c>
      <c r="MGS10" s="154">
        <v>0</v>
      </c>
      <c r="MGT10" s="154">
        <v>0</v>
      </c>
      <c r="MGU10" s="154">
        <v>0</v>
      </c>
      <c r="MGV10" s="154">
        <v>0</v>
      </c>
      <c r="MGW10" s="154">
        <v>0</v>
      </c>
      <c r="MGX10" s="154">
        <v>0</v>
      </c>
      <c r="MGY10" s="154">
        <v>0</v>
      </c>
      <c r="MGZ10" s="154">
        <v>0</v>
      </c>
      <c r="MHA10" s="154">
        <v>0</v>
      </c>
      <c r="MHB10" s="154">
        <v>0</v>
      </c>
      <c r="MHC10" s="154">
        <v>0</v>
      </c>
      <c r="MHD10" s="154">
        <v>0</v>
      </c>
      <c r="MHE10" s="154">
        <v>0</v>
      </c>
      <c r="MHF10" s="154">
        <v>0</v>
      </c>
      <c r="MHG10" s="154">
        <v>0</v>
      </c>
      <c r="MHH10" s="154">
        <v>0</v>
      </c>
      <c r="MHI10" s="154">
        <v>0</v>
      </c>
      <c r="MHJ10" s="154">
        <v>0</v>
      </c>
      <c r="MHK10" s="154">
        <v>0</v>
      </c>
      <c r="MHL10" s="154">
        <v>0</v>
      </c>
      <c r="MHM10" s="154">
        <v>0</v>
      </c>
      <c r="MHN10" s="154">
        <v>0</v>
      </c>
      <c r="MHO10" s="154">
        <v>0</v>
      </c>
      <c r="MHP10" s="154">
        <v>0</v>
      </c>
      <c r="MHQ10" s="154">
        <v>0</v>
      </c>
      <c r="MHR10" s="154">
        <v>0</v>
      </c>
      <c r="MHS10" s="154">
        <v>0</v>
      </c>
      <c r="MHT10" s="154">
        <v>0</v>
      </c>
      <c r="MHU10" s="154">
        <v>0</v>
      </c>
      <c r="MHV10" s="154">
        <v>0</v>
      </c>
      <c r="MHW10" s="154">
        <v>0</v>
      </c>
      <c r="MHX10" s="154">
        <v>0</v>
      </c>
      <c r="MHY10" s="154">
        <v>0</v>
      </c>
      <c r="MHZ10" s="154">
        <v>0</v>
      </c>
      <c r="MIA10" s="154">
        <v>0</v>
      </c>
      <c r="MIB10" s="154">
        <v>0</v>
      </c>
      <c r="MIC10" s="154">
        <v>0</v>
      </c>
      <c r="MID10" s="154">
        <v>0</v>
      </c>
      <c r="MIE10" s="154">
        <v>0</v>
      </c>
      <c r="MIF10" s="154">
        <v>0</v>
      </c>
      <c r="MIG10" s="154">
        <v>0</v>
      </c>
      <c r="MIH10" s="154">
        <v>0</v>
      </c>
      <c r="MII10" s="154">
        <v>0</v>
      </c>
      <c r="MIJ10" s="154">
        <v>0</v>
      </c>
      <c r="MIK10" s="154">
        <v>0</v>
      </c>
      <c r="MIL10" s="154">
        <v>0</v>
      </c>
      <c r="MIM10" s="154">
        <v>0</v>
      </c>
      <c r="MIN10" s="154">
        <v>0</v>
      </c>
      <c r="MIO10" s="154">
        <v>0</v>
      </c>
      <c r="MIP10" s="154">
        <v>0</v>
      </c>
      <c r="MIQ10" s="154">
        <v>0</v>
      </c>
      <c r="MIR10" s="154">
        <v>0</v>
      </c>
      <c r="MIS10" s="154">
        <v>0</v>
      </c>
      <c r="MIT10" s="154">
        <v>0</v>
      </c>
      <c r="MIU10" s="154">
        <v>0</v>
      </c>
      <c r="MIV10" s="154">
        <v>0</v>
      </c>
      <c r="MIW10" s="154">
        <v>0</v>
      </c>
      <c r="MIX10" s="154">
        <v>0</v>
      </c>
      <c r="MIY10" s="154">
        <v>0</v>
      </c>
      <c r="MIZ10" s="154">
        <v>0</v>
      </c>
      <c r="MJA10" s="154">
        <v>0</v>
      </c>
      <c r="MJB10" s="154">
        <v>0</v>
      </c>
      <c r="MJC10" s="154">
        <v>0</v>
      </c>
      <c r="MJD10" s="154">
        <v>0</v>
      </c>
      <c r="MJE10" s="154">
        <v>0</v>
      </c>
      <c r="MJF10" s="154">
        <v>0</v>
      </c>
      <c r="MJG10" s="154">
        <v>0</v>
      </c>
      <c r="MJH10" s="154">
        <v>0</v>
      </c>
      <c r="MJI10" s="154">
        <v>0</v>
      </c>
      <c r="MJJ10" s="154">
        <v>0</v>
      </c>
      <c r="MJK10" s="154">
        <v>0</v>
      </c>
      <c r="MJL10" s="154">
        <v>0</v>
      </c>
      <c r="MJM10" s="154">
        <v>0</v>
      </c>
      <c r="MJN10" s="154">
        <v>0</v>
      </c>
      <c r="MJO10" s="154">
        <v>0</v>
      </c>
      <c r="MJP10" s="154">
        <v>0</v>
      </c>
      <c r="MJQ10" s="154">
        <v>0</v>
      </c>
      <c r="MJR10" s="154">
        <v>0</v>
      </c>
      <c r="MJS10" s="154">
        <v>0</v>
      </c>
      <c r="MJT10" s="154">
        <v>0</v>
      </c>
      <c r="MJU10" s="154">
        <v>0</v>
      </c>
      <c r="MJV10" s="154">
        <v>0</v>
      </c>
      <c r="MJW10" s="154">
        <v>0</v>
      </c>
      <c r="MJX10" s="154">
        <v>0</v>
      </c>
      <c r="MJY10" s="154">
        <v>0</v>
      </c>
      <c r="MJZ10" s="154">
        <v>0</v>
      </c>
      <c r="MKA10" s="154">
        <v>0</v>
      </c>
      <c r="MKB10" s="154">
        <v>0</v>
      </c>
      <c r="MKC10" s="154">
        <v>0</v>
      </c>
      <c r="MKD10" s="154">
        <v>0</v>
      </c>
      <c r="MKE10" s="154">
        <v>0</v>
      </c>
      <c r="MKF10" s="154">
        <v>0</v>
      </c>
      <c r="MKG10" s="154">
        <v>0</v>
      </c>
      <c r="MKH10" s="154">
        <v>0</v>
      </c>
      <c r="MKI10" s="154">
        <v>0</v>
      </c>
      <c r="MKJ10" s="154">
        <v>0</v>
      </c>
      <c r="MKK10" s="154">
        <v>0</v>
      </c>
      <c r="MKL10" s="154">
        <v>0</v>
      </c>
      <c r="MKM10" s="154">
        <v>0</v>
      </c>
      <c r="MKN10" s="154">
        <v>0</v>
      </c>
      <c r="MKO10" s="154">
        <v>0</v>
      </c>
      <c r="MKP10" s="154">
        <v>0</v>
      </c>
      <c r="MKQ10" s="154">
        <v>0</v>
      </c>
      <c r="MKR10" s="154">
        <v>0</v>
      </c>
      <c r="MKS10" s="154">
        <v>0</v>
      </c>
      <c r="MKT10" s="154">
        <v>0</v>
      </c>
      <c r="MKU10" s="154">
        <v>0</v>
      </c>
      <c r="MKV10" s="154">
        <v>0</v>
      </c>
      <c r="MKW10" s="154">
        <v>0</v>
      </c>
      <c r="MKX10" s="154">
        <v>0</v>
      </c>
      <c r="MKY10" s="154">
        <v>0</v>
      </c>
      <c r="MKZ10" s="154">
        <v>0</v>
      </c>
      <c r="MLA10" s="154">
        <v>0</v>
      </c>
      <c r="MLB10" s="154">
        <v>0</v>
      </c>
      <c r="MLC10" s="154">
        <v>0</v>
      </c>
      <c r="MLD10" s="154">
        <v>0</v>
      </c>
      <c r="MLE10" s="154">
        <v>0</v>
      </c>
      <c r="MLF10" s="154">
        <v>0</v>
      </c>
      <c r="MLG10" s="154">
        <v>0</v>
      </c>
      <c r="MLH10" s="154">
        <v>0</v>
      </c>
      <c r="MLI10" s="154">
        <v>0</v>
      </c>
      <c r="MLJ10" s="154">
        <v>0</v>
      </c>
      <c r="MLK10" s="154">
        <v>0</v>
      </c>
      <c r="MLL10" s="154">
        <v>0</v>
      </c>
      <c r="MLM10" s="154">
        <v>0</v>
      </c>
      <c r="MLN10" s="154">
        <v>0</v>
      </c>
      <c r="MLO10" s="154">
        <v>0</v>
      </c>
      <c r="MLP10" s="154">
        <v>0</v>
      </c>
      <c r="MLQ10" s="154">
        <v>0</v>
      </c>
      <c r="MLR10" s="154">
        <v>0</v>
      </c>
      <c r="MLS10" s="154">
        <v>0</v>
      </c>
      <c r="MLT10" s="154">
        <v>0</v>
      </c>
      <c r="MLU10" s="154">
        <v>0</v>
      </c>
      <c r="MLV10" s="154">
        <v>0</v>
      </c>
      <c r="MLW10" s="154">
        <v>0</v>
      </c>
      <c r="MLX10" s="154">
        <v>0</v>
      </c>
      <c r="MLY10" s="154">
        <v>0</v>
      </c>
      <c r="MLZ10" s="154">
        <v>0</v>
      </c>
      <c r="MMA10" s="154">
        <v>0</v>
      </c>
      <c r="MMB10" s="154">
        <v>0</v>
      </c>
      <c r="MMC10" s="154">
        <v>0</v>
      </c>
      <c r="MMD10" s="154">
        <v>0</v>
      </c>
      <c r="MME10" s="154">
        <v>0</v>
      </c>
      <c r="MMF10" s="154">
        <v>0</v>
      </c>
      <c r="MMG10" s="154">
        <v>0</v>
      </c>
      <c r="MMH10" s="154">
        <v>0</v>
      </c>
      <c r="MMI10" s="154">
        <v>0</v>
      </c>
      <c r="MMJ10" s="154">
        <v>0</v>
      </c>
      <c r="MMK10" s="154">
        <v>0</v>
      </c>
      <c r="MML10" s="154">
        <v>0</v>
      </c>
      <c r="MMM10" s="154">
        <v>0</v>
      </c>
      <c r="MMN10" s="154">
        <v>0</v>
      </c>
      <c r="MMO10" s="154">
        <v>0</v>
      </c>
      <c r="MMP10" s="154">
        <v>0</v>
      </c>
      <c r="MMQ10" s="154">
        <v>0</v>
      </c>
      <c r="MMR10" s="154">
        <v>0</v>
      </c>
      <c r="MMS10" s="154">
        <v>0</v>
      </c>
      <c r="MMT10" s="154">
        <v>0</v>
      </c>
      <c r="MMU10" s="154">
        <v>0</v>
      </c>
      <c r="MMV10" s="154">
        <v>0</v>
      </c>
      <c r="MMW10" s="154">
        <v>0</v>
      </c>
      <c r="MMX10" s="154">
        <v>0</v>
      </c>
      <c r="MMY10" s="154">
        <v>0</v>
      </c>
      <c r="MMZ10" s="154">
        <v>0</v>
      </c>
      <c r="MNA10" s="154">
        <v>0</v>
      </c>
      <c r="MNB10" s="154">
        <v>0</v>
      </c>
      <c r="MNC10" s="154">
        <v>0</v>
      </c>
      <c r="MND10" s="154">
        <v>0</v>
      </c>
      <c r="MNE10" s="154">
        <v>0</v>
      </c>
      <c r="MNF10" s="154">
        <v>0</v>
      </c>
      <c r="MNG10" s="154">
        <v>0</v>
      </c>
      <c r="MNH10" s="154">
        <v>0</v>
      </c>
      <c r="MNI10" s="154">
        <v>0</v>
      </c>
      <c r="MNJ10" s="154">
        <v>0</v>
      </c>
      <c r="MNK10" s="154">
        <v>0</v>
      </c>
      <c r="MNL10" s="154">
        <v>0</v>
      </c>
      <c r="MNM10" s="154">
        <v>0</v>
      </c>
      <c r="MNN10" s="154">
        <v>0</v>
      </c>
      <c r="MNO10" s="154">
        <v>0</v>
      </c>
      <c r="MNP10" s="154">
        <v>0</v>
      </c>
      <c r="MNQ10" s="154">
        <v>0</v>
      </c>
      <c r="MNR10" s="154">
        <v>0</v>
      </c>
      <c r="MNS10" s="154">
        <v>0</v>
      </c>
      <c r="MNT10" s="154">
        <v>0</v>
      </c>
      <c r="MNU10" s="154">
        <v>0</v>
      </c>
      <c r="MNV10" s="154">
        <v>0</v>
      </c>
      <c r="MNW10" s="154">
        <v>0</v>
      </c>
      <c r="MNX10" s="154">
        <v>0</v>
      </c>
      <c r="MNY10" s="154">
        <v>0</v>
      </c>
      <c r="MNZ10" s="154">
        <v>0</v>
      </c>
      <c r="MOA10" s="154">
        <v>0</v>
      </c>
      <c r="MOB10" s="154">
        <v>0</v>
      </c>
      <c r="MOC10" s="154">
        <v>0</v>
      </c>
      <c r="MOD10" s="154">
        <v>0</v>
      </c>
      <c r="MOE10" s="154">
        <v>0</v>
      </c>
      <c r="MOF10" s="154">
        <v>0</v>
      </c>
      <c r="MOG10" s="154">
        <v>0</v>
      </c>
      <c r="MOH10" s="154">
        <v>0</v>
      </c>
      <c r="MOI10" s="154">
        <v>0</v>
      </c>
      <c r="MOJ10" s="154">
        <v>0</v>
      </c>
      <c r="MOK10" s="154">
        <v>0</v>
      </c>
      <c r="MOL10" s="154">
        <v>0</v>
      </c>
      <c r="MOM10" s="154">
        <v>0</v>
      </c>
      <c r="MON10" s="154">
        <v>0</v>
      </c>
      <c r="MOO10" s="154">
        <v>0</v>
      </c>
      <c r="MOP10" s="154">
        <v>0</v>
      </c>
      <c r="MOQ10" s="154">
        <v>0</v>
      </c>
      <c r="MOR10" s="154">
        <v>0</v>
      </c>
      <c r="MOS10" s="154">
        <v>0</v>
      </c>
      <c r="MOT10" s="154">
        <v>0</v>
      </c>
      <c r="MOU10" s="154">
        <v>0</v>
      </c>
      <c r="MOV10" s="154">
        <v>0</v>
      </c>
      <c r="MOW10" s="154">
        <v>0</v>
      </c>
      <c r="MOX10" s="154">
        <v>0</v>
      </c>
      <c r="MOY10" s="154">
        <v>0</v>
      </c>
      <c r="MOZ10" s="154">
        <v>0</v>
      </c>
      <c r="MPA10" s="154">
        <v>0</v>
      </c>
      <c r="MPB10" s="154">
        <v>0</v>
      </c>
      <c r="MPC10" s="154">
        <v>0</v>
      </c>
      <c r="MPD10" s="154">
        <v>0</v>
      </c>
      <c r="MPE10" s="154">
        <v>0</v>
      </c>
      <c r="MPF10" s="154">
        <v>0</v>
      </c>
      <c r="MPG10" s="154">
        <v>0</v>
      </c>
      <c r="MPH10" s="154">
        <v>0</v>
      </c>
      <c r="MPI10" s="154">
        <v>0</v>
      </c>
      <c r="MPJ10" s="154">
        <v>0</v>
      </c>
      <c r="MPK10" s="154">
        <v>0</v>
      </c>
      <c r="MPL10" s="154">
        <v>0</v>
      </c>
      <c r="MPM10" s="154">
        <v>0</v>
      </c>
      <c r="MPN10" s="154">
        <v>0</v>
      </c>
      <c r="MPO10" s="154">
        <v>0</v>
      </c>
      <c r="MPP10" s="154">
        <v>0</v>
      </c>
      <c r="MPQ10" s="154">
        <v>0</v>
      </c>
      <c r="MPR10" s="154">
        <v>0</v>
      </c>
      <c r="MPS10" s="154">
        <v>0</v>
      </c>
      <c r="MPT10" s="154">
        <v>0</v>
      </c>
      <c r="MPU10" s="154">
        <v>0</v>
      </c>
      <c r="MPV10" s="154">
        <v>0</v>
      </c>
      <c r="MPW10" s="154">
        <v>0</v>
      </c>
      <c r="MPX10" s="154">
        <v>0</v>
      </c>
      <c r="MPY10" s="154">
        <v>0</v>
      </c>
      <c r="MPZ10" s="154">
        <v>0</v>
      </c>
      <c r="MQA10" s="154">
        <v>0</v>
      </c>
      <c r="MQB10" s="154">
        <v>0</v>
      </c>
      <c r="MQC10" s="154">
        <v>0</v>
      </c>
      <c r="MQD10" s="154">
        <v>0</v>
      </c>
      <c r="MQE10" s="154">
        <v>0</v>
      </c>
      <c r="MQF10" s="154">
        <v>0</v>
      </c>
      <c r="MQG10" s="154">
        <v>0</v>
      </c>
      <c r="MQH10" s="154">
        <v>0</v>
      </c>
      <c r="MQI10" s="154">
        <v>0</v>
      </c>
      <c r="MQJ10" s="154">
        <v>0</v>
      </c>
      <c r="MQK10" s="154">
        <v>0</v>
      </c>
      <c r="MQL10" s="154">
        <v>0</v>
      </c>
      <c r="MQM10" s="154">
        <v>0</v>
      </c>
      <c r="MQN10" s="154">
        <v>0</v>
      </c>
      <c r="MQO10" s="154">
        <v>0</v>
      </c>
      <c r="MQP10" s="154">
        <v>0</v>
      </c>
      <c r="MQQ10" s="154">
        <v>0</v>
      </c>
      <c r="MQR10" s="154">
        <v>0</v>
      </c>
      <c r="MQS10" s="154">
        <v>0</v>
      </c>
      <c r="MQT10" s="154">
        <v>0</v>
      </c>
      <c r="MQU10" s="154">
        <v>0</v>
      </c>
      <c r="MQV10" s="154">
        <v>0</v>
      </c>
      <c r="MQW10" s="154">
        <v>0</v>
      </c>
      <c r="MQX10" s="154">
        <v>0</v>
      </c>
      <c r="MQY10" s="154">
        <v>0</v>
      </c>
      <c r="MQZ10" s="154">
        <v>0</v>
      </c>
      <c r="MRA10" s="154">
        <v>0</v>
      </c>
      <c r="MRB10" s="154">
        <v>0</v>
      </c>
      <c r="MRC10" s="154">
        <v>0</v>
      </c>
      <c r="MRD10" s="154">
        <v>0</v>
      </c>
      <c r="MRE10" s="154">
        <v>0</v>
      </c>
      <c r="MRF10" s="154">
        <v>0</v>
      </c>
      <c r="MRG10" s="154">
        <v>0</v>
      </c>
      <c r="MRH10" s="154">
        <v>0</v>
      </c>
      <c r="MRI10" s="154">
        <v>0</v>
      </c>
      <c r="MRJ10" s="154">
        <v>0</v>
      </c>
      <c r="MRK10" s="154">
        <v>0</v>
      </c>
      <c r="MRL10" s="154">
        <v>0</v>
      </c>
      <c r="MRM10" s="154">
        <v>0</v>
      </c>
      <c r="MRN10" s="154">
        <v>0</v>
      </c>
      <c r="MRO10" s="154">
        <v>0</v>
      </c>
      <c r="MRP10" s="154">
        <v>0</v>
      </c>
      <c r="MRQ10" s="154">
        <v>0</v>
      </c>
      <c r="MRR10" s="154">
        <v>0</v>
      </c>
      <c r="MRS10" s="154">
        <v>0</v>
      </c>
      <c r="MRT10" s="154">
        <v>0</v>
      </c>
      <c r="MRU10" s="154">
        <v>0</v>
      </c>
      <c r="MRV10" s="154">
        <v>0</v>
      </c>
      <c r="MRW10" s="154">
        <v>0</v>
      </c>
      <c r="MRX10" s="154">
        <v>0</v>
      </c>
      <c r="MRY10" s="154">
        <v>0</v>
      </c>
      <c r="MRZ10" s="154">
        <v>0</v>
      </c>
      <c r="MSA10" s="154">
        <v>0</v>
      </c>
      <c r="MSB10" s="154">
        <v>0</v>
      </c>
      <c r="MSC10" s="154">
        <v>0</v>
      </c>
      <c r="MSD10" s="154">
        <v>0</v>
      </c>
      <c r="MSE10" s="154">
        <v>0</v>
      </c>
      <c r="MSF10" s="154">
        <v>0</v>
      </c>
      <c r="MSG10" s="154">
        <v>0</v>
      </c>
      <c r="MSH10" s="154">
        <v>0</v>
      </c>
      <c r="MSI10" s="154">
        <v>0</v>
      </c>
      <c r="MSJ10" s="154">
        <v>0</v>
      </c>
      <c r="MSK10" s="154">
        <v>0</v>
      </c>
      <c r="MSL10" s="154">
        <v>0</v>
      </c>
      <c r="MSM10" s="154">
        <v>0</v>
      </c>
      <c r="MSN10" s="154">
        <v>0</v>
      </c>
      <c r="MSO10" s="154">
        <v>0</v>
      </c>
      <c r="MSP10" s="154">
        <v>0</v>
      </c>
      <c r="MSQ10" s="154">
        <v>0</v>
      </c>
      <c r="MSR10" s="154">
        <v>0</v>
      </c>
      <c r="MSS10" s="154">
        <v>0</v>
      </c>
      <c r="MST10" s="154">
        <v>0</v>
      </c>
      <c r="MSU10" s="154">
        <v>0</v>
      </c>
      <c r="MSV10" s="154">
        <v>0</v>
      </c>
      <c r="MSW10" s="154">
        <v>0</v>
      </c>
      <c r="MSX10" s="154">
        <v>0</v>
      </c>
      <c r="MSY10" s="154">
        <v>0</v>
      </c>
      <c r="MSZ10" s="154">
        <v>0</v>
      </c>
      <c r="MTA10" s="154">
        <v>0</v>
      </c>
      <c r="MTB10" s="154">
        <v>0</v>
      </c>
      <c r="MTC10" s="154">
        <v>0</v>
      </c>
      <c r="MTD10" s="154">
        <v>0</v>
      </c>
      <c r="MTE10" s="154">
        <v>0</v>
      </c>
      <c r="MTF10" s="154">
        <v>0</v>
      </c>
      <c r="MTG10" s="154">
        <v>0</v>
      </c>
      <c r="MTH10" s="154">
        <v>0</v>
      </c>
      <c r="MTI10" s="154">
        <v>0</v>
      </c>
      <c r="MTJ10" s="154">
        <v>0</v>
      </c>
      <c r="MTK10" s="154">
        <v>0</v>
      </c>
      <c r="MTL10" s="154">
        <v>0</v>
      </c>
      <c r="MTM10" s="154">
        <v>0</v>
      </c>
      <c r="MTN10" s="154">
        <v>0</v>
      </c>
      <c r="MTO10" s="154">
        <v>0</v>
      </c>
      <c r="MTP10" s="154">
        <v>0</v>
      </c>
      <c r="MTQ10" s="154">
        <v>0</v>
      </c>
      <c r="MTR10" s="154">
        <v>0</v>
      </c>
      <c r="MTS10" s="154">
        <v>0</v>
      </c>
      <c r="MTT10" s="154">
        <v>0</v>
      </c>
      <c r="MTU10" s="154">
        <v>0</v>
      </c>
      <c r="MTV10" s="154">
        <v>0</v>
      </c>
      <c r="MTW10" s="154">
        <v>0</v>
      </c>
      <c r="MTX10" s="154">
        <v>0</v>
      </c>
      <c r="MTY10" s="154">
        <v>0</v>
      </c>
      <c r="MTZ10" s="154">
        <v>0</v>
      </c>
      <c r="MUA10" s="154">
        <v>0</v>
      </c>
      <c r="MUB10" s="154">
        <v>0</v>
      </c>
      <c r="MUC10" s="154">
        <v>0</v>
      </c>
      <c r="MUD10" s="154">
        <v>0</v>
      </c>
      <c r="MUE10" s="154">
        <v>0</v>
      </c>
      <c r="MUF10" s="154">
        <v>0</v>
      </c>
      <c r="MUG10" s="154">
        <v>0</v>
      </c>
      <c r="MUH10" s="154">
        <v>0</v>
      </c>
      <c r="MUI10" s="154">
        <v>0</v>
      </c>
      <c r="MUJ10" s="154">
        <v>0</v>
      </c>
      <c r="MUK10" s="154">
        <v>0</v>
      </c>
      <c r="MUL10" s="154">
        <v>0</v>
      </c>
      <c r="MUM10" s="154">
        <v>0</v>
      </c>
      <c r="MUN10" s="154">
        <v>0</v>
      </c>
      <c r="MUO10" s="154">
        <v>0</v>
      </c>
      <c r="MUP10" s="154">
        <v>0</v>
      </c>
      <c r="MUQ10" s="154">
        <v>0</v>
      </c>
      <c r="MUR10" s="154">
        <v>0</v>
      </c>
      <c r="MUS10" s="154">
        <v>0</v>
      </c>
      <c r="MUT10" s="154">
        <v>0</v>
      </c>
      <c r="MUU10" s="154">
        <v>0</v>
      </c>
      <c r="MUV10" s="154">
        <v>0</v>
      </c>
      <c r="MUW10" s="154">
        <v>0</v>
      </c>
      <c r="MUX10" s="154">
        <v>0</v>
      </c>
      <c r="MUY10" s="154">
        <v>0</v>
      </c>
      <c r="MUZ10" s="154">
        <v>0</v>
      </c>
      <c r="MVA10" s="154">
        <v>0</v>
      </c>
      <c r="MVB10" s="154">
        <v>0</v>
      </c>
      <c r="MVC10" s="154">
        <v>0</v>
      </c>
      <c r="MVD10" s="154">
        <v>0</v>
      </c>
      <c r="MVE10" s="154">
        <v>0</v>
      </c>
      <c r="MVF10" s="154">
        <v>0</v>
      </c>
      <c r="MVG10" s="154">
        <v>0</v>
      </c>
      <c r="MVH10" s="154">
        <v>0</v>
      </c>
      <c r="MVI10" s="154">
        <v>0</v>
      </c>
      <c r="MVJ10" s="154">
        <v>0</v>
      </c>
      <c r="MVK10" s="154">
        <v>0</v>
      </c>
      <c r="MVL10" s="154">
        <v>0</v>
      </c>
      <c r="MVM10" s="154">
        <v>0</v>
      </c>
      <c r="MVN10" s="154">
        <v>0</v>
      </c>
      <c r="MVO10" s="154">
        <v>0</v>
      </c>
      <c r="MVP10" s="154">
        <v>0</v>
      </c>
      <c r="MVQ10" s="154">
        <v>0</v>
      </c>
      <c r="MVR10" s="154">
        <v>0</v>
      </c>
      <c r="MVS10" s="154">
        <v>0</v>
      </c>
      <c r="MVT10" s="154">
        <v>0</v>
      </c>
      <c r="MVU10" s="154">
        <v>0</v>
      </c>
      <c r="MVV10" s="154">
        <v>0</v>
      </c>
      <c r="MVW10" s="154">
        <v>0</v>
      </c>
      <c r="MVX10" s="154">
        <v>0</v>
      </c>
      <c r="MVY10" s="154">
        <v>0</v>
      </c>
      <c r="MVZ10" s="154">
        <v>0</v>
      </c>
      <c r="MWA10" s="154">
        <v>0</v>
      </c>
      <c r="MWB10" s="154">
        <v>0</v>
      </c>
      <c r="MWC10" s="154">
        <v>0</v>
      </c>
      <c r="MWD10" s="154">
        <v>0</v>
      </c>
      <c r="MWE10" s="154">
        <v>0</v>
      </c>
      <c r="MWF10" s="154">
        <v>0</v>
      </c>
      <c r="MWG10" s="154">
        <v>0</v>
      </c>
      <c r="MWH10" s="154">
        <v>0</v>
      </c>
      <c r="MWI10" s="154">
        <v>0</v>
      </c>
      <c r="MWJ10" s="154">
        <v>0</v>
      </c>
      <c r="MWK10" s="154">
        <v>0</v>
      </c>
      <c r="MWL10" s="154">
        <v>0</v>
      </c>
      <c r="MWM10" s="154">
        <v>0</v>
      </c>
      <c r="MWN10" s="154">
        <v>0</v>
      </c>
      <c r="MWO10" s="154">
        <v>0</v>
      </c>
      <c r="MWP10" s="154">
        <v>0</v>
      </c>
      <c r="MWQ10" s="154">
        <v>0</v>
      </c>
      <c r="MWR10" s="154">
        <v>0</v>
      </c>
      <c r="MWS10" s="154">
        <v>0</v>
      </c>
      <c r="MWT10" s="154">
        <v>0</v>
      </c>
      <c r="MWU10" s="154">
        <v>0</v>
      </c>
      <c r="MWV10" s="154">
        <v>0</v>
      </c>
      <c r="MWW10" s="154">
        <v>0</v>
      </c>
      <c r="MWX10" s="154">
        <v>0</v>
      </c>
      <c r="MWY10" s="154">
        <v>0</v>
      </c>
      <c r="MWZ10" s="154">
        <v>0</v>
      </c>
      <c r="MXA10" s="154">
        <v>0</v>
      </c>
      <c r="MXB10" s="154">
        <v>0</v>
      </c>
      <c r="MXC10" s="154">
        <v>0</v>
      </c>
      <c r="MXD10" s="154">
        <v>0</v>
      </c>
      <c r="MXE10" s="154">
        <v>0</v>
      </c>
      <c r="MXF10" s="154">
        <v>0</v>
      </c>
      <c r="MXG10" s="154">
        <v>0</v>
      </c>
      <c r="MXH10" s="154">
        <v>0</v>
      </c>
      <c r="MXI10" s="154">
        <v>0</v>
      </c>
      <c r="MXJ10" s="154">
        <v>0</v>
      </c>
      <c r="MXK10" s="154">
        <v>0</v>
      </c>
      <c r="MXL10" s="154">
        <v>0</v>
      </c>
      <c r="MXM10" s="154">
        <v>0</v>
      </c>
      <c r="MXN10" s="154">
        <v>0</v>
      </c>
      <c r="MXO10" s="154">
        <v>0</v>
      </c>
      <c r="MXP10" s="154">
        <v>0</v>
      </c>
      <c r="MXQ10" s="154">
        <v>0</v>
      </c>
      <c r="MXR10" s="154">
        <v>0</v>
      </c>
      <c r="MXS10" s="154">
        <v>0</v>
      </c>
      <c r="MXT10" s="154">
        <v>0</v>
      </c>
      <c r="MXU10" s="154">
        <v>0</v>
      </c>
      <c r="MXV10" s="154">
        <v>0</v>
      </c>
      <c r="MXW10" s="154">
        <v>0</v>
      </c>
      <c r="MXX10" s="154">
        <v>0</v>
      </c>
      <c r="MXY10" s="154">
        <v>0</v>
      </c>
      <c r="MXZ10" s="154">
        <v>0</v>
      </c>
      <c r="MYA10" s="154">
        <v>0</v>
      </c>
      <c r="MYB10" s="154">
        <v>0</v>
      </c>
      <c r="MYC10" s="154">
        <v>0</v>
      </c>
      <c r="MYD10" s="154">
        <v>0</v>
      </c>
      <c r="MYE10" s="154">
        <v>0</v>
      </c>
      <c r="MYF10" s="154">
        <v>0</v>
      </c>
      <c r="MYG10" s="154">
        <v>0</v>
      </c>
      <c r="MYH10" s="154">
        <v>0</v>
      </c>
      <c r="MYI10" s="154">
        <v>0</v>
      </c>
      <c r="MYJ10" s="154">
        <v>0</v>
      </c>
      <c r="MYK10" s="154">
        <v>0</v>
      </c>
      <c r="MYL10" s="154">
        <v>0</v>
      </c>
      <c r="MYM10" s="154">
        <v>0</v>
      </c>
      <c r="MYN10" s="154">
        <v>0</v>
      </c>
      <c r="MYO10" s="154">
        <v>0</v>
      </c>
      <c r="MYP10" s="154">
        <v>0</v>
      </c>
      <c r="MYQ10" s="154">
        <v>0</v>
      </c>
      <c r="MYR10" s="154">
        <v>0</v>
      </c>
      <c r="MYS10" s="154">
        <v>0</v>
      </c>
      <c r="MYT10" s="154">
        <v>0</v>
      </c>
      <c r="MYU10" s="154">
        <v>0</v>
      </c>
      <c r="MYV10" s="154">
        <v>0</v>
      </c>
      <c r="MYW10" s="154">
        <v>0</v>
      </c>
      <c r="MYX10" s="154">
        <v>0</v>
      </c>
      <c r="MYY10" s="154">
        <v>0</v>
      </c>
      <c r="MYZ10" s="154">
        <v>0</v>
      </c>
      <c r="MZA10" s="154">
        <v>0</v>
      </c>
      <c r="MZB10" s="154">
        <v>0</v>
      </c>
      <c r="MZC10" s="154">
        <v>0</v>
      </c>
      <c r="MZD10" s="154">
        <v>0</v>
      </c>
      <c r="MZE10" s="154">
        <v>0</v>
      </c>
      <c r="MZF10" s="154">
        <v>0</v>
      </c>
      <c r="MZG10" s="154">
        <v>0</v>
      </c>
      <c r="MZH10" s="154">
        <v>0</v>
      </c>
      <c r="MZI10" s="154">
        <v>0</v>
      </c>
      <c r="MZJ10" s="154">
        <v>0</v>
      </c>
      <c r="MZK10" s="154">
        <v>0</v>
      </c>
      <c r="MZL10" s="154">
        <v>0</v>
      </c>
      <c r="MZM10" s="154">
        <v>0</v>
      </c>
      <c r="MZN10" s="154">
        <v>0</v>
      </c>
      <c r="MZO10" s="154">
        <v>0</v>
      </c>
      <c r="MZP10" s="154">
        <v>0</v>
      </c>
      <c r="MZQ10" s="154">
        <v>0</v>
      </c>
      <c r="MZR10" s="154">
        <v>0</v>
      </c>
      <c r="MZS10" s="154">
        <v>0</v>
      </c>
      <c r="MZT10" s="154">
        <v>0</v>
      </c>
      <c r="MZU10" s="154">
        <v>0</v>
      </c>
      <c r="MZV10" s="154">
        <v>0</v>
      </c>
      <c r="MZW10" s="154">
        <v>0</v>
      </c>
      <c r="MZX10" s="154">
        <v>0</v>
      </c>
      <c r="MZY10" s="154">
        <v>0</v>
      </c>
      <c r="MZZ10" s="154">
        <v>0</v>
      </c>
      <c r="NAA10" s="154">
        <v>0</v>
      </c>
      <c r="NAB10" s="154">
        <v>0</v>
      </c>
      <c r="NAC10" s="154">
        <v>0</v>
      </c>
      <c r="NAD10" s="154">
        <v>0</v>
      </c>
      <c r="NAE10" s="154">
        <v>0</v>
      </c>
      <c r="NAF10" s="154">
        <v>0</v>
      </c>
      <c r="NAG10" s="154">
        <v>0</v>
      </c>
      <c r="NAH10" s="154">
        <v>0</v>
      </c>
      <c r="NAI10" s="154">
        <v>0</v>
      </c>
      <c r="NAJ10" s="154">
        <v>0</v>
      </c>
      <c r="NAK10" s="154">
        <v>0</v>
      </c>
      <c r="NAL10" s="154">
        <v>0</v>
      </c>
      <c r="NAM10" s="154">
        <v>0</v>
      </c>
      <c r="NAN10" s="154">
        <v>0</v>
      </c>
      <c r="NAO10" s="154">
        <v>0</v>
      </c>
      <c r="NAP10" s="154">
        <v>0</v>
      </c>
      <c r="NAQ10" s="154">
        <v>0</v>
      </c>
      <c r="NAR10" s="154">
        <v>0</v>
      </c>
      <c r="NAS10" s="154">
        <v>0</v>
      </c>
      <c r="NAT10" s="154">
        <v>0</v>
      </c>
      <c r="NAU10" s="154">
        <v>0</v>
      </c>
      <c r="NAV10" s="154">
        <v>0</v>
      </c>
      <c r="NAW10" s="154">
        <v>0</v>
      </c>
      <c r="NAX10" s="154">
        <v>0</v>
      </c>
      <c r="NAY10" s="154">
        <v>0</v>
      </c>
      <c r="NAZ10" s="154">
        <v>0</v>
      </c>
      <c r="NBA10" s="154">
        <v>0</v>
      </c>
      <c r="NBB10" s="154">
        <v>0</v>
      </c>
      <c r="NBC10" s="154">
        <v>0</v>
      </c>
      <c r="NBD10" s="154">
        <v>0</v>
      </c>
      <c r="NBE10" s="154">
        <v>0</v>
      </c>
      <c r="NBF10" s="154">
        <v>0</v>
      </c>
      <c r="NBG10" s="154">
        <v>0</v>
      </c>
      <c r="NBH10" s="154">
        <v>0</v>
      </c>
      <c r="NBI10" s="154">
        <v>0</v>
      </c>
      <c r="NBJ10" s="154">
        <v>0</v>
      </c>
      <c r="NBK10" s="154">
        <v>0</v>
      </c>
      <c r="NBL10" s="154">
        <v>0</v>
      </c>
      <c r="NBM10" s="154">
        <v>0</v>
      </c>
      <c r="NBN10" s="154">
        <v>0</v>
      </c>
      <c r="NBO10" s="154">
        <v>0</v>
      </c>
      <c r="NBP10" s="154">
        <v>0</v>
      </c>
      <c r="NBQ10" s="154">
        <v>0</v>
      </c>
      <c r="NBR10" s="154">
        <v>0</v>
      </c>
      <c r="NBS10" s="154">
        <v>0</v>
      </c>
      <c r="NBT10" s="154">
        <v>0</v>
      </c>
      <c r="NBU10" s="154">
        <v>0</v>
      </c>
      <c r="NBV10" s="154">
        <v>0</v>
      </c>
      <c r="NBW10" s="154">
        <v>0</v>
      </c>
      <c r="NBX10" s="154">
        <v>0</v>
      </c>
      <c r="NBY10" s="154">
        <v>0</v>
      </c>
      <c r="NBZ10" s="154">
        <v>0</v>
      </c>
      <c r="NCA10" s="154">
        <v>0</v>
      </c>
      <c r="NCB10" s="154">
        <v>0</v>
      </c>
      <c r="NCC10" s="154">
        <v>0</v>
      </c>
      <c r="NCD10" s="154">
        <v>0</v>
      </c>
      <c r="NCE10" s="154">
        <v>0</v>
      </c>
      <c r="NCF10" s="154">
        <v>0</v>
      </c>
      <c r="NCG10" s="154">
        <v>0</v>
      </c>
      <c r="NCH10" s="154">
        <v>0</v>
      </c>
      <c r="NCI10" s="154">
        <v>0</v>
      </c>
      <c r="NCJ10" s="154">
        <v>0</v>
      </c>
      <c r="NCK10" s="154">
        <v>0</v>
      </c>
      <c r="NCL10" s="154">
        <v>0</v>
      </c>
      <c r="NCM10" s="154">
        <v>0</v>
      </c>
      <c r="NCN10" s="154">
        <v>0</v>
      </c>
      <c r="NCO10" s="154">
        <v>0</v>
      </c>
      <c r="NCP10" s="154">
        <v>0</v>
      </c>
      <c r="NCQ10" s="154">
        <v>0</v>
      </c>
      <c r="NCR10" s="154">
        <v>0</v>
      </c>
      <c r="NCS10" s="154">
        <v>0</v>
      </c>
      <c r="NCT10" s="154">
        <v>0</v>
      </c>
      <c r="NCU10" s="154">
        <v>0</v>
      </c>
      <c r="NCV10" s="154">
        <v>0</v>
      </c>
      <c r="NCW10" s="154">
        <v>0</v>
      </c>
      <c r="NCX10" s="154">
        <v>0</v>
      </c>
      <c r="NCY10" s="154">
        <v>0</v>
      </c>
      <c r="NCZ10" s="154">
        <v>0</v>
      </c>
      <c r="NDA10" s="154">
        <v>0</v>
      </c>
      <c r="NDB10" s="154">
        <v>0</v>
      </c>
      <c r="NDC10" s="154">
        <v>0</v>
      </c>
      <c r="NDD10" s="154">
        <v>0</v>
      </c>
      <c r="NDE10" s="154">
        <v>0</v>
      </c>
      <c r="NDF10" s="154">
        <v>0</v>
      </c>
      <c r="NDG10" s="154">
        <v>0</v>
      </c>
      <c r="NDH10" s="154">
        <v>0</v>
      </c>
      <c r="NDI10" s="154">
        <v>0</v>
      </c>
      <c r="NDJ10" s="154">
        <v>0</v>
      </c>
      <c r="NDK10" s="154">
        <v>0</v>
      </c>
      <c r="NDL10" s="154">
        <v>0</v>
      </c>
      <c r="NDM10" s="154">
        <v>0</v>
      </c>
      <c r="NDN10" s="154">
        <v>0</v>
      </c>
      <c r="NDO10" s="154">
        <v>0</v>
      </c>
      <c r="NDP10" s="154">
        <v>0</v>
      </c>
      <c r="NDQ10" s="154">
        <v>0</v>
      </c>
      <c r="NDR10" s="154">
        <v>0</v>
      </c>
      <c r="NDS10" s="154">
        <v>0</v>
      </c>
      <c r="NDT10" s="154">
        <v>0</v>
      </c>
      <c r="NDU10" s="154">
        <v>0</v>
      </c>
      <c r="NDV10" s="154">
        <v>0</v>
      </c>
      <c r="NDW10" s="154">
        <v>0</v>
      </c>
      <c r="NDX10" s="154">
        <v>0</v>
      </c>
      <c r="NDY10" s="154">
        <v>0</v>
      </c>
      <c r="NDZ10" s="154">
        <v>0</v>
      </c>
      <c r="NEA10" s="154">
        <v>0</v>
      </c>
      <c r="NEB10" s="154">
        <v>0</v>
      </c>
      <c r="NEC10" s="154">
        <v>0</v>
      </c>
      <c r="NED10" s="154">
        <v>0</v>
      </c>
      <c r="NEE10" s="154">
        <v>0</v>
      </c>
      <c r="NEF10" s="154">
        <v>0</v>
      </c>
      <c r="NEG10" s="154">
        <v>0</v>
      </c>
      <c r="NEH10" s="154">
        <v>0</v>
      </c>
      <c r="NEI10" s="154">
        <v>0</v>
      </c>
      <c r="NEJ10" s="154">
        <v>0</v>
      </c>
      <c r="NEK10" s="154">
        <v>0</v>
      </c>
      <c r="NEL10" s="154">
        <v>0</v>
      </c>
      <c r="NEM10" s="154">
        <v>0</v>
      </c>
      <c r="NEN10" s="154">
        <v>0</v>
      </c>
      <c r="NEO10" s="154">
        <v>0</v>
      </c>
      <c r="NEP10" s="154">
        <v>0</v>
      </c>
      <c r="NEQ10" s="154">
        <v>0</v>
      </c>
      <c r="NER10" s="154">
        <v>0</v>
      </c>
      <c r="NES10" s="154">
        <v>0</v>
      </c>
      <c r="NET10" s="154">
        <v>0</v>
      </c>
      <c r="NEU10" s="154">
        <v>0</v>
      </c>
      <c r="NEV10" s="154">
        <v>0</v>
      </c>
      <c r="NEW10" s="154">
        <v>0</v>
      </c>
      <c r="NEX10" s="154">
        <v>0</v>
      </c>
      <c r="NEY10" s="154">
        <v>0</v>
      </c>
      <c r="NEZ10" s="154">
        <v>0</v>
      </c>
      <c r="NFA10" s="154">
        <v>0</v>
      </c>
      <c r="NFB10" s="154">
        <v>0</v>
      </c>
      <c r="NFC10" s="154">
        <v>0</v>
      </c>
      <c r="NFD10" s="154">
        <v>0</v>
      </c>
      <c r="NFE10" s="154">
        <v>0</v>
      </c>
      <c r="NFF10" s="154">
        <v>0</v>
      </c>
      <c r="NFG10" s="154">
        <v>0</v>
      </c>
      <c r="NFH10" s="154">
        <v>0</v>
      </c>
      <c r="NFI10" s="154">
        <v>0</v>
      </c>
      <c r="NFJ10" s="154">
        <v>0</v>
      </c>
      <c r="NFK10" s="154">
        <v>0</v>
      </c>
      <c r="NFL10" s="154">
        <v>0</v>
      </c>
      <c r="NFM10" s="154">
        <v>0</v>
      </c>
      <c r="NFN10" s="154">
        <v>0</v>
      </c>
      <c r="NFO10" s="154">
        <v>0</v>
      </c>
      <c r="NFP10" s="154">
        <v>0</v>
      </c>
      <c r="NFQ10" s="154">
        <v>0</v>
      </c>
      <c r="NFR10" s="154">
        <v>0</v>
      </c>
      <c r="NFS10" s="154">
        <v>0</v>
      </c>
      <c r="NFT10" s="154">
        <v>0</v>
      </c>
      <c r="NFU10" s="154">
        <v>0</v>
      </c>
      <c r="NFV10" s="154">
        <v>0</v>
      </c>
      <c r="NFW10" s="154">
        <v>0</v>
      </c>
      <c r="NFX10" s="154">
        <v>0</v>
      </c>
      <c r="NFY10" s="154">
        <v>0</v>
      </c>
      <c r="NFZ10" s="154">
        <v>0</v>
      </c>
      <c r="NGA10" s="154">
        <v>0</v>
      </c>
      <c r="NGB10" s="154">
        <v>0</v>
      </c>
      <c r="NGC10" s="154">
        <v>0</v>
      </c>
      <c r="NGD10" s="154">
        <v>0</v>
      </c>
      <c r="NGE10" s="154">
        <v>0</v>
      </c>
      <c r="NGF10" s="154">
        <v>0</v>
      </c>
      <c r="NGG10" s="154">
        <v>0</v>
      </c>
      <c r="NGH10" s="154">
        <v>0</v>
      </c>
      <c r="NGI10" s="154">
        <v>0</v>
      </c>
      <c r="NGJ10" s="154">
        <v>0</v>
      </c>
      <c r="NGK10" s="154">
        <v>0</v>
      </c>
      <c r="NGL10" s="154">
        <v>0</v>
      </c>
      <c r="NGM10" s="154">
        <v>0</v>
      </c>
      <c r="NGN10" s="154">
        <v>0</v>
      </c>
      <c r="NGO10" s="154">
        <v>0</v>
      </c>
      <c r="NGP10" s="154">
        <v>0</v>
      </c>
      <c r="NGQ10" s="154">
        <v>0</v>
      </c>
      <c r="NGR10" s="154">
        <v>0</v>
      </c>
      <c r="NGS10" s="154">
        <v>0</v>
      </c>
      <c r="NGT10" s="154">
        <v>0</v>
      </c>
      <c r="NGU10" s="154">
        <v>0</v>
      </c>
      <c r="NGV10" s="154">
        <v>0</v>
      </c>
      <c r="NGW10" s="154">
        <v>0</v>
      </c>
      <c r="NGX10" s="154">
        <v>0</v>
      </c>
      <c r="NGY10" s="154">
        <v>0</v>
      </c>
      <c r="NGZ10" s="154">
        <v>0</v>
      </c>
      <c r="NHA10" s="154">
        <v>0</v>
      </c>
      <c r="NHB10" s="154">
        <v>0</v>
      </c>
      <c r="NHC10" s="154">
        <v>0</v>
      </c>
      <c r="NHD10" s="154">
        <v>0</v>
      </c>
      <c r="NHE10" s="154">
        <v>0</v>
      </c>
      <c r="NHF10" s="154">
        <v>0</v>
      </c>
      <c r="NHG10" s="154">
        <v>0</v>
      </c>
      <c r="NHH10" s="154">
        <v>0</v>
      </c>
      <c r="NHI10" s="154">
        <v>0</v>
      </c>
      <c r="NHJ10" s="154">
        <v>0</v>
      </c>
      <c r="NHK10" s="154">
        <v>0</v>
      </c>
      <c r="NHL10" s="154">
        <v>0</v>
      </c>
      <c r="NHM10" s="154">
        <v>0</v>
      </c>
      <c r="NHN10" s="154">
        <v>0</v>
      </c>
      <c r="NHO10" s="154">
        <v>0</v>
      </c>
      <c r="NHP10" s="154">
        <v>0</v>
      </c>
      <c r="NHQ10" s="154">
        <v>0</v>
      </c>
      <c r="NHR10" s="154">
        <v>0</v>
      </c>
      <c r="NHS10" s="154">
        <v>0</v>
      </c>
      <c r="NHT10" s="154">
        <v>0</v>
      </c>
      <c r="NHU10" s="154">
        <v>0</v>
      </c>
      <c r="NHV10" s="154">
        <v>0</v>
      </c>
      <c r="NHW10" s="154">
        <v>0</v>
      </c>
      <c r="NHX10" s="154">
        <v>0</v>
      </c>
      <c r="NHY10" s="154">
        <v>0</v>
      </c>
      <c r="NHZ10" s="154">
        <v>0</v>
      </c>
      <c r="NIA10" s="154">
        <v>0</v>
      </c>
      <c r="NIB10" s="154">
        <v>0</v>
      </c>
      <c r="NIC10" s="154">
        <v>0</v>
      </c>
      <c r="NID10" s="154">
        <v>0</v>
      </c>
      <c r="NIE10" s="154">
        <v>0</v>
      </c>
      <c r="NIF10" s="154">
        <v>0</v>
      </c>
      <c r="NIG10" s="154">
        <v>0</v>
      </c>
      <c r="NIH10" s="154">
        <v>0</v>
      </c>
      <c r="NII10" s="154">
        <v>0</v>
      </c>
      <c r="NIJ10" s="154">
        <v>0</v>
      </c>
      <c r="NIK10" s="154">
        <v>0</v>
      </c>
      <c r="NIL10" s="154">
        <v>0</v>
      </c>
      <c r="NIM10" s="154">
        <v>0</v>
      </c>
      <c r="NIN10" s="154">
        <v>0</v>
      </c>
      <c r="NIO10" s="154">
        <v>0</v>
      </c>
      <c r="NIP10" s="154">
        <v>0</v>
      </c>
      <c r="NIQ10" s="154">
        <v>0</v>
      </c>
      <c r="NIR10" s="154">
        <v>0</v>
      </c>
      <c r="NIS10" s="154">
        <v>0</v>
      </c>
      <c r="NIT10" s="154">
        <v>0</v>
      </c>
      <c r="NIU10" s="154">
        <v>0</v>
      </c>
      <c r="NIV10" s="154">
        <v>0</v>
      </c>
      <c r="NIW10" s="154">
        <v>0</v>
      </c>
      <c r="NIX10" s="154">
        <v>0</v>
      </c>
      <c r="NIY10" s="154">
        <v>0</v>
      </c>
      <c r="NIZ10" s="154">
        <v>0</v>
      </c>
      <c r="NJA10" s="154">
        <v>0</v>
      </c>
      <c r="NJB10" s="154">
        <v>0</v>
      </c>
      <c r="NJC10" s="154">
        <v>0</v>
      </c>
      <c r="NJD10" s="154">
        <v>0</v>
      </c>
      <c r="NJE10" s="154">
        <v>0</v>
      </c>
      <c r="NJF10" s="154">
        <v>0</v>
      </c>
      <c r="NJG10" s="154">
        <v>0</v>
      </c>
      <c r="NJH10" s="154">
        <v>0</v>
      </c>
      <c r="NJI10" s="154">
        <v>0</v>
      </c>
      <c r="NJJ10" s="154">
        <v>0</v>
      </c>
      <c r="NJK10" s="154">
        <v>0</v>
      </c>
      <c r="NJL10" s="154">
        <v>0</v>
      </c>
      <c r="NJM10" s="154">
        <v>0</v>
      </c>
      <c r="NJN10" s="154">
        <v>0</v>
      </c>
      <c r="NJO10" s="154">
        <v>0</v>
      </c>
      <c r="NJP10" s="154">
        <v>0</v>
      </c>
      <c r="NJQ10" s="154">
        <v>0</v>
      </c>
      <c r="NJR10" s="154">
        <v>0</v>
      </c>
      <c r="NJS10" s="154">
        <v>0</v>
      </c>
      <c r="NJT10" s="154">
        <v>0</v>
      </c>
      <c r="NJU10" s="154">
        <v>0</v>
      </c>
      <c r="NJV10" s="154">
        <v>0</v>
      </c>
      <c r="NJW10" s="154">
        <v>0</v>
      </c>
      <c r="NJX10" s="154">
        <v>0</v>
      </c>
      <c r="NJY10" s="154">
        <v>0</v>
      </c>
      <c r="NJZ10" s="154">
        <v>0</v>
      </c>
      <c r="NKA10" s="154">
        <v>0</v>
      </c>
      <c r="NKB10" s="154">
        <v>0</v>
      </c>
      <c r="NKC10" s="154">
        <v>0</v>
      </c>
      <c r="NKD10" s="154">
        <v>0</v>
      </c>
      <c r="NKE10" s="154">
        <v>0</v>
      </c>
      <c r="NKF10" s="154">
        <v>0</v>
      </c>
      <c r="NKG10" s="154">
        <v>0</v>
      </c>
      <c r="NKH10" s="154">
        <v>0</v>
      </c>
      <c r="NKI10" s="154">
        <v>0</v>
      </c>
      <c r="NKJ10" s="154">
        <v>0</v>
      </c>
      <c r="NKK10" s="154">
        <v>0</v>
      </c>
      <c r="NKL10" s="154">
        <v>0</v>
      </c>
      <c r="NKM10" s="154">
        <v>0</v>
      </c>
      <c r="NKN10" s="154">
        <v>0</v>
      </c>
      <c r="NKO10" s="154">
        <v>0</v>
      </c>
      <c r="NKP10" s="154">
        <v>0</v>
      </c>
      <c r="NKQ10" s="154">
        <v>0</v>
      </c>
      <c r="NKR10" s="154">
        <v>0</v>
      </c>
      <c r="NKS10" s="154">
        <v>0</v>
      </c>
      <c r="NKT10" s="154">
        <v>0</v>
      </c>
      <c r="NKU10" s="154">
        <v>0</v>
      </c>
      <c r="NKV10" s="154">
        <v>0</v>
      </c>
      <c r="NKW10" s="154">
        <v>0</v>
      </c>
      <c r="NKX10" s="154">
        <v>0</v>
      </c>
      <c r="NKY10" s="154">
        <v>0</v>
      </c>
      <c r="NKZ10" s="154">
        <v>0</v>
      </c>
      <c r="NLA10" s="154">
        <v>0</v>
      </c>
      <c r="NLB10" s="154">
        <v>0</v>
      </c>
      <c r="NLC10" s="154">
        <v>0</v>
      </c>
      <c r="NLD10" s="154">
        <v>0</v>
      </c>
      <c r="NLE10" s="154">
        <v>0</v>
      </c>
      <c r="NLF10" s="154">
        <v>0</v>
      </c>
      <c r="NLG10" s="154">
        <v>0</v>
      </c>
      <c r="NLH10" s="154">
        <v>0</v>
      </c>
      <c r="NLI10" s="154">
        <v>0</v>
      </c>
      <c r="NLJ10" s="154">
        <v>0</v>
      </c>
      <c r="NLK10" s="154">
        <v>0</v>
      </c>
      <c r="NLL10" s="154">
        <v>0</v>
      </c>
      <c r="NLM10" s="154">
        <v>0</v>
      </c>
      <c r="NLN10" s="154">
        <v>0</v>
      </c>
      <c r="NLO10" s="154">
        <v>0</v>
      </c>
      <c r="NLP10" s="154">
        <v>0</v>
      </c>
      <c r="NLQ10" s="154">
        <v>0</v>
      </c>
      <c r="NLR10" s="154">
        <v>0</v>
      </c>
      <c r="NLS10" s="154">
        <v>0</v>
      </c>
      <c r="NLT10" s="154">
        <v>0</v>
      </c>
      <c r="NLU10" s="154">
        <v>0</v>
      </c>
      <c r="NLV10" s="154">
        <v>0</v>
      </c>
      <c r="NLW10" s="154">
        <v>0</v>
      </c>
      <c r="NLX10" s="154">
        <v>0</v>
      </c>
      <c r="NLY10" s="154">
        <v>0</v>
      </c>
      <c r="NLZ10" s="154">
        <v>0</v>
      </c>
      <c r="NMA10" s="154">
        <v>0</v>
      </c>
      <c r="NMB10" s="154">
        <v>0</v>
      </c>
      <c r="NMC10" s="154">
        <v>0</v>
      </c>
      <c r="NMD10" s="154">
        <v>0</v>
      </c>
      <c r="NME10" s="154">
        <v>0</v>
      </c>
      <c r="NMF10" s="154">
        <v>0</v>
      </c>
      <c r="NMG10" s="154">
        <v>0</v>
      </c>
      <c r="NMH10" s="154">
        <v>0</v>
      </c>
      <c r="NMI10" s="154">
        <v>0</v>
      </c>
      <c r="NMJ10" s="154">
        <v>0</v>
      </c>
      <c r="NMK10" s="154">
        <v>0</v>
      </c>
      <c r="NML10" s="154">
        <v>0</v>
      </c>
      <c r="NMM10" s="154">
        <v>0</v>
      </c>
      <c r="NMN10" s="154">
        <v>0</v>
      </c>
      <c r="NMO10" s="154">
        <v>0</v>
      </c>
      <c r="NMP10" s="154">
        <v>0</v>
      </c>
      <c r="NMQ10" s="154">
        <v>0</v>
      </c>
      <c r="NMR10" s="154">
        <v>0</v>
      </c>
      <c r="NMS10" s="154">
        <v>0</v>
      </c>
      <c r="NMT10" s="154">
        <v>0</v>
      </c>
      <c r="NMU10" s="154">
        <v>0</v>
      </c>
      <c r="NMV10" s="154">
        <v>0</v>
      </c>
      <c r="NMW10" s="154">
        <v>0</v>
      </c>
      <c r="NMX10" s="154">
        <v>0</v>
      </c>
      <c r="NMY10" s="154">
        <v>0</v>
      </c>
      <c r="NMZ10" s="154">
        <v>0</v>
      </c>
      <c r="NNA10" s="154">
        <v>0</v>
      </c>
      <c r="NNB10" s="154">
        <v>0</v>
      </c>
      <c r="NNC10" s="154">
        <v>0</v>
      </c>
      <c r="NND10" s="154">
        <v>0</v>
      </c>
      <c r="NNE10" s="154">
        <v>0</v>
      </c>
      <c r="NNF10" s="154">
        <v>0</v>
      </c>
      <c r="NNG10" s="154">
        <v>0</v>
      </c>
      <c r="NNH10" s="154">
        <v>0</v>
      </c>
      <c r="NNI10" s="154">
        <v>0</v>
      </c>
      <c r="NNJ10" s="154">
        <v>0</v>
      </c>
      <c r="NNK10" s="154">
        <v>0</v>
      </c>
      <c r="NNL10" s="154">
        <v>0</v>
      </c>
      <c r="NNM10" s="154">
        <v>0</v>
      </c>
      <c r="NNN10" s="154">
        <v>0</v>
      </c>
      <c r="NNO10" s="154">
        <v>0</v>
      </c>
      <c r="NNP10" s="154">
        <v>0</v>
      </c>
      <c r="NNQ10" s="154">
        <v>0</v>
      </c>
      <c r="NNR10" s="154">
        <v>0</v>
      </c>
      <c r="NNS10" s="154">
        <v>0</v>
      </c>
      <c r="NNT10" s="154">
        <v>0</v>
      </c>
      <c r="NNU10" s="154">
        <v>0</v>
      </c>
      <c r="NNV10" s="154">
        <v>0</v>
      </c>
      <c r="NNW10" s="154">
        <v>0</v>
      </c>
      <c r="NNX10" s="154">
        <v>0</v>
      </c>
      <c r="NNY10" s="154">
        <v>0</v>
      </c>
      <c r="NNZ10" s="154">
        <v>0</v>
      </c>
      <c r="NOA10" s="154">
        <v>0</v>
      </c>
      <c r="NOB10" s="154">
        <v>0</v>
      </c>
      <c r="NOC10" s="154">
        <v>0</v>
      </c>
      <c r="NOD10" s="154">
        <v>0</v>
      </c>
      <c r="NOE10" s="154">
        <v>0</v>
      </c>
      <c r="NOF10" s="154">
        <v>0</v>
      </c>
      <c r="NOG10" s="154">
        <v>0</v>
      </c>
      <c r="NOH10" s="154">
        <v>0</v>
      </c>
      <c r="NOI10" s="154">
        <v>0</v>
      </c>
      <c r="NOJ10" s="154">
        <v>0</v>
      </c>
      <c r="NOK10" s="154">
        <v>0</v>
      </c>
      <c r="NOL10" s="154">
        <v>0</v>
      </c>
      <c r="NOM10" s="154">
        <v>0</v>
      </c>
      <c r="NON10" s="154">
        <v>0</v>
      </c>
      <c r="NOO10" s="154">
        <v>0</v>
      </c>
      <c r="NOP10" s="154">
        <v>0</v>
      </c>
      <c r="NOQ10" s="154">
        <v>0</v>
      </c>
      <c r="NOR10" s="154">
        <v>0</v>
      </c>
      <c r="NOS10" s="154">
        <v>0</v>
      </c>
      <c r="NOT10" s="154">
        <v>0</v>
      </c>
      <c r="NOU10" s="154">
        <v>0</v>
      </c>
      <c r="NOV10" s="154">
        <v>0</v>
      </c>
      <c r="NOW10" s="154">
        <v>0</v>
      </c>
      <c r="NOX10" s="154">
        <v>0</v>
      </c>
      <c r="NOY10" s="154">
        <v>0</v>
      </c>
      <c r="NOZ10" s="154">
        <v>0</v>
      </c>
      <c r="NPA10" s="154">
        <v>0</v>
      </c>
      <c r="NPB10" s="154">
        <v>0</v>
      </c>
      <c r="NPC10" s="154">
        <v>0</v>
      </c>
      <c r="NPD10" s="154">
        <v>0</v>
      </c>
      <c r="NPE10" s="154">
        <v>0</v>
      </c>
      <c r="NPF10" s="154">
        <v>0</v>
      </c>
      <c r="NPG10" s="154">
        <v>0</v>
      </c>
      <c r="NPH10" s="154">
        <v>0</v>
      </c>
      <c r="NPI10" s="154">
        <v>0</v>
      </c>
      <c r="NPJ10" s="154">
        <v>0</v>
      </c>
      <c r="NPK10" s="154">
        <v>0</v>
      </c>
      <c r="NPL10" s="154">
        <v>0</v>
      </c>
      <c r="NPM10" s="154">
        <v>0</v>
      </c>
      <c r="NPN10" s="154">
        <v>0</v>
      </c>
      <c r="NPO10" s="154">
        <v>0</v>
      </c>
      <c r="NPP10" s="154">
        <v>0</v>
      </c>
      <c r="NPQ10" s="154">
        <v>0</v>
      </c>
      <c r="NPR10" s="154">
        <v>0</v>
      </c>
      <c r="NPS10" s="154">
        <v>0</v>
      </c>
      <c r="NPT10" s="154">
        <v>0</v>
      </c>
      <c r="NPU10" s="154">
        <v>0</v>
      </c>
      <c r="NPV10" s="154">
        <v>0</v>
      </c>
      <c r="NPW10" s="154">
        <v>0</v>
      </c>
      <c r="NPX10" s="154">
        <v>0</v>
      </c>
      <c r="NPY10" s="154">
        <v>0</v>
      </c>
      <c r="NPZ10" s="154">
        <v>0</v>
      </c>
      <c r="NQA10" s="154">
        <v>0</v>
      </c>
      <c r="NQB10" s="154">
        <v>0</v>
      </c>
      <c r="NQC10" s="154">
        <v>0</v>
      </c>
      <c r="NQD10" s="154">
        <v>0</v>
      </c>
      <c r="NQE10" s="154">
        <v>0</v>
      </c>
      <c r="NQF10" s="154">
        <v>0</v>
      </c>
      <c r="NQG10" s="154">
        <v>0</v>
      </c>
      <c r="NQH10" s="154">
        <v>0</v>
      </c>
      <c r="NQI10" s="154">
        <v>0</v>
      </c>
      <c r="NQJ10" s="154">
        <v>0</v>
      </c>
      <c r="NQK10" s="154">
        <v>0</v>
      </c>
      <c r="NQL10" s="154">
        <v>0</v>
      </c>
      <c r="NQM10" s="154">
        <v>0</v>
      </c>
      <c r="NQN10" s="154">
        <v>0</v>
      </c>
      <c r="NQO10" s="154">
        <v>0</v>
      </c>
      <c r="NQP10" s="154">
        <v>0</v>
      </c>
      <c r="NQQ10" s="154">
        <v>0</v>
      </c>
      <c r="NQR10" s="154">
        <v>0</v>
      </c>
      <c r="NQS10" s="154">
        <v>0</v>
      </c>
      <c r="NQT10" s="154">
        <v>0</v>
      </c>
      <c r="NQU10" s="154">
        <v>0</v>
      </c>
      <c r="NQV10" s="154">
        <v>0</v>
      </c>
      <c r="NQW10" s="154">
        <v>0</v>
      </c>
      <c r="NQX10" s="154">
        <v>0</v>
      </c>
      <c r="NQY10" s="154">
        <v>0</v>
      </c>
      <c r="NQZ10" s="154">
        <v>0</v>
      </c>
      <c r="NRA10" s="154">
        <v>0</v>
      </c>
      <c r="NRB10" s="154">
        <v>0</v>
      </c>
      <c r="NRC10" s="154">
        <v>0</v>
      </c>
      <c r="NRD10" s="154">
        <v>0</v>
      </c>
      <c r="NRE10" s="154">
        <v>0</v>
      </c>
      <c r="NRF10" s="154">
        <v>0</v>
      </c>
      <c r="NRG10" s="154">
        <v>0</v>
      </c>
      <c r="NRH10" s="154">
        <v>0</v>
      </c>
      <c r="NRI10" s="154">
        <v>0</v>
      </c>
      <c r="NRJ10" s="154">
        <v>0</v>
      </c>
      <c r="NRK10" s="154">
        <v>0</v>
      </c>
      <c r="NRL10" s="154">
        <v>0</v>
      </c>
      <c r="NRM10" s="154">
        <v>0</v>
      </c>
      <c r="NRN10" s="154">
        <v>0</v>
      </c>
      <c r="NRO10" s="154">
        <v>0</v>
      </c>
      <c r="NRP10" s="154">
        <v>0</v>
      </c>
      <c r="NRQ10" s="154">
        <v>0</v>
      </c>
      <c r="NRR10" s="154">
        <v>0</v>
      </c>
      <c r="NRS10" s="154">
        <v>0</v>
      </c>
      <c r="NRT10" s="154">
        <v>0</v>
      </c>
      <c r="NRU10" s="154">
        <v>0</v>
      </c>
      <c r="NRV10" s="154">
        <v>0</v>
      </c>
      <c r="NRW10" s="154">
        <v>0</v>
      </c>
      <c r="NRX10" s="154">
        <v>0</v>
      </c>
      <c r="NRY10" s="154">
        <v>0</v>
      </c>
      <c r="NRZ10" s="154">
        <v>0</v>
      </c>
      <c r="NSA10" s="154">
        <v>0</v>
      </c>
      <c r="NSB10" s="154">
        <v>0</v>
      </c>
      <c r="NSC10" s="154">
        <v>0</v>
      </c>
      <c r="NSD10" s="154">
        <v>0</v>
      </c>
      <c r="NSE10" s="154">
        <v>0</v>
      </c>
      <c r="NSF10" s="154">
        <v>0</v>
      </c>
      <c r="NSG10" s="154">
        <v>0</v>
      </c>
      <c r="NSH10" s="154">
        <v>0</v>
      </c>
      <c r="NSI10" s="154">
        <v>0</v>
      </c>
      <c r="NSJ10" s="154">
        <v>0</v>
      </c>
      <c r="NSK10" s="154">
        <v>0</v>
      </c>
      <c r="NSL10" s="154">
        <v>0</v>
      </c>
      <c r="NSM10" s="154">
        <v>0</v>
      </c>
      <c r="NSN10" s="154">
        <v>0</v>
      </c>
      <c r="NSO10" s="154">
        <v>0</v>
      </c>
      <c r="NSP10" s="154">
        <v>0</v>
      </c>
      <c r="NSQ10" s="154">
        <v>0</v>
      </c>
      <c r="NSR10" s="154">
        <v>0</v>
      </c>
      <c r="NSS10" s="154">
        <v>0</v>
      </c>
      <c r="NST10" s="154">
        <v>0</v>
      </c>
      <c r="NSU10" s="154">
        <v>0</v>
      </c>
      <c r="NSV10" s="154">
        <v>0</v>
      </c>
      <c r="NSW10" s="154">
        <v>0</v>
      </c>
      <c r="NSX10" s="154">
        <v>0</v>
      </c>
      <c r="NSY10" s="154">
        <v>0</v>
      </c>
      <c r="NSZ10" s="154">
        <v>0</v>
      </c>
      <c r="NTA10" s="154">
        <v>0</v>
      </c>
      <c r="NTB10" s="154">
        <v>0</v>
      </c>
      <c r="NTC10" s="154">
        <v>0</v>
      </c>
      <c r="NTD10" s="154">
        <v>0</v>
      </c>
      <c r="NTE10" s="154">
        <v>0</v>
      </c>
      <c r="NTF10" s="154">
        <v>0</v>
      </c>
      <c r="NTG10" s="154">
        <v>0</v>
      </c>
      <c r="NTH10" s="154">
        <v>0</v>
      </c>
      <c r="NTI10" s="154">
        <v>0</v>
      </c>
      <c r="NTJ10" s="154">
        <v>0</v>
      </c>
      <c r="NTK10" s="154">
        <v>0</v>
      </c>
      <c r="NTL10" s="154">
        <v>0</v>
      </c>
      <c r="NTM10" s="154">
        <v>0</v>
      </c>
      <c r="NTN10" s="154">
        <v>0</v>
      </c>
      <c r="NTO10" s="154">
        <v>0</v>
      </c>
      <c r="NTP10" s="154">
        <v>0</v>
      </c>
      <c r="NTQ10" s="154">
        <v>0</v>
      </c>
      <c r="NTR10" s="154">
        <v>0</v>
      </c>
      <c r="NTS10" s="154">
        <v>0</v>
      </c>
      <c r="NTT10" s="154">
        <v>0</v>
      </c>
      <c r="NTU10" s="154">
        <v>0</v>
      </c>
      <c r="NTV10" s="154">
        <v>0</v>
      </c>
      <c r="NTW10" s="154">
        <v>0</v>
      </c>
      <c r="NTX10" s="154">
        <v>0</v>
      </c>
      <c r="NTY10" s="154">
        <v>0</v>
      </c>
      <c r="NTZ10" s="154">
        <v>0</v>
      </c>
      <c r="NUA10" s="154">
        <v>0</v>
      </c>
      <c r="NUB10" s="154">
        <v>0</v>
      </c>
      <c r="NUC10" s="154">
        <v>0</v>
      </c>
      <c r="NUD10" s="154">
        <v>0</v>
      </c>
      <c r="NUE10" s="154">
        <v>0</v>
      </c>
      <c r="NUF10" s="154">
        <v>0</v>
      </c>
      <c r="NUG10" s="154">
        <v>0</v>
      </c>
      <c r="NUH10" s="154">
        <v>0</v>
      </c>
      <c r="NUI10" s="154">
        <v>0</v>
      </c>
      <c r="NUJ10" s="154">
        <v>0</v>
      </c>
      <c r="NUK10" s="154">
        <v>0</v>
      </c>
      <c r="NUL10" s="154">
        <v>0</v>
      </c>
      <c r="NUM10" s="154">
        <v>0</v>
      </c>
      <c r="NUN10" s="154">
        <v>0</v>
      </c>
      <c r="NUO10" s="154">
        <v>0</v>
      </c>
      <c r="NUP10" s="154">
        <v>0</v>
      </c>
      <c r="NUQ10" s="154">
        <v>0</v>
      </c>
      <c r="NUR10" s="154">
        <v>0</v>
      </c>
      <c r="NUS10" s="154">
        <v>0</v>
      </c>
      <c r="NUT10" s="154">
        <v>0</v>
      </c>
      <c r="NUU10" s="154">
        <v>0</v>
      </c>
      <c r="NUV10" s="154">
        <v>0</v>
      </c>
      <c r="NUW10" s="154">
        <v>0</v>
      </c>
      <c r="NUX10" s="154">
        <v>0</v>
      </c>
      <c r="NUY10" s="154">
        <v>0</v>
      </c>
      <c r="NUZ10" s="154">
        <v>0</v>
      </c>
      <c r="NVA10" s="154">
        <v>0</v>
      </c>
      <c r="NVB10" s="154">
        <v>0</v>
      </c>
      <c r="NVC10" s="154">
        <v>0</v>
      </c>
      <c r="NVD10" s="154">
        <v>0</v>
      </c>
      <c r="NVE10" s="154">
        <v>0</v>
      </c>
      <c r="NVF10" s="154">
        <v>0</v>
      </c>
      <c r="NVG10" s="154">
        <v>0</v>
      </c>
      <c r="NVH10" s="154">
        <v>0</v>
      </c>
      <c r="NVI10" s="154">
        <v>0</v>
      </c>
      <c r="NVJ10" s="154">
        <v>0</v>
      </c>
      <c r="NVK10" s="154">
        <v>0</v>
      </c>
      <c r="NVL10" s="154">
        <v>0</v>
      </c>
      <c r="NVM10" s="154">
        <v>0</v>
      </c>
      <c r="NVN10" s="154">
        <v>0</v>
      </c>
      <c r="NVO10" s="154">
        <v>0</v>
      </c>
      <c r="NVP10" s="154">
        <v>0</v>
      </c>
      <c r="NVQ10" s="154">
        <v>0</v>
      </c>
      <c r="NVR10" s="154">
        <v>0</v>
      </c>
      <c r="NVS10" s="154">
        <v>0</v>
      </c>
      <c r="NVT10" s="154">
        <v>0</v>
      </c>
      <c r="NVU10" s="154">
        <v>0</v>
      </c>
      <c r="NVV10" s="154">
        <v>0</v>
      </c>
      <c r="NVW10" s="154">
        <v>0</v>
      </c>
      <c r="NVX10" s="154">
        <v>0</v>
      </c>
      <c r="NVY10" s="154">
        <v>0</v>
      </c>
      <c r="NVZ10" s="154">
        <v>0</v>
      </c>
      <c r="NWA10" s="154">
        <v>0</v>
      </c>
      <c r="NWB10" s="154">
        <v>0</v>
      </c>
      <c r="NWC10" s="154">
        <v>0</v>
      </c>
      <c r="NWD10" s="154">
        <v>0</v>
      </c>
      <c r="NWE10" s="154">
        <v>0</v>
      </c>
      <c r="NWF10" s="154">
        <v>0</v>
      </c>
      <c r="NWG10" s="154">
        <v>0</v>
      </c>
      <c r="NWH10" s="154">
        <v>0</v>
      </c>
      <c r="NWI10" s="154">
        <v>0</v>
      </c>
      <c r="NWJ10" s="154">
        <v>0</v>
      </c>
      <c r="NWK10" s="154">
        <v>0</v>
      </c>
      <c r="NWL10" s="154">
        <v>0</v>
      </c>
      <c r="NWM10" s="154">
        <v>0</v>
      </c>
      <c r="NWN10" s="154">
        <v>0</v>
      </c>
      <c r="NWO10" s="154">
        <v>0</v>
      </c>
      <c r="NWP10" s="154">
        <v>0</v>
      </c>
      <c r="NWQ10" s="154">
        <v>0</v>
      </c>
      <c r="NWR10" s="154">
        <v>0</v>
      </c>
      <c r="NWS10" s="154">
        <v>0</v>
      </c>
      <c r="NWT10" s="154">
        <v>0</v>
      </c>
      <c r="NWU10" s="154">
        <v>0</v>
      </c>
      <c r="NWV10" s="154">
        <v>0</v>
      </c>
      <c r="NWW10" s="154">
        <v>0</v>
      </c>
      <c r="NWX10" s="154">
        <v>0</v>
      </c>
      <c r="NWY10" s="154">
        <v>0</v>
      </c>
      <c r="NWZ10" s="154">
        <v>0</v>
      </c>
      <c r="NXA10" s="154">
        <v>0</v>
      </c>
      <c r="NXB10" s="154">
        <v>0</v>
      </c>
      <c r="NXC10" s="154">
        <v>0</v>
      </c>
      <c r="NXD10" s="154">
        <v>0</v>
      </c>
      <c r="NXE10" s="154">
        <v>0</v>
      </c>
      <c r="NXF10" s="154">
        <v>0</v>
      </c>
      <c r="NXG10" s="154">
        <v>0</v>
      </c>
      <c r="NXH10" s="154">
        <v>0</v>
      </c>
      <c r="NXI10" s="154">
        <v>0</v>
      </c>
      <c r="NXJ10" s="154">
        <v>0</v>
      </c>
      <c r="NXK10" s="154">
        <v>0</v>
      </c>
      <c r="NXL10" s="154">
        <v>0</v>
      </c>
      <c r="NXM10" s="154">
        <v>0</v>
      </c>
      <c r="NXN10" s="154">
        <v>0</v>
      </c>
      <c r="NXO10" s="154">
        <v>0</v>
      </c>
      <c r="NXP10" s="154">
        <v>0</v>
      </c>
      <c r="NXQ10" s="154">
        <v>0</v>
      </c>
      <c r="NXR10" s="154">
        <v>0</v>
      </c>
      <c r="NXS10" s="154">
        <v>0</v>
      </c>
      <c r="NXT10" s="154">
        <v>0</v>
      </c>
      <c r="NXU10" s="154">
        <v>0</v>
      </c>
      <c r="NXV10" s="154">
        <v>0</v>
      </c>
      <c r="NXW10" s="154">
        <v>0</v>
      </c>
      <c r="NXX10" s="154">
        <v>0</v>
      </c>
      <c r="NXY10" s="154">
        <v>0</v>
      </c>
      <c r="NXZ10" s="154">
        <v>0</v>
      </c>
      <c r="NYA10" s="154">
        <v>0</v>
      </c>
      <c r="NYB10" s="154">
        <v>0</v>
      </c>
      <c r="NYC10" s="154">
        <v>0</v>
      </c>
      <c r="NYD10" s="154">
        <v>0</v>
      </c>
      <c r="NYE10" s="154">
        <v>0</v>
      </c>
      <c r="NYF10" s="154">
        <v>0</v>
      </c>
      <c r="NYG10" s="154">
        <v>0</v>
      </c>
      <c r="NYH10" s="154">
        <v>0</v>
      </c>
      <c r="NYI10" s="154">
        <v>0</v>
      </c>
      <c r="NYJ10" s="154">
        <v>0</v>
      </c>
      <c r="NYK10" s="154">
        <v>0</v>
      </c>
      <c r="NYL10" s="154">
        <v>0</v>
      </c>
      <c r="NYM10" s="154">
        <v>0</v>
      </c>
      <c r="NYN10" s="154">
        <v>0</v>
      </c>
      <c r="NYO10" s="154">
        <v>0</v>
      </c>
      <c r="NYP10" s="154">
        <v>0</v>
      </c>
      <c r="NYQ10" s="154">
        <v>0</v>
      </c>
      <c r="NYR10" s="154">
        <v>0</v>
      </c>
      <c r="NYS10" s="154">
        <v>0</v>
      </c>
      <c r="NYT10" s="154">
        <v>0</v>
      </c>
      <c r="NYU10" s="154">
        <v>0</v>
      </c>
      <c r="NYV10" s="154">
        <v>0</v>
      </c>
      <c r="NYW10" s="154">
        <v>0</v>
      </c>
      <c r="NYX10" s="154">
        <v>0</v>
      </c>
      <c r="NYY10" s="154">
        <v>0</v>
      </c>
      <c r="NYZ10" s="154">
        <v>0</v>
      </c>
      <c r="NZA10" s="154">
        <v>0</v>
      </c>
      <c r="NZB10" s="154">
        <v>0</v>
      </c>
      <c r="NZC10" s="154">
        <v>0</v>
      </c>
      <c r="NZD10" s="154">
        <v>0</v>
      </c>
      <c r="NZE10" s="154">
        <v>0</v>
      </c>
      <c r="NZF10" s="154">
        <v>0</v>
      </c>
      <c r="NZG10" s="154">
        <v>0</v>
      </c>
      <c r="NZH10" s="154">
        <v>0</v>
      </c>
      <c r="NZI10" s="154">
        <v>0</v>
      </c>
      <c r="NZJ10" s="154">
        <v>0</v>
      </c>
      <c r="NZK10" s="154">
        <v>0</v>
      </c>
      <c r="NZL10" s="154">
        <v>0</v>
      </c>
      <c r="NZM10" s="154">
        <v>0</v>
      </c>
      <c r="NZN10" s="154">
        <v>0</v>
      </c>
      <c r="NZO10" s="154">
        <v>0</v>
      </c>
      <c r="NZP10" s="154">
        <v>0</v>
      </c>
      <c r="NZQ10" s="154">
        <v>0</v>
      </c>
      <c r="NZR10" s="154">
        <v>0</v>
      </c>
      <c r="NZS10" s="154">
        <v>0</v>
      </c>
      <c r="NZT10" s="154">
        <v>0</v>
      </c>
      <c r="NZU10" s="154">
        <v>0</v>
      </c>
      <c r="NZV10" s="154">
        <v>0</v>
      </c>
      <c r="NZW10" s="154">
        <v>0</v>
      </c>
      <c r="NZX10" s="154">
        <v>0</v>
      </c>
      <c r="NZY10" s="154">
        <v>0</v>
      </c>
      <c r="NZZ10" s="154">
        <v>0</v>
      </c>
      <c r="OAA10" s="154">
        <v>0</v>
      </c>
      <c r="OAB10" s="154">
        <v>0</v>
      </c>
      <c r="OAC10" s="154">
        <v>0</v>
      </c>
      <c r="OAD10" s="154">
        <v>0</v>
      </c>
      <c r="OAE10" s="154">
        <v>0</v>
      </c>
      <c r="OAF10" s="154">
        <v>0</v>
      </c>
      <c r="OAG10" s="154">
        <v>0</v>
      </c>
      <c r="OAH10" s="154">
        <v>0</v>
      </c>
      <c r="OAI10" s="154">
        <v>0</v>
      </c>
      <c r="OAJ10" s="154">
        <v>0</v>
      </c>
      <c r="OAK10" s="154">
        <v>0</v>
      </c>
      <c r="OAL10" s="154">
        <v>0</v>
      </c>
      <c r="OAM10" s="154">
        <v>0</v>
      </c>
      <c r="OAN10" s="154">
        <v>0</v>
      </c>
      <c r="OAO10" s="154">
        <v>0</v>
      </c>
      <c r="OAP10" s="154">
        <v>0</v>
      </c>
      <c r="OAQ10" s="154">
        <v>0</v>
      </c>
      <c r="OAR10" s="154">
        <v>0</v>
      </c>
      <c r="OAS10" s="154">
        <v>0</v>
      </c>
      <c r="OAT10" s="154">
        <v>0</v>
      </c>
      <c r="OAU10" s="154">
        <v>0</v>
      </c>
      <c r="OAV10" s="154">
        <v>0</v>
      </c>
      <c r="OAW10" s="154">
        <v>0</v>
      </c>
      <c r="OAX10" s="154">
        <v>0</v>
      </c>
      <c r="OAY10" s="154">
        <v>0</v>
      </c>
      <c r="OAZ10" s="154">
        <v>0</v>
      </c>
      <c r="OBA10" s="154">
        <v>0</v>
      </c>
      <c r="OBB10" s="154">
        <v>0</v>
      </c>
      <c r="OBC10" s="154">
        <v>0</v>
      </c>
      <c r="OBD10" s="154">
        <v>0</v>
      </c>
      <c r="OBE10" s="154">
        <v>0</v>
      </c>
      <c r="OBF10" s="154">
        <v>0</v>
      </c>
      <c r="OBG10" s="154">
        <v>0</v>
      </c>
      <c r="OBH10" s="154">
        <v>0</v>
      </c>
      <c r="OBI10" s="154">
        <v>0</v>
      </c>
      <c r="OBJ10" s="154">
        <v>0</v>
      </c>
      <c r="OBK10" s="154">
        <v>0</v>
      </c>
      <c r="OBL10" s="154">
        <v>0</v>
      </c>
      <c r="OBM10" s="154">
        <v>0</v>
      </c>
      <c r="OBN10" s="154">
        <v>0</v>
      </c>
      <c r="OBO10" s="154">
        <v>0</v>
      </c>
      <c r="OBP10" s="154">
        <v>0</v>
      </c>
      <c r="OBQ10" s="154">
        <v>0</v>
      </c>
      <c r="OBR10" s="154">
        <v>0</v>
      </c>
      <c r="OBS10" s="154">
        <v>0</v>
      </c>
      <c r="OBT10" s="154">
        <v>0</v>
      </c>
      <c r="OBU10" s="154">
        <v>0</v>
      </c>
      <c r="OBV10" s="154">
        <v>0</v>
      </c>
      <c r="OBW10" s="154">
        <v>0</v>
      </c>
      <c r="OBX10" s="154">
        <v>0</v>
      </c>
      <c r="OBY10" s="154">
        <v>0</v>
      </c>
      <c r="OBZ10" s="154">
        <v>0</v>
      </c>
      <c r="OCA10" s="154">
        <v>0</v>
      </c>
      <c r="OCB10" s="154">
        <v>0</v>
      </c>
      <c r="OCC10" s="154">
        <v>0</v>
      </c>
      <c r="OCD10" s="154">
        <v>0</v>
      </c>
      <c r="OCE10" s="154">
        <v>0</v>
      </c>
      <c r="OCF10" s="154">
        <v>0</v>
      </c>
      <c r="OCG10" s="154">
        <v>0</v>
      </c>
      <c r="OCH10" s="154">
        <v>0</v>
      </c>
      <c r="OCI10" s="154">
        <v>0</v>
      </c>
      <c r="OCJ10" s="154">
        <v>0</v>
      </c>
      <c r="OCK10" s="154">
        <v>0</v>
      </c>
      <c r="OCL10" s="154">
        <v>0</v>
      </c>
      <c r="OCM10" s="154">
        <v>0</v>
      </c>
      <c r="OCN10" s="154">
        <v>0</v>
      </c>
      <c r="OCO10" s="154">
        <v>0</v>
      </c>
      <c r="OCP10" s="154">
        <v>0</v>
      </c>
      <c r="OCQ10" s="154">
        <v>0</v>
      </c>
      <c r="OCR10" s="154">
        <v>0</v>
      </c>
      <c r="OCS10" s="154">
        <v>0</v>
      </c>
      <c r="OCT10" s="154">
        <v>0</v>
      </c>
      <c r="OCU10" s="154">
        <v>0</v>
      </c>
      <c r="OCV10" s="154">
        <v>0</v>
      </c>
      <c r="OCW10" s="154">
        <v>0</v>
      </c>
      <c r="OCX10" s="154">
        <v>0</v>
      </c>
      <c r="OCY10" s="154">
        <v>0</v>
      </c>
      <c r="OCZ10" s="154">
        <v>0</v>
      </c>
      <c r="ODA10" s="154">
        <v>0</v>
      </c>
      <c r="ODB10" s="154">
        <v>0</v>
      </c>
      <c r="ODC10" s="154">
        <v>0</v>
      </c>
      <c r="ODD10" s="154">
        <v>0</v>
      </c>
      <c r="ODE10" s="154">
        <v>0</v>
      </c>
      <c r="ODF10" s="154">
        <v>0</v>
      </c>
      <c r="ODG10" s="154">
        <v>0</v>
      </c>
      <c r="ODH10" s="154">
        <v>0</v>
      </c>
      <c r="ODI10" s="154">
        <v>0</v>
      </c>
      <c r="ODJ10" s="154">
        <v>0</v>
      </c>
      <c r="ODK10" s="154">
        <v>0</v>
      </c>
      <c r="ODL10" s="154">
        <v>0</v>
      </c>
      <c r="ODM10" s="154">
        <v>0</v>
      </c>
      <c r="ODN10" s="154">
        <v>0</v>
      </c>
      <c r="ODO10" s="154">
        <v>0</v>
      </c>
      <c r="ODP10" s="154">
        <v>0</v>
      </c>
      <c r="ODQ10" s="154">
        <v>0</v>
      </c>
      <c r="ODR10" s="154">
        <v>0</v>
      </c>
      <c r="ODS10" s="154">
        <v>0</v>
      </c>
      <c r="ODT10" s="154">
        <v>0</v>
      </c>
      <c r="ODU10" s="154">
        <v>0</v>
      </c>
      <c r="ODV10" s="154">
        <v>0</v>
      </c>
      <c r="ODW10" s="154">
        <v>0</v>
      </c>
      <c r="ODX10" s="154">
        <v>0</v>
      </c>
      <c r="ODY10" s="154">
        <v>0</v>
      </c>
      <c r="ODZ10" s="154">
        <v>0</v>
      </c>
      <c r="OEA10" s="154">
        <v>0</v>
      </c>
      <c r="OEB10" s="154">
        <v>0</v>
      </c>
      <c r="OEC10" s="154">
        <v>0</v>
      </c>
      <c r="OED10" s="154">
        <v>0</v>
      </c>
      <c r="OEE10" s="154">
        <v>0</v>
      </c>
      <c r="OEF10" s="154">
        <v>0</v>
      </c>
      <c r="OEG10" s="154">
        <v>0</v>
      </c>
      <c r="OEH10" s="154">
        <v>0</v>
      </c>
      <c r="OEI10" s="154">
        <v>0</v>
      </c>
      <c r="OEJ10" s="154">
        <v>0</v>
      </c>
      <c r="OEK10" s="154">
        <v>0</v>
      </c>
      <c r="OEL10" s="154">
        <v>0</v>
      </c>
      <c r="OEM10" s="154">
        <v>0</v>
      </c>
      <c r="OEN10" s="154">
        <v>0</v>
      </c>
      <c r="OEO10" s="154">
        <v>0</v>
      </c>
      <c r="OEP10" s="154">
        <v>0</v>
      </c>
      <c r="OEQ10" s="154">
        <v>0</v>
      </c>
      <c r="OER10" s="154">
        <v>0</v>
      </c>
      <c r="OES10" s="154">
        <v>0</v>
      </c>
      <c r="OET10" s="154">
        <v>0</v>
      </c>
      <c r="OEU10" s="154">
        <v>0</v>
      </c>
      <c r="OEV10" s="154">
        <v>0</v>
      </c>
      <c r="OEW10" s="154">
        <v>0</v>
      </c>
      <c r="OEX10" s="154">
        <v>0</v>
      </c>
      <c r="OEY10" s="154">
        <v>0</v>
      </c>
      <c r="OEZ10" s="154">
        <v>0</v>
      </c>
      <c r="OFA10" s="154">
        <v>0</v>
      </c>
      <c r="OFB10" s="154">
        <v>0</v>
      </c>
      <c r="OFC10" s="154">
        <v>0</v>
      </c>
      <c r="OFD10" s="154">
        <v>0</v>
      </c>
      <c r="OFE10" s="154">
        <v>0</v>
      </c>
      <c r="OFF10" s="154">
        <v>0</v>
      </c>
      <c r="OFG10" s="154">
        <v>0</v>
      </c>
      <c r="OFH10" s="154">
        <v>0</v>
      </c>
      <c r="OFI10" s="154">
        <v>0</v>
      </c>
      <c r="OFJ10" s="154">
        <v>0</v>
      </c>
      <c r="OFK10" s="154">
        <v>0</v>
      </c>
      <c r="OFL10" s="154">
        <v>0</v>
      </c>
      <c r="OFM10" s="154">
        <v>0</v>
      </c>
      <c r="OFN10" s="154">
        <v>0</v>
      </c>
      <c r="OFO10" s="154">
        <v>0</v>
      </c>
      <c r="OFP10" s="154">
        <v>0</v>
      </c>
      <c r="OFQ10" s="154">
        <v>0</v>
      </c>
      <c r="OFR10" s="154">
        <v>0</v>
      </c>
      <c r="OFS10" s="154">
        <v>0</v>
      </c>
      <c r="OFT10" s="154">
        <v>0</v>
      </c>
      <c r="OFU10" s="154">
        <v>0</v>
      </c>
      <c r="OFV10" s="154">
        <v>0</v>
      </c>
      <c r="OFW10" s="154">
        <v>0</v>
      </c>
      <c r="OFX10" s="154">
        <v>0</v>
      </c>
      <c r="OFY10" s="154">
        <v>0</v>
      </c>
      <c r="OFZ10" s="154">
        <v>0</v>
      </c>
      <c r="OGA10" s="154">
        <v>0</v>
      </c>
      <c r="OGB10" s="154">
        <v>0</v>
      </c>
      <c r="OGC10" s="154">
        <v>0</v>
      </c>
      <c r="OGD10" s="154">
        <v>0</v>
      </c>
      <c r="OGE10" s="154">
        <v>0</v>
      </c>
      <c r="OGF10" s="154">
        <v>0</v>
      </c>
      <c r="OGG10" s="154">
        <v>0</v>
      </c>
      <c r="OGH10" s="154">
        <v>0</v>
      </c>
      <c r="OGI10" s="154">
        <v>0</v>
      </c>
      <c r="OGJ10" s="154">
        <v>0</v>
      </c>
      <c r="OGK10" s="154">
        <v>0</v>
      </c>
      <c r="OGL10" s="154">
        <v>0</v>
      </c>
      <c r="OGM10" s="154">
        <v>0</v>
      </c>
      <c r="OGN10" s="154">
        <v>0</v>
      </c>
      <c r="OGO10" s="154">
        <v>0</v>
      </c>
      <c r="OGP10" s="154">
        <v>0</v>
      </c>
      <c r="OGQ10" s="154">
        <v>0</v>
      </c>
      <c r="OGR10" s="154">
        <v>0</v>
      </c>
      <c r="OGS10" s="154">
        <v>0</v>
      </c>
      <c r="OGT10" s="154">
        <v>0</v>
      </c>
      <c r="OGU10" s="154">
        <v>0</v>
      </c>
      <c r="OGV10" s="154">
        <v>0</v>
      </c>
      <c r="OGW10" s="154">
        <v>0</v>
      </c>
      <c r="OGX10" s="154">
        <v>0</v>
      </c>
      <c r="OGY10" s="154">
        <v>0</v>
      </c>
      <c r="OGZ10" s="154">
        <v>0</v>
      </c>
      <c r="OHA10" s="154">
        <v>0</v>
      </c>
      <c r="OHB10" s="154">
        <v>0</v>
      </c>
      <c r="OHC10" s="154">
        <v>0</v>
      </c>
      <c r="OHD10" s="154">
        <v>0</v>
      </c>
      <c r="OHE10" s="154">
        <v>0</v>
      </c>
      <c r="OHF10" s="154">
        <v>0</v>
      </c>
      <c r="OHG10" s="154">
        <v>0</v>
      </c>
      <c r="OHH10" s="154">
        <v>0</v>
      </c>
      <c r="OHI10" s="154">
        <v>0</v>
      </c>
      <c r="OHJ10" s="154">
        <v>0</v>
      </c>
      <c r="OHK10" s="154">
        <v>0</v>
      </c>
      <c r="OHL10" s="154">
        <v>0</v>
      </c>
      <c r="OHM10" s="154">
        <v>0</v>
      </c>
      <c r="OHN10" s="154">
        <v>0</v>
      </c>
      <c r="OHO10" s="154">
        <v>0</v>
      </c>
      <c r="OHP10" s="154">
        <v>0</v>
      </c>
      <c r="OHQ10" s="154">
        <v>0</v>
      </c>
      <c r="OHR10" s="154">
        <v>0</v>
      </c>
      <c r="OHS10" s="154">
        <v>0</v>
      </c>
      <c r="OHT10" s="154">
        <v>0</v>
      </c>
      <c r="OHU10" s="154">
        <v>0</v>
      </c>
      <c r="OHV10" s="154">
        <v>0</v>
      </c>
      <c r="OHW10" s="154">
        <v>0</v>
      </c>
      <c r="OHX10" s="154">
        <v>0</v>
      </c>
      <c r="OHY10" s="154">
        <v>0</v>
      </c>
      <c r="OHZ10" s="154">
        <v>0</v>
      </c>
      <c r="OIA10" s="154">
        <v>0</v>
      </c>
      <c r="OIB10" s="154">
        <v>0</v>
      </c>
      <c r="OIC10" s="154">
        <v>0</v>
      </c>
      <c r="OID10" s="154">
        <v>0</v>
      </c>
      <c r="OIE10" s="154">
        <v>0</v>
      </c>
      <c r="OIF10" s="154">
        <v>0</v>
      </c>
      <c r="OIG10" s="154">
        <v>0</v>
      </c>
      <c r="OIH10" s="154">
        <v>0</v>
      </c>
      <c r="OII10" s="154">
        <v>0</v>
      </c>
      <c r="OIJ10" s="154">
        <v>0</v>
      </c>
      <c r="OIK10" s="154">
        <v>0</v>
      </c>
      <c r="OIL10" s="154">
        <v>0</v>
      </c>
      <c r="OIM10" s="154">
        <v>0</v>
      </c>
      <c r="OIN10" s="154">
        <v>0</v>
      </c>
      <c r="OIO10" s="154">
        <v>0</v>
      </c>
      <c r="OIP10" s="154">
        <v>0</v>
      </c>
      <c r="OIQ10" s="154">
        <v>0</v>
      </c>
      <c r="OIR10" s="154">
        <v>0</v>
      </c>
      <c r="OIS10" s="154">
        <v>0</v>
      </c>
      <c r="OIT10" s="154">
        <v>0</v>
      </c>
      <c r="OIU10" s="154">
        <v>0</v>
      </c>
      <c r="OIV10" s="154">
        <v>0</v>
      </c>
      <c r="OIW10" s="154">
        <v>0</v>
      </c>
      <c r="OIX10" s="154">
        <v>0</v>
      </c>
      <c r="OIY10" s="154">
        <v>0</v>
      </c>
      <c r="OIZ10" s="154">
        <v>0</v>
      </c>
      <c r="OJA10" s="154">
        <v>0</v>
      </c>
      <c r="OJB10" s="154">
        <v>0</v>
      </c>
      <c r="OJC10" s="154">
        <v>0</v>
      </c>
      <c r="OJD10" s="154">
        <v>0</v>
      </c>
      <c r="OJE10" s="154">
        <v>0</v>
      </c>
      <c r="OJF10" s="154">
        <v>0</v>
      </c>
      <c r="OJG10" s="154">
        <v>0</v>
      </c>
      <c r="OJH10" s="154">
        <v>0</v>
      </c>
      <c r="OJI10" s="154">
        <v>0</v>
      </c>
      <c r="OJJ10" s="154">
        <v>0</v>
      </c>
      <c r="OJK10" s="154">
        <v>0</v>
      </c>
      <c r="OJL10" s="154">
        <v>0</v>
      </c>
      <c r="OJM10" s="154">
        <v>0</v>
      </c>
      <c r="OJN10" s="154">
        <v>0</v>
      </c>
      <c r="OJO10" s="154">
        <v>0</v>
      </c>
      <c r="OJP10" s="154">
        <v>0</v>
      </c>
      <c r="OJQ10" s="154">
        <v>0</v>
      </c>
      <c r="OJR10" s="154">
        <v>0</v>
      </c>
      <c r="OJS10" s="154">
        <v>0</v>
      </c>
      <c r="OJT10" s="154">
        <v>0</v>
      </c>
      <c r="OJU10" s="154">
        <v>0</v>
      </c>
      <c r="OJV10" s="154">
        <v>0</v>
      </c>
      <c r="OJW10" s="154">
        <v>0</v>
      </c>
      <c r="OJX10" s="154">
        <v>0</v>
      </c>
      <c r="OJY10" s="154">
        <v>0</v>
      </c>
      <c r="OJZ10" s="154">
        <v>0</v>
      </c>
      <c r="OKA10" s="154">
        <v>0</v>
      </c>
      <c r="OKB10" s="154">
        <v>0</v>
      </c>
      <c r="OKC10" s="154">
        <v>0</v>
      </c>
      <c r="OKD10" s="154">
        <v>0</v>
      </c>
      <c r="OKE10" s="154">
        <v>0</v>
      </c>
      <c r="OKF10" s="154">
        <v>0</v>
      </c>
      <c r="OKG10" s="154">
        <v>0</v>
      </c>
      <c r="OKH10" s="154">
        <v>0</v>
      </c>
      <c r="OKI10" s="154">
        <v>0</v>
      </c>
      <c r="OKJ10" s="154">
        <v>0</v>
      </c>
      <c r="OKK10" s="154">
        <v>0</v>
      </c>
      <c r="OKL10" s="154">
        <v>0</v>
      </c>
      <c r="OKM10" s="154">
        <v>0</v>
      </c>
      <c r="OKN10" s="154">
        <v>0</v>
      </c>
      <c r="OKO10" s="154">
        <v>0</v>
      </c>
      <c r="OKP10" s="154">
        <v>0</v>
      </c>
      <c r="OKQ10" s="154">
        <v>0</v>
      </c>
      <c r="OKR10" s="154">
        <v>0</v>
      </c>
      <c r="OKS10" s="154">
        <v>0</v>
      </c>
      <c r="OKT10" s="154">
        <v>0</v>
      </c>
      <c r="OKU10" s="154">
        <v>0</v>
      </c>
      <c r="OKV10" s="154">
        <v>0</v>
      </c>
      <c r="OKW10" s="154">
        <v>0</v>
      </c>
      <c r="OKX10" s="154">
        <v>0</v>
      </c>
      <c r="OKY10" s="154">
        <v>0</v>
      </c>
      <c r="OKZ10" s="154">
        <v>0</v>
      </c>
      <c r="OLA10" s="154">
        <v>0</v>
      </c>
      <c r="OLB10" s="154">
        <v>0</v>
      </c>
      <c r="OLC10" s="154">
        <v>0</v>
      </c>
      <c r="OLD10" s="154">
        <v>0</v>
      </c>
      <c r="OLE10" s="154">
        <v>0</v>
      </c>
      <c r="OLF10" s="154">
        <v>0</v>
      </c>
      <c r="OLG10" s="154">
        <v>0</v>
      </c>
      <c r="OLH10" s="154">
        <v>0</v>
      </c>
      <c r="OLI10" s="154">
        <v>0</v>
      </c>
      <c r="OLJ10" s="154">
        <v>0</v>
      </c>
      <c r="OLK10" s="154">
        <v>0</v>
      </c>
      <c r="OLL10" s="154">
        <v>0</v>
      </c>
      <c r="OLM10" s="154">
        <v>0</v>
      </c>
      <c r="OLN10" s="154">
        <v>0</v>
      </c>
      <c r="OLO10" s="154">
        <v>0</v>
      </c>
      <c r="OLP10" s="154">
        <v>0</v>
      </c>
      <c r="OLQ10" s="154">
        <v>0</v>
      </c>
      <c r="OLR10" s="154">
        <v>0</v>
      </c>
      <c r="OLS10" s="154">
        <v>0</v>
      </c>
      <c r="OLT10" s="154">
        <v>0</v>
      </c>
      <c r="OLU10" s="154">
        <v>0</v>
      </c>
      <c r="OLV10" s="154">
        <v>0</v>
      </c>
      <c r="OLW10" s="154">
        <v>0</v>
      </c>
      <c r="OLX10" s="154">
        <v>0</v>
      </c>
      <c r="OLY10" s="154">
        <v>0</v>
      </c>
      <c r="OLZ10" s="154">
        <v>0</v>
      </c>
      <c r="OMA10" s="154">
        <v>0</v>
      </c>
      <c r="OMB10" s="154">
        <v>0</v>
      </c>
      <c r="OMC10" s="154">
        <v>0</v>
      </c>
      <c r="OMD10" s="154">
        <v>0</v>
      </c>
      <c r="OME10" s="154">
        <v>0</v>
      </c>
      <c r="OMF10" s="154">
        <v>0</v>
      </c>
      <c r="OMG10" s="154">
        <v>0</v>
      </c>
      <c r="OMH10" s="154">
        <v>0</v>
      </c>
      <c r="OMI10" s="154">
        <v>0</v>
      </c>
      <c r="OMJ10" s="154">
        <v>0</v>
      </c>
      <c r="OMK10" s="154">
        <v>0</v>
      </c>
      <c r="OML10" s="154">
        <v>0</v>
      </c>
      <c r="OMM10" s="154">
        <v>0</v>
      </c>
      <c r="OMN10" s="154">
        <v>0</v>
      </c>
      <c r="OMO10" s="154">
        <v>0</v>
      </c>
      <c r="OMP10" s="154">
        <v>0</v>
      </c>
      <c r="OMQ10" s="154">
        <v>0</v>
      </c>
      <c r="OMR10" s="154">
        <v>0</v>
      </c>
      <c r="OMS10" s="154">
        <v>0</v>
      </c>
      <c r="OMT10" s="154">
        <v>0</v>
      </c>
      <c r="OMU10" s="154">
        <v>0</v>
      </c>
      <c r="OMV10" s="154">
        <v>0</v>
      </c>
      <c r="OMW10" s="154">
        <v>0</v>
      </c>
      <c r="OMX10" s="154">
        <v>0</v>
      </c>
      <c r="OMY10" s="154">
        <v>0</v>
      </c>
      <c r="OMZ10" s="154">
        <v>0</v>
      </c>
      <c r="ONA10" s="154">
        <v>0</v>
      </c>
      <c r="ONB10" s="154">
        <v>0</v>
      </c>
      <c r="ONC10" s="154">
        <v>0</v>
      </c>
      <c r="OND10" s="154">
        <v>0</v>
      </c>
      <c r="ONE10" s="154">
        <v>0</v>
      </c>
      <c r="ONF10" s="154">
        <v>0</v>
      </c>
      <c r="ONG10" s="154">
        <v>0</v>
      </c>
      <c r="ONH10" s="154">
        <v>0</v>
      </c>
      <c r="ONI10" s="154">
        <v>0</v>
      </c>
      <c r="ONJ10" s="154">
        <v>0</v>
      </c>
      <c r="ONK10" s="154">
        <v>0</v>
      </c>
      <c r="ONL10" s="154">
        <v>0</v>
      </c>
      <c r="ONM10" s="154">
        <v>0</v>
      </c>
      <c r="ONN10" s="154">
        <v>0</v>
      </c>
      <c r="ONO10" s="154">
        <v>0</v>
      </c>
      <c r="ONP10" s="154">
        <v>0</v>
      </c>
      <c r="ONQ10" s="154">
        <v>0</v>
      </c>
      <c r="ONR10" s="154">
        <v>0</v>
      </c>
      <c r="ONS10" s="154">
        <v>0</v>
      </c>
      <c r="ONT10" s="154">
        <v>0</v>
      </c>
      <c r="ONU10" s="154">
        <v>0</v>
      </c>
      <c r="ONV10" s="154">
        <v>0</v>
      </c>
      <c r="ONW10" s="154">
        <v>0</v>
      </c>
      <c r="ONX10" s="154">
        <v>0</v>
      </c>
      <c r="ONY10" s="154">
        <v>0</v>
      </c>
      <c r="ONZ10" s="154">
        <v>0</v>
      </c>
      <c r="OOA10" s="154">
        <v>0</v>
      </c>
      <c r="OOB10" s="154">
        <v>0</v>
      </c>
      <c r="OOC10" s="154">
        <v>0</v>
      </c>
      <c r="OOD10" s="154">
        <v>0</v>
      </c>
      <c r="OOE10" s="154">
        <v>0</v>
      </c>
      <c r="OOF10" s="154">
        <v>0</v>
      </c>
      <c r="OOG10" s="154">
        <v>0</v>
      </c>
      <c r="OOH10" s="154">
        <v>0</v>
      </c>
      <c r="OOI10" s="154">
        <v>0</v>
      </c>
      <c r="OOJ10" s="154">
        <v>0</v>
      </c>
      <c r="OOK10" s="154">
        <v>0</v>
      </c>
      <c r="OOL10" s="154">
        <v>0</v>
      </c>
      <c r="OOM10" s="154">
        <v>0</v>
      </c>
      <c r="OON10" s="154">
        <v>0</v>
      </c>
      <c r="OOO10" s="154">
        <v>0</v>
      </c>
      <c r="OOP10" s="154">
        <v>0</v>
      </c>
      <c r="OOQ10" s="154">
        <v>0</v>
      </c>
      <c r="OOR10" s="154">
        <v>0</v>
      </c>
      <c r="OOS10" s="154">
        <v>0</v>
      </c>
      <c r="OOT10" s="154">
        <v>0</v>
      </c>
      <c r="OOU10" s="154">
        <v>0</v>
      </c>
      <c r="OOV10" s="154">
        <v>0</v>
      </c>
      <c r="OOW10" s="154">
        <v>0</v>
      </c>
      <c r="OOX10" s="154">
        <v>0</v>
      </c>
      <c r="OOY10" s="154">
        <v>0</v>
      </c>
      <c r="OOZ10" s="154">
        <v>0</v>
      </c>
      <c r="OPA10" s="154">
        <v>0</v>
      </c>
      <c r="OPB10" s="154">
        <v>0</v>
      </c>
      <c r="OPC10" s="154">
        <v>0</v>
      </c>
      <c r="OPD10" s="154">
        <v>0</v>
      </c>
      <c r="OPE10" s="154">
        <v>0</v>
      </c>
      <c r="OPF10" s="154">
        <v>0</v>
      </c>
      <c r="OPG10" s="154">
        <v>0</v>
      </c>
      <c r="OPH10" s="154">
        <v>0</v>
      </c>
      <c r="OPI10" s="154">
        <v>0</v>
      </c>
      <c r="OPJ10" s="154">
        <v>0</v>
      </c>
      <c r="OPK10" s="154">
        <v>0</v>
      </c>
      <c r="OPL10" s="154">
        <v>0</v>
      </c>
      <c r="OPM10" s="154">
        <v>0</v>
      </c>
      <c r="OPN10" s="154">
        <v>0</v>
      </c>
      <c r="OPO10" s="154">
        <v>0</v>
      </c>
      <c r="OPP10" s="154">
        <v>0</v>
      </c>
      <c r="OPQ10" s="154">
        <v>0</v>
      </c>
      <c r="OPR10" s="154">
        <v>0</v>
      </c>
      <c r="OPS10" s="154">
        <v>0</v>
      </c>
      <c r="OPT10" s="154">
        <v>0</v>
      </c>
      <c r="OPU10" s="154">
        <v>0</v>
      </c>
      <c r="OPV10" s="154">
        <v>0</v>
      </c>
      <c r="OPW10" s="154">
        <v>0</v>
      </c>
      <c r="OPX10" s="154">
        <v>0</v>
      </c>
      <c r="OPY10" s="154">
        <v>0</v>
      </c>
      <c r="OPZ10" s="154">
        <v>0</v>
      </c>
      <c r="OQA10" s="154">
        <v>0</v>
      </c>
      <c r="OQB10" s="154">
        <v>0</v>
      </c>
      <c r="OQC10" s="154">
        <v>0</v>
      </c>
      <c r="OQD10" s="154">
        <v>0</v>
      </c>
      <c r="OQE10" s="154">
        <v>0</v>
      </c>
      <c r="OQF10" s="154">
        <v>0</v>
      </c>
      <c r="OQG10" s="154">
        <v>0</v>
      </c>
      <c r="OQH10" s="154">
        <v>0</v>
      </c>
      <c r="OQI10" s="154">
        <v>0</v>
      </c>
      <c r="OQJ10" s="154">
        <v>0</v>
      </c>
      <c r="OQK10" s="154">
        <v>0</v>
      </c>
      <c r="OQL10" s="154">
        <v>0</v>
      </c>
      <c r="OQM10" s="154">
        <v>0</v>
      </c>
      <c r="OQN10" s="154">
        <v>0</v>
      </c>
      <c r="OQO10" s="154">
        <v>0</v>
      </c>
      <c r="OQP10" s="154">
        <v>0</v>
      </c>
      <c r="OQQ10" s="154">
        <v>0</v>
      </c>
      <c r="OQR10" s="154">
        <v>0</v>
      </c>
      <c r="OQS10" s="154">
        <v>0</v>
      </c>
      <c r="OQT10" s="154">
        <v>0</v>
      </c>
      <c r="OQU10" s="154">
        <v>0</v>
      </c>
      <c r="OQV10" s="154">
        <v>0</v>
      </c>
      <c r="OQW10" s="154">
        <v>0</v>
      </c>
      <c r="OQX10" s="154">
        <v>0</v>
      </c>
      <c r="OQY10" s="154">
        <v>0</v>
      </c>
      <c r="OQZ10" s="154">
        <v>0</v>
      </c>
      <c r="ORA10" s="154">
        <v>0</v>
      </c>
      <c r="ORB10" s="154">
        <v>0</v>
      </c>
      <c r="ORC10" s="154">
        <v>0</v>
      </c>
      <c r="ORD10" s="154">
        <v>0</v>
      </c>
      <c r="ORE10" s="154">
        <v>0</v>
      </c>
      <c r="ORF10" s="154">
        <v>0</v>
      </c>
      <c r="ORG10" s="154">
        <v>0</v>
      </c>
      <c r="ORH10" s="154">
        <v>0</v>
      </c>
      <c r="ORI10" s="154">
        <v>0</v>
      </c>
      <c r="ORJ10" s="154">
        <v>0</v>
      </c>
      <c r="ORK10" s="154">
        <v>0</v>
      </c>
      <c r="ORL10" s="154">
        <v>0</v>
      </c>
      <c r="ORM10" s="154">
        <v>0</v>
      </c>
      <c r="ORN10" s="154">
        <v>0</v>
      </c>
      <c r="ORO10" s="154">
        <v>0</v>
      </c>
      <c r="ORP10" s="154">
        <v>0</v>
      </c>
      <c r="ORQ10" s="154">
        <v>0</v>
      </c>
      <c r="ORR10" s="154">
        <v>0</v>
      </c>
      <c r="ORS10" s="154">
        <v>0</v>
      </c>
      <c r="ORT10" s="154">
        <v>0</v>
      </c>
      <c r="ORU10" s="154">
        <v>0</v>
      </c>
      <c r="ORV10" s="154">
        <v>0</v>
      </c>
      <c r="ORW10" s="154">
        <v>0</v>
      </c>
      <c r="ORX10" s="154">
        <v>0</v>
      </c>
      <c r="ORY10" s="154">
        <v>0</v>
      </c>
      <c r="ORZ10" s="154">
        <v>0</v>
      </c>
      <c r="OSA10" s="154">
        <v>0</v>
      </c>
      <c r="OSB10" s="154">
        <v>0</v>
      </c>
      <c r="OSC10" s="154">
        <v>0</v>
      </c>
      <c r="OSD10" s="154">
        <v>0</v>
      </c>
      <c r="OSE10" s="154">
        <v>0</v>
      </c>
      <c r="OSF10" s="154">
        <v>0</v>
      </c>
      <c r="OSG10" s="154">
        <v>0</v>
      </c>
      <c r="OSH10" s="154">
        <v>0</v>
      </c>
      <c r="OSI10" s="154">
        <v>0</v>
      </c>
      <c r="OSJ10" s="154">
        <v>0</v>
      </c>
      <c r="OSK10" s="154">
        <v>0</v>
      </c>
      <c r="OSL10" s="154">
        <v>0</v>
      </c>
      <c r="OSM10" s="154">
        <v>0</v>
      </c>
      <c r="OSN10" s="154">
        <v>0</v>
      </c>
      <c r="OSO10" s="154">
        <v>0</v>
      </c>
      <c r="OSP10" s="154">
        <v>0</v>
      </c>
      <c r="OSQ10" s="154">
        <v>0</v>
      </c>
      <c r="OSR10" s="154">
        <v>0</v>
      </c>
      <c r="OSS10" s="154">
        <v>0</v>
      </c>
      <c r="OST10" s="154">
        <v>0</v>
      </c>
      <c r="OSU10" s="154">
        <v>0</v>
      </c>
      <c r="OSV10" s="154">
        <v>0</v>
      </c>
      <c r="OSW10" s="154">
        <v>0</v>
      </c>
      <c r="OSX10" s="154">
        <v>0</v>
      </c>
      <c r="OSY10" s="154">
        <v>0</v>
      </c>
      <c r="OSZ10" s="154">
        <v>0</v>
      </c>
      <c r="OTA10" s="154">
        <v>0</v>
      </c>
      <c r="OTB10" s="154">
        <v>0</v>
      </c>
      <c r="OTC10" s="154">
        <v>0</v>
      </c>
      <c r="OTD10" s="154">
        <v>0</v>
      </c>
      <c r="OTE10" s="154">
        <v>0</v>
      </c>
      <c r="OTF10" s="154">
        <v>0</v>
      </c>
      <c r="OTG10" s="154">
        <v>0</v>
      </c>
      <c r="OTH10" s="154">
        <v>0</v>
      </c>
      <c r="OTI10" s="154">
        <v>0</v>
      </c>
      <c r="OTJ10" s="154">
        <v>0</v>
      </c>
      <c r="OTK10" s="154">
        <v>0</v>
      </c>
      <c r="OTL10" s="154">
        <v>0</v>
      </c>
      <c r="OTM10" s="154">
        <v>0</v>
      </c>
      <c r="OTN10" s="154">
        <v>0</v>
      </c>
      <c r="OTO10" s="154">
        <v>0</v>
      </c>
      <c r="OTP10" s="154">
        <v>0</v>
      </c>
      <c r="OTQ10" s="154">
        <v>0</v>
      </c>
      <c r="OTR10" s="154">
        <v>0</v>
      </c>
      <c r="OTS10" s="154">
        <v>0</v>
      </c>
      <c r="OTT10" s="154">
        <v>0</v>
      </c>
      <c r="OTU10" s="154">
        <v>0</v>
      </c>
      <c r="OTV10" s="154">
        <v>0</v>
      </c>
      <c r="OTW10" s="154">
        <v>0</v>
      </c>
      <c r="OTX10" s="154">
        <v>0</v>
      </c>
      <c r="OTY10" s="154">
        <v>0</v>
      </c>
      <c r="OTZ10" s="154">
        <v>0</v>
      </c>
      <c r="OUA10" s="154">
        <v>0</v>
      </c>
      <c r="OUB10" s="154">
        <v>0</v>
      </c>
      <c r="OUC10" s="154">
        <v>0</v>
      </c>
      <c r="OUD10" s="154">
        <v>0</v>
      </c>
      <c r="OUE10" s="154">
        <v>0</v>
      </c>
      <c r="OUF10" s="154">
        <v>0</v>
      </c>
      <c r="OUG10" s="154">
        <v>0</v>
      </c>
      <c r="OUH10" s="154">
        <v>0</v>
      </c>
      <c r="OUI10" s="154">
        <v>0</v>
      </c>
      <c r="OUJ10" s="154">
        <v>0</v>
      </c>
      <c r="OUK10" s="154">
        <v>0</v>
      </c>
      <c r="OUL10" s="154">
        <v>0</v>
      </c>
      <c r="OUM10" s="154">
        <v>0</v>
      </c>
      <c r="OUN10" s="154">
        <v>0</v>
      </c>
      <c r="OUO10" s="154">
        <v>0</v>
      </c>
      <c r="OUP10" s="154">
        <v>0</v>
      </c>
      <c r="OUQ10" s="154">
        <v>0</v>
      </c>
      <c r="OUR10" s="154">
        <v>0</v>
      </c>
      <c r="OUS10" s="154">
        <v>0</v>
      </c>
      <c r="OUT10" s="154">
        <v>0</v>
      </c>
      <c r="OUU10" s="154">
        <v>0</v>
      </c>
      <c r="OUV10" s="154">
        <v>0</v>
      </c>
      <c r="OUW10" s="154">
        <v>0</v>
      </c>
      <c r="OUX10" s="154">
        <v>0</v>
      </c>
      <c r="OUY10" s="154">
        <v>0</v>
      </c>
      <c r="OUZ10" s="154">
        <v>0</v>
      </c>
      <c r="OVA10" s="154">
        <v>0</v>
      </c>
      <c r="OVB10" s="154">
        <v>0</v>
      </c>
      <c r="OVC10" s="154">
        <v>0</v>
      </c>
      <c r="OVD10" s="154">
        <v>0</v>
      </c>
      <c r="OVE10" s="154">
        <v>0</v>
      </c>
      <c r="OVF10" s="154">
        <v>0</v>
      </c>
      <c r="OVG10" s="154">
        <v>0</v>
      </c>
      <c r="OVH10" s="154">
        <v>0</v>
      </c>
      <c r="OVI10" s="154">
        <v>0</v>
      </c>
      <c r="OVJ10" s="154">
        <v>0</v>
      </c>
      <c r="OVK10" s="154">
        <v>0</v>
      </c>
      <c r="OVL10" s="154">
        <v>0</v>
      </c>
      <c r="OVM10" s="154">
        <v>0</v>
      </c>
      <c r="OVN10" s="154">
        <v>0</v>
      </c>
      <c r="OVO10" s="154">
        <v>0</v>
      </c>
      <c r="OVP10" s="154">
        <v>0</v>
      </c>
      <c r="OVQ10" s="154">
        <v>0</v>
      </c>
      <c r="OVR10" s="154">
        <v>0</v>
      </c>
      <c r="OVS10" s="154">
        <v>0</v>
      </c>
      <c r="OVT10" s="154">
        <v>0</v>
      </c>
      <c r="OVU10" s="154">
        <v>0</v>
      </c>
      <c r="OVV10" s="154">
        <v>0</v>
      </c>
      <c r="OVW10" s="154">
        <v>0</v>
      </c>
      <c r="OVX10" s="154">
        <v>0</v>
      </c>
      <c r="OVY10" s="154">
        <v>0</v>
      </c>
      <c r="OVZ10" s="154">
        <v>0</v>
      </c>
      <c r="OWA10" s="154">
        <v>0</v>
      </c>
      <c r="OWB10" s="154">
        <v>0</v>
      </c>
      <c r="OWC10" s="154">
        <v>0</v>
      </c>
      <c r="OWD10" s="154">
        <v>0</v>
      </c>
      <c r="OWE10" s="154">
        <v>0</v>
      </c>
      <c r="OWF10" s="154">
        <v>0</v>
      </c>
      <c r="OWG10" s="154">
        <v>0</v>
      </c>
      <c r="OWH10" s="154">
        <v>0</v>
      </c>
      <c r="OWI10" s="154">
        <v>0</v>
      </c>
      <c r="OWJ10" s="154">
        <v>0</v>
      </c>
      <c r="OWK10" s="154">
        <v>0</v>
      </c>
      <c r="OWL10" s="154">
        <v>0</v>
      </c>
      <c r="OWM10" s="154">
        <v>0</v>
      </c>
      <c r="OWN10" s="154">
        <v>0</v>
      </c>
      <c r="OWO10" s="154">
        <v>0</v>
      </c>
      <c r="OWP10" s="154">
        <v>0</v>
      </c>
      <c r="OWQ10" s="154">
        <v>0</v>
      </c>
      <c r="OWR10" s="154">
        <v>0</v>
      </c>
      <c r="OWS10" s="154">
        <v>0</v>
      </c>
      <c r="OWT10" s="154">
        <v>0</v>
      </c>
      <c r="OWU10" s="154">
        <v>0</v>
      </c>
      <c r="OWV10" s="154">
        <v>0</v>
      </c>
      <c r="OWW10" s="154">
        <v>0</v>
      </c>
      <c r="OWX10" s="154">
        <v>0</v>
      </c>
      <c r="OWY10" s="154">
        <v>0</v>
      </c>
      <c r="OWZ10" s="154">
        <v>0</v>
      </c>
      <c r="OXA10" s="154">
        <v>0</v>
      </c>
      <c r="OXB10" s="154">
        <v>0</v>
      </c>
      <c r="OXC10" s="154">
        <v>0</v>
      </c>
      <c r="OXD10" s="154">
        <v>0</v>
      </c>
      <c r="OXE10" s="154">
        <v>0</v>
      </c>
      <c r="OXF10" s="154">
        <v>0</v>
      </c>
      <c r="OXG10" s="154">
        <v>0</v>
      </c>
      <c r="OXH10" s="154">
        <v>0</v>
      </c>
      <c r="OXI10" s="154">
        <v>0</v>
      </c>
      <c r="OXJ10" s="154">
        <v>0</v>
      </c>
      <c r="OXK10" s="154">
        <v>0</v>
      </c>
      <c r="OXL10" s="154">
        <v>0</v>
      </c>
      <c r="OXM10" s="154">
        <v>0</v>
      </c>
      <c r="OXN10" s="154">
        <v>0</v>
      </c>
      <c r="OXO10" s="154">
        <v>0</v>
      </c>
      <c r="OXP10" s="154">
        <v>0</v>
      </c>
      <c r="OXQ10" s="154">
        <v>0</v>
      </c>
      <c r="OXR10" s="154">
        <v>0</v>
      </c>
      <c r="OXS10" s="154">
        <v>0</v>
      </c>
      <c r="OXT10" s="154">
        <v>0</v>
      </c>
      <c r="OXU10" s="154">
        <v>0</v>
      </c>
      <c r="OXV10" s="154">
        <v>0</v>
      </c>
      <c r="OXW10" s="154">
        <v>0</v>
      </c>
      <c r="OXX10" s="154">
        <v>0</v>
      </c>
      <c r="OXY10" s="154">
        <v>0</v>
      </c>
      <c r="OXZ10" s="154">
        <v>0</v>
      </c>
      <c r="OYA10" s="154">
        <v>0</v>
      </c>
      <c r="OYB10" s="154">
        <v>0</v>
      </c>
      <c r="OYC10" s="154">
        <v>0</v>
      </c>
      <c r="OYD10" s="154">
        <v>0</v>
      </c>
      <c r="OYE10" s="154">
        <v>0</v>
      </c>
      <c r="OYF10" s="154">
        <v>0</v>
      </c>
      <c r="OYG10" s="154">
        <v>0</v>
      </c>
      <c r="OYH10" s="154">
        <v>0</v>
      </c>
      <c r="OYI10" s="154">
        <v>0</v>
      </c>
      <c r="OYJ10" s="154">
        <v>0</v>
      </c>
      <c r="OYK10" s="154">
        <v>0</v>
      </c>
      <c r="OYL10" s="154">
        <v>0</v>
      </c>
      <c r="OYM10" s="154">
        <v>0</v>
      </c>
      <c r="OYN10" s="154">
        <v>0</v>
      </c>
      <c r="OYO10" s="154">
        <v>0</v>
      </c>
      <c r="OYP10" s="154">
        <v>0</v>
      </c>
      <c r="OYQ10" s="154">
        <v>0</v>
      </c>
      <c r="OYR10" s="154">
        <v>0</v>
      </c>
      <c r="OYS10" s="154">
        <v>0</v>
      </c>
      <c r="OYT10" s="154">
        <v>0</v>
      </c>
      <c r="OYU10" s="154">
        <v>0</v>
      </c>
      <c r="OYV10" s="154">
        <v>0</v>
      </c>
      <c r="OYW10" s="154">
        <v>0</v>
      </c>
      <c r="OYX10" s="154">
        <v>0</v>
      </c>
      <c r="OYY10" s="154">
        <v>0</v>
      </c>
      <c r="OYZ10" s="154">
        <v>0</v>
      </c>
      <c r="OZA10" s="154">
        <v>0</v>
      </c>
      <c r="OZB10" s="154">
        <v>0</v>
      </c>
      <c r="OZC10" s="154">
        <v>0</v>
      </c>
      <c r="OZD10" s="154">
        <v>0</v>
      </c>
      <c r="OZE10" s="154">
        <v>0</v>
      </c>
      <c r="OZF10" s="154">
        <v>0</v>
      </c>
      <c r="OZG10" s="154">
        <v>0</v>
      </c>
      <c r="OZH10" s="154">
        <v>0</v>
      </c>
      <c r="OZI10" s="154">
        <v>0</v>
      </c>
      <c r="OZJ10" s="154">
        <v>0</v>
      </c>
      <c r="OZK10" s="154">
        <v>0</v>
      </c>
      <c r="OZL10" s="154">
        <v>0</v>
      </c>
      <c r="OZM10" s="154">
        <v>0</v>
      </c>
      <c r="OZN10" s="154">
        <v>0</v>
      </c>
      <c r="OZO10" s="154">
        <v>0</v>
      </c>
      <c r="OZP10" s="154">
        <v>0</v>
      </c>
      <c r="OZQ10" s="154">
        <v>0</v>
      </c>
      <c r="OZR10" s="154">
        <v>0</v>
      </c>
      <c r="OZS10" s="154">
        <v>0</v>
      </c>
      <c r="OZT10" s="154">
        <v>0</v>
      </c>
      <c r="OZU10" s="154">
        <v>0</v>
      </c>
      <c r="OZV10" s="154">
        <v>0</v>
      </c>
      <c r="OZW10" s="154">
        <v>0</v>
      </c>
      <c r="OZX10" s="154">
        <v>0</v>
      </c>
      <c r="OZY10" s="154">
        <v>0</v>
      </c>
      <c r="OZZ10" s="154">
        <v>0</v>
      </c>
      <c r="PAA10" s="154">
        <v>0</v>
      </c>
      <c r="PAB10" s="154">
        <v>0</v>
      </c>
      <c r="PAC10" s="154">
        <v>0</v>
      </c>
      <c r="PAD10" s="154">
        <v>0</v>
      </c>
      <c r="PAE10" s="154">
        <v>0</v>
      </c>
      <c r="PAF10" s="154">
        <v>0</v>
      </c>
      <c r="PAG10" s="154">
        <v>0</v>
      </c>
      <c r="PAH10" s="154">
        <v>0</v>
      </c>
      <c r="PAI10" s="154">
        <v>0</v>
      </c>
      <c r="PAJ10" s="154">
        <v>0</v>
      </c>
      <c r="PAK10" s="154">
        <v>0</v>
      </c>
      <c r="PAL10" s="154">
        <v>0</v>
      </c>
      <c r="PAM10" s="154">
        <v>0</v>
      </c>
      <c r="PAN10" s="154">
        <v>0</v>
      </c>
      <c r="PAO10" s="154">
        <v>0</v>
      </c>
      <c r="PAP10" s="154">
        <v>0</v>
      </c>
      <c r="PAQ10" s="154">
        <v>0</v>
      </c>
      <c r="PAR10" s="154">
        <v>0</v>
      </c>
      <c r="PAS10" s="154">
        <v>0</v>
      </c>
      <c r="PAT10" s="154">
        <v>0</v>
      </c>
      <c r="PAU10" s="154">
        <v>0</v>
      </c>
      <c r="PAV10" s="154">
        <v>0</v>
      </c>
      <c r="PAW10" s="154">
        <v>0</v>
      </c>
      <c r="PAX10" s="154">
        <v>0</v>
      </c>
      <c r="PAY10" s="154">
        <v>0</v>
      </c>
      <c r="PAZ10" s="154">
        <v>0</v>
      </c>
      <c r="PBA10" s="154">
        <v>0</v>
      </c>
      <c r="PBB10" s="154">
        <v>0</v>
      </c>
      <c r="PBC10" s="154">
        <v>0</v>
      </c>
      <c r="PBD10" s="154">
        <v>0</v>
      </c>
      <c r="PBE10" s="154">
        <v>0</v>
      </c>
      <c r="PBF10" s="154">
        <v>0</v>
      </c>
      <c r="PBG10" s="154">
        <v>0</v>
      </c>
      <c r="PBH10" s="154">
        <v>0</v>
      </c>
      <c r="PBI10" s="154">
        <v>0</v>
      </c>
      <c r="PBJ10" s="154">
        <v>0</v>
      </c>
      <c r="PBK10" s="154">
        <v>0</v>
      </c>
      <c r="PBL10" s="154">
        <v>0</v>
      </c>
      <c r="PBM10" s="154">
        <v>0</v>
      </c>
      <c r="PBN10" s="154">
        <v>0</v>
      </c>
      <c r="PBO10" s="154">
        <v>0</v>
      </c>
      <c r="PBP10" s="154">
        <v>0</v>
      </c>
      <c r="PBQ10" s="154">
        <v>0</v>
      </c>
      <c r="PBR10" s="154">
        <v>0</v>
      </c>
      <c r="PBS10" s="154">
        <v>0</v>
      </c>
      <c r="PBT10" s="154">
        <v>0</v>
      </c>
      <c r="PBU10" s="154">
        <v>0</v>
      </c>
      <c r="PBV10" s="154">
        <v>0</v>
      </c>
      <c r="PBW10" s="154">
        <v>0</v>
      </c>
      <c r="PBX10" s="154">
        <v>0</v>
      </c>
      <c r="PBY10" s="154">
        <v>0</v>
      </c>
      <c r="PBZ10" s="154">
        <v>0</v>
      </c>
      <c r="PCA10" s="154">
        <v>0</v>
      </c>
      <c r="PCB10" s="154">
        <v>0</v>
      </c>
      <c r="PCC10" s="154">
        <v>0</v>
      </c>
      <c r="PCD10" s="154">
        <v>0</v>
      </c>
      <c r="PCE10" s="154">
        <v>0</v>
      </c>
      <c r="PCF10" s="154">
        <v>0</v>
      </c>
      <c r="PCG10" s="154">
        <v>0</v>
      </c>
      <c r="PCH10" s="154">
        <v>0</v>
      </c>
      <c r="PCI10" s="154">
        <v>0</v>
      </c>
      <c r="PCJ10" s="154">
        <v>0</v>
      </c>
      <c r="PCK10" s="154">
        <v>0</v>
      </c>
      <c r="PCL10" s="154">
        <v>0</v>
      </c>
      <c r="PCM10" s="154">
        <v>0</v>
      </c>
      <c r="PCN10" s="154">
        <v>0</v>
      </c>
      <c r="PCO10" s="154">
        <v>0</v>
      </c>
      <c r="PCP10" s="154">
        <v>0</v>
      </c>
      <c r="PCQ10" s="154">
        <v>0</v>
      </c>
      <c r="PCR10" s="154">
        <v>0</v>
      </c>
      <c r="PCS10" s="154">
        <v>0</v>
      </c>
      <c r="PCT10" s="154">
        <v>0</v>
      </c>
      <c r="PCU10" s="154">
        <v>0</v>
      </c>
      <c r="PCV10" s="154">
        <v>0</v>
      </c>
      <c r="PCW10" s="154">
        <v>0</v>
      </c>
      <c r="PCX10" s="154">
        <v>0</v>
      </c>
      <c r="PCY10" s="154">
        <v>0</v>
      </c>
      <c r="PCZ10" s="154">
        <v>0</v>
      </c>
      <c r="PDA10" s="154">
        <v>0</v>
      </c>
      <c r="PDB10" s="154">
        <v>0</v>
      </c>
      <c r="PDC10" s="154">
        <v>0</v>
      </c>
      <c r="PDD10" s="154">
        <v>0</v>
      </c>
      <c r="PDE10" s="154">
        <v>0</v>
      </c>
      <c r="PDF10" s="154">
        <v>0</v>
      </c>
      <c r="PDG10" s="154">
        <v>0</v>
      </c>
      <c r="PDH10" s="154">
        <v>0</v>
      </c>
      <c r="PDI10" s="154">
        <v>0</v>
      </c>
      <c r="PDJ10" s="154">
        <v>0</v>
      </c>
      <c r="PDK10" s="154">
        <v>0</v>
      </c>
      <c r="PDL10" s="154">
        <v>0</v>
      </c>
      <c r="PDM10" s="154">
        <v>0</v>
      </c>
      <c r="PDN10" s="154">
        <v>0</v>
      </c>
      <c r="PDO10" s="154">
        <v>0</v>
      </c>
      <c r="PDP10" s="154">
        <v>0</v>
      </c>
      <c r="PDQ10" s="154">
        <v>0</v>
      </c>
      <c r="PDR10" s="154">
        <v>0</v>
      </c>
      <c r="PDS10" s="154">
        <v>0</v>
      </c>
      <c r="PDT10" s="154">
        <v>0</v>
      </c>
      <c r="PDU10" s="154">
        <v>0</v>
      </c>
      <c r="PDV10" s="154">
        <v>0</v>
      </c>
      <c r="PDW10" s="154">
        <v>0</v>
      </c>
      <c r="PDX10" s="154">
        <v>0</v>
      </c>
      <c r="PDY10" s="154">
        <v>0</v>
      </c>
      <c r="PDZ10" s="154">
        <v>0</v>
      </c>
      <c r="PEA10" s="154">
        <v>0</v>
      </c>
      <c r="PEB10" s="154">
        <v>0</v>
      </c>
      <c r="PEC10" s="154">
        <v>0</v>
      </c>
      <c r="PED10" s="154">
        <v>0</v>
      </c>
      <c r="PEE10" s="154">
        <v>0</v>
      </c>
      <c r="PEF10" s="154">
        <v>0</v>
      </c>
      <c r="PEG10" s="154">
        <v>0</v>
      </c>
      <c r="PEH10" s="154">
        <v>0</v>
      </c>
      <c r="PEI10" s="154">
        <v>0</v>
      </c>
      <c r="PEJ10" s="154">
        <v>0</v>
      </c>
      <c r="PEK10" s="154">
        <v>0</v>
      </c>
      <c r="PEL10" s="154">
        <v>0</v>
      </c>
      <c r="PEM10" s="154">
        <v>0</v>
      </c>
      <c r="PEN10" s="154">
        <v>0</v>
      </c>
      <c r="PEO10" s="154">
        <v>0</v>
      </c>
      <c r="PEP10" s="154">
        <v>0</v>
      </c>
      <c r="PEQ10" s="154">
        <v>0</v>
      </c>
      <c r="PER10" s="154">
        <v>0</v>
      </c>
      <c r="PES10" s="154">
        <v>0</v>
      </c>
      <c r="PET10" s="154">
        <v>0</v>
      </c>
      <c r="PEU10" s="154">
        <v>0</v>
      </c>
      <c r="PEV10" s="154">
        <v>0</v>
      </c>
      <c r="PEW10" s="154">
        <v>0</v>
      </c>
      <c r="PEX10" s="154">
        <v>0</v>
      </c>
      <c r="PEY10" s="154">
        <v>0</v>
      </c>
      <c r="PEZ10" s="154">
        <v>0</v>
      </c>
      <c r="PFA10" s="154">
        <v>0</v>
      </c>
      <c r="PFB10" s="154">
        <v>0</v>
      </c>
      <c r="PFC10" s="154">
        <v>0</v>
      </c>
      <c r="PFD10" s="154">
        <v>0</v>
      </c>
      <c r="PFE10" s="154">
        <v>0</v>
      </c>
      <c r="PFF10" s="154">
        <v>0</v>
      </c>
      <c r="PFG10" s="154">
        <v>0</v>
      </c>
      <c r="PFH10" s="154">
        <v>0</v>
      </c>
      <c r="PFI10" s="154">
        <v>0</v>
      </c>
      <c r="PFJ10" s="154">
        <v>0</v>
      </c>
      <c r="PFK10" s="154">
        <v>0</v>
      </c>
      <c r="PFL10" s="154">
        <v>0</v>
      </c>
      <c r="PFM10" s="154">
        <v>0</v>
      </c>
      <c r="PFN10" s="154">
        <v>0</v>
      </c>
      <c r="PFO10" s="154">
        <v>0</v>
      </c>
      <c r="PFP10" s="154">
        <v>0</v>
      </c>
      <c r="PFQ10" s="154">
        <v>0</v>
      </c>
      <c r="PFR10" s="154">
        <v>0</v>
      </c>
      <c r="PFS10" s="154">
        <v>0</v>
      </c>
      <c r="PFT10" s="154">
        <v>0</v>
      </c>
      <c r="PFU10" s="154">
        <v>0</v>
      </c>
      <c r="PFV10" s="154">
        <v>0</v>
      </c>
      <c r="PFW10" s="154">
        <v>0</v>
      </c>
      <c r="PFX10" s="154">
        <v>0</v>
      </c>
      <c r="PFY10" s="154">
        <v>0</v>
      </c>
      <c r="PFZ10" s="154">
        <v>0</v>
      </c>
      <c r="PGA10" s="154">
        <v>0</v>
      </c>
      <c r="PGB10" s="154">
        <v>0</v>
      </c>
      <c r="PGC10" s="154">
        <v>0</v>
      </c>
      <c r="PGD10" s="154">
        <v>0</v>
      </c>
      <c r="PGE10" s="154">
        <v>0</v>
      </c>
      <c r="PGF10" s="154">
        <v>0</v>
      </c>
      <c r="PGG10" s="154">
        <v>0</v>
      </c>
      <c r="PGH10" s="154">
        <v>0</v>
      </c>
      <c r="PGI10" s="154">
        <v>0</v>
      </c>
      <c r="PGJ10" s="154">
        <v>0</v>
      </c>
      <c r="PGK10" s="154">
        <v>0</v>
      </c>
      <c r="PGL10" s="154">
        <v>0</v>
      </c>
      <c r="PGM10" s="154">
        <v>0</v>
      </c>
      <c r="PGN10" s="154">
        <v>0</v>
      </c>
      <c r="PGO10" s="154">
        <v>0</v>
      </c>
      <c r="PGP10" s="154">
        <v>0</v>
      </c>
      <c r="PGQ10" s="154">
        <v>0</v>
      </c>
      <c r="PGR10" s="154">
        <v>0</v>
      </c>
      <c r="PGS10" s="154">
        <v>0</v>
      </c>
      <c r="PGT10" s="154">
        <v>0</v>
      </c>
      <c r="PGU10" s="154">
        <v>0</v>
      </c>
      <c r="PGV10" s="154">
        <v>0</v>
      </c>
      <c r="PGW10" s="154">
        <v>0</v>
      </c>
      <c r="PGX10" s="154">
        <v>0</v>
      </c>
      <c r="PGY10" s="154">
        <v>0</v>
      </c>
      <c r="PGZ10" s="154">
        <v>0</v>
      </c>
      <c r="PHA10" s="154">
        <v>0</v>
      </c>
      <c r="PHB10" s="154">
        <v>0</v>
      </c>
      <c r="PHC10" s="154">
        <v>0</v>
      </c>
      <c r="PHD10" s="154">
        <v>0</v>
      </c>
      <c r="PHE10" s="154">
        <v>0</v>
      </c>
      <c r="PHF10" s="154">
        <v>0</v>
      </c>
      <c r="PHG10" s="154">
        <v>0</v>
      </c>
      <c r="PHH10" s="154">
        <v>0</v>
      </c>
      <c r="PHI10" s="154">
        <v>0</v>
      </c>
      <c r="PHJ10" s="154">
        <v>0</v>
      </c>
      <c r="PHK10" s="154">
        <v>0</v>
      </c>
      <c r="PHL10" s="154">
        <v>0</v>
      </c>
      <c r="PHM10" s="154">
        <v>0</v>
      </c>
      <c r="PHN10" s="154">
        <v>0</v>
      </c>
      <c r="PHO10" s="154">
        <v>0</v>
      </c>
      <c r="PHP10" s="154">
        <v>0</v>
      </c>
      <c r="PHQ10" s="154">
        <v>0</v>
      </c>
      <c r="PHR10" s="154">
        <v>0</v>
      </c>
      <c r="PHS10" s="154">
        <v>0</v>
      </c>
      <c r="PHT10" s="154">
        <v>0</v>
      </c>
      <c r="PHU10" s="154">
        <v>0</v>
      </c>
      <c r="PHV10" s="154">
        <v>0</v>
      </c>
      <c r="PHW10" s="154">
        <v>0</v>
      </c>
      <c r="PHX10" s="154">
        <v>0</v>
      </c>
      <c r="PHY10" s="154">
        <v>0</v>
      </c>
      <c r="PHZ10" s="154">
        <v>0</v>
      </c>
      <c r="PIA10" s="154">
        <v>0</v>
      </c>
      <c r="PIB10" s="154">
        <v>0</v>
      </c>
      <c r="PIC10" s="154">
        <v>0</v>
      </c>
      <c r="PID10" s="154">
        <v>0</v>
      </c>
      <c r="PIE10" s="154">
        <v>0</v>
      </c>
      <c r="PIF10" s="154">
        <v>0</v>
      </c>
      <c r="PIG10" s="154">
        <v>0</v>
      </c>
      <c r="PIH10" s="154">
        <v>0</v>
      </c>
      <c r="PII10" s="154">
        <v>0</v>
      </c>
      <c r="PIJ10" s="154">
        <v>0</v>
      </c>
      <c r="PIK10" s="154">
        <v>0</v>
      </c>
      <c r="PIL10" s="154">
        <v>0</v>
      </c>
      <c r="PIM10" s="154">
        <v>0</v>
      </c>
      <c r="PIN10" s="154">
        <v>0</v>
      </c>
      <c r="PIO10" s="154">
        <v>0</v>
      </c>
      <c r="PIP10" s="154">
        <v>0</v>
      </c>
      <c r="PIQ10" s="154">
        <v>0</v>
      </c>
      <c r="PIR10" s="154">
        <v>0</v>
      </c>
      <c r="PIS10" s="154">
        <v>0</v>
      </c>
      <c r="PIT10" s="154">
        <v>0</v>
      </c>
      <c r="PIU10" s="154">
        <v>0</v>
      </c>
      <c r="PIV10" s="154">
        <v>0</v>
      </c>
      <c r="PIW10" s="154">
        <v>0</v>
      </c>
      <c r="PIX10" s="154">
        <v>0</v>
      </c>
      <c r="PIY10" s="154">
        <v>0</v>
      </c>
      <c r="PIZ10" s="154">
        <v>0</v>
      </c>
      <c r="PJA10" s="154">
        <v>0</v>
      </c>
      <c r="PJB10" s="154">
        <v>0</v>
      </c>
      <c r="PJC10" s="154">
        <v>0</v>
      </c>
      <c r="PJD10" s="154">
        <v>0</v>
      </c>
      <c r="PJE10" s="154">
        <v>0</v>
      </c>
      <c r="PJF10" s="154">
        <v>0</v>
      </c>
      <c r="PJG10" s="154">
        <v>0</v>
      </c>
      <c r="PJH10" s="154">
        <v>0</v>
      </c>
      <c r="PJI10" s="154">
        <v>0</v>
      </c>
      <c r="PJJ10" s="154">
        <v>0</v>
      </c>
      <c r="PJK10" s="154">
        <v>0</v>
      </c>
      <c r="PJL10" s="154">
        <v>0</v>
      </c>
      <c r="PJM10" s="154">
        <v>0</v>
      </c>
      <c r="PJN10" s="154">
        <v>0</v>
      </c>
      <c r="PJO10" s="154">
        <v>0</v>
      </c>
      <c r="PJP10" s="154">
        <v>0</v>
      </c>
      <c r="PJQ10" s="154">
        <v>0</v>
      </c>
      <c r="PJR10" s="154">
        <v>0</v>
      </c>
      <c r="PJS10" s="154">
        <v>0</v>
      </c>
      <c r="PJT10" s="154">
        <v>0</v>
      </c>
      <c r="PJU10" s="154">
        <v>0</v>
      </c>
      <c r="PJV10" s="154">
        <v>0</v>
      </c>
      <c r="PJW10" s="154">
        <v>0</v>
      </c>
      <c r="PJX10" s="154">
        <v>0</v>
      </c>
      <c r="PJY10" s="154">
        <v>0</v>
      </c>
      <c r="PJZ10" s="154">
        <v>0</v>
      </c>
      <c r="PKA10" s="154">
        <v>0</v>
      </c>
      <c r="PKB10" s="154">
        <v>0</v>
      </c>
      <c r="PKC10" s="154">
        <v>0</v>
      </c>
      <c r="PKD10" s="154">
        <v>0</v>
      </c>
      <c r="PKE10" s="154">
        <v>0</v>
      </c>
      <c r="PKF10" s="154">
        <v>0</v>
      </c>
      <c r="PKG10" s="154">
        <v>0</v>
      </c>
      <c r="PKH10" s="154">
        <v>0</v>
      </c>
      <c r="PKI10" s="154">
        <v>0</v>
      </c>
      <c r="PKJ10" s="154">
        <v>0</v>
      </c>
      <c r="PKK10" s="154">
        <v>0</v>
      </c>
      <c r="PKL10" s="154">
        <v>0</v>
      </c>
      <c r="PKM10" s="154">
        <v>0</v>
      </c>
      <c r="PKN10" s="154">
        <v>0</v>
      </c>
      <c r="PKO10" s="154">
        <v>0</v>
      </c>
      <c r="PKP10" s="154">
        <v>0</v>
      </c>
      <c r="PKQ10" s="154">
        <v>0</v>
      </c>
      <c r="PKR10" s="154">
        <v>0</v>
      </c>
      <c r="PKS10" s="154">
        <v>0</v>
      </c>
      <c r="PKT10" s="154">
        <v>0</v>
      </c>
      <c r="PKU10" s="154">
        <v>0</v>
      </c>
      <c r="PKV10" s="154">
        <v>0</v>
      </c>
      <c r="PKW10" s="154">
        <v>0</v>
      </c>
      <c r="PKX10" s="154">
        <v>0</v>
      </c>
      <c r="PKY10" s="154">
        <v>0</v>
      </c>
      <c r="PKZ10" s="154">
        <v>0</v>
      </c>
      <c r="PLA10" s="154">
        <v>0</v>
      </c>
      <c r="PLB10" s="154">
        <v>0</v>
      </c>
      <c r="PLC10" s="154">
        <v>0</v>
      </c>
      <c r="PLD10" s="154">
        <v>0</v>
      </c>
      <c r="PLE10" s="154">
        <v>0</v>
      </c>
      <c r="PLF10" s="154">
        <v>0</v>
      </c>
      <c r="PLG10" s="154">
        <v>0</v>
      </c>
      <c r="PLH10" s="154">
        <v>0</v>
      </c>
      <c r="PLI10" s="154">
        <v>0</v>
      </c>
      <c r="PLJ10" s="154">
        <v>0</v>
      </c>
      <c r="PLK10" s="154">
        <v>0</v>
      </c>
      <c r="PLL10" s="154">
        <v>0</v>
      </c>
      <c r="PLM10" s="154">
        <v>0</v>
      </c>
      <c r="PLN10" s="154">
        <v>0</v>
      </c>
      <c r="PLO10" s="154">
        <v>0</v>
      </c>
      <c r="PLP10" s="154">
        <v>0</v>
      </c>
      <c r="PLQ10" s="154">
        <v>0</v>
      </c>
      <c r="PLR10" s="154">
        <v>0</v>
      </c>
      <c r="PLS10" s="154">
        <v>0</v>
      </c>
      <c r="PLT10" s="154">
        <v>0</v>
      </c>
      <c r="PLU10" s="154">
        <v>0</v>
      </c>
      <c r="PLV10" s="154">
        <v>0</v>
      </c>
      <c r="PLW10" s="154">
        <v>0</v>
      </c>
      <c r="PLX10" s="154">
        <v>0</v>
      </c>
      <c r="PLY10" s="154">
        <v>0</v>
      </c>
      <c r="PLZ10" s="154">
        <v>0</v>
      </c>
      <c r="PMA10" s="154">
        <v>0</v>
      </c>
      <c r="PMB10" s="154">
        <v>0</v>
      </c>
      <c r="PMC10" s="154">
        <v>0</v>
      </c>
      <c r="PMD10" s="154">
        <v>0</v>
      </c>
      <c r="PME10" s="154">
        <v>0</v>
      </c>
      <c r="PMF10" s="154">
        <v>0</v>
      </c>
      <c r="PMG10" s="154">
        <v>0</v>
      </c>
      <c r="PMH10" s="154">
        <v>0</v>
      </c>
      <c r="PMI10" s="154">
        <v>0</v>
      </c>
      <c r="PMJ10" s="154">
        <v>0</v>
      </c>
      <c r="PMK10" s="154">
        <v>0</v>
      </c>
      <c r="PML10" s="154">
        <v>0</v>
      </c>
      <c r="PMM10" s="154">
        <v>0</v>
      </c>
      <c r="PMN10" s="154">
        <v>0</v>
      </c>
      <c r="PMO10" s="154">
        <v>0</v>
      </c>
      <c r="PMP10" s="154">
        <v>0</v>
      </c>
      <c r="PMQ10" s="154">
        <v>0</v>
      </c>
      <c r="PMR10" s="154">
        <v>0</v>
      </c>
      <c r="PMS10" s="154">
        <v>0</v>
      </c>
      <c r="PMT10" s="154">
        <v>0</v>
      </c>
      <c r="PMU10" s="154">
        <v>0</v>
      </c>
      <c r="PMV10" s="154">
        <v>0</v>
      </c>
      <c r="PMW10" s="154">
        <v>0</v>
      </c>
      <c r="PMX10" s="154">
        <v>0</v>
      </c>
      <c r="PMY10" s="154">
        <v>0</v>
      </c>
      <c r="PMZ10" s="154">
        <v>0</v>
      </c>
      <c r="PNA10" s="154">
        <v>0</v>
      </c>
      <c r="PNB10" s="154">
        <v>0</v>
      </c>
      <c r="PNC10" s="154">
        <v>0</v>
      </c>
      <c r="PND10" s="154">
        <v>0</v>
      </c>
      <c r="PNE10" s="154">
        <v>0</v>
      </c>
      <c r="PNF10" s="154">
        <v>0</v>
      </c>
      <c r="PNG10" s="154">
        <v>0</v>
      </c>
      <c r="PNH10" s="154">
        <v>0</v>
      </c>
      <c r="PNI10" s="154">
        <v>0</v>
      </c>
      <c r="PNJ10" s="154">
        <v>0</v>
      </c>
      <c r="PNK10" s="154">
        <v>0</v>
      </c>
      <c r="PNL10" s="154">
        <v>0</v>
      </c>
      <c r="PNM10" s="154">
        <v>0</v>
      </c>
      <c r="PNN10" s="154">
        <v>0</v>
      </c>
      <c r="PNO10" s="154">
        <v>0</v>
      </c>
      <c r="PNP10" s="154">
        <v>0</v>
      </c>
      <c r="PNQ10" s="154">
        <v>0</v>
      </c>
      <c r="PNR10" s="154">
        <v>0</v>
      </c>
      <c r="PNS10" s="154">
        <v>0</v>
      </c>
      <c r="PNT10" s="154">
        <v>0</v>
      </c>
      <c r="PNU10" s="154">
        <v>0</v>
      </c>
      <c r="PNV10" s="154">
        <v>0</v>
      </c>
      <c r="PNW10" s="154">
        <v>0</v>
      </c>
      <c r="PNX10" s="154">
        <v>0</v>
      </c>
      <c r="PNY10" s="154">
        <v>0</v>
      </c>
      <c r="PNZ10" s="154">
        <v>0</v>
      </c>
      <c r="POA10" s="154">
        <v>0</v>
      </c>
      <c r="POB10" s="154">
        <v>0</v>
      </c>
      <c r="POC10" s="154">
        <v>0</v>
      </c>
      <c r="POD10" s="154">
        <v>0</v>
      </c>
      <c r="POE10" s="154">
        <v>0</v>
      </c>
      <c r="POF10" s="154">
        <v>0</v>
      </c>
      <c r="POG10" s="154">
        <v>0</v>
      </c>
      <c r="POH10" s="154">
        <v>0</v>
      </c>
      <c r="POI10" s="154">
        <v>0</v>
      </c>
      <c r="POJ10" s="154">
        <v>0</v>
      </c>
      <c r="POK10" s="154">
        <v>0</v>
      </c>
      <c r="POL10" s="154">
        <v>0</v>
      </c>
      <c r="POM10" s="154">
        <v>0</v>
      </c>
      <c r="PON10" s="154">
        <v>0</v>
      </c>
      <c r="POO10" s="154">
        <v>0</v>
      </c>
      <c r="POP10" s="154">
        <v>0</v>
      </c>
      <c r="POQ10" s="154">
        <v>0</v>
      </c>
      <c r="POR10" s="154">
        <v>0</v>
      </c>
      <c r="POS10" s="154">
        <v>0</v>
      </c>
      <c r="POT10" s="154">
        <v>0</v>
      </c>
      <c r="POU10" s="154">
        <v>0</v>
      </c>
      <c r="POV10" s="154">
        <v>0</v>
      </c>
      <c r="POW10" s="154">
        <v>0</v>
      </c>
      <c r="POX10" s="154">
        <v>0</v>
      </c>
      <c r="POY10" s="154">
        <v>0</v>
      </c>
      <c r="POZ10" s="154">
        <v>0</v>
      </c>
      <c r="PPA10" s="154">
        <v>0</v>
      </c>
      <c r="PPB10" s="154">
        <v>0</v>
      </c>
      <c r="PPC10" s="154">
        <v>0</v>
      </c>
      <c r="PPD10" s="154">
        <v>0</v>
      </c>
      <c r="PPE10" s="154">
        <v>0</v>
      </c>
      <c r="PPF10" s="154">
        <v>0</v>
      </c>
      <c r="PPG10" s="154">
        <v>0</v>
      </c>
      <c r="PPH10" s="154">
        <v>0</v>
      </c>
      <c r="PPI10" s="154">
        <v>0</v>
      </c>
      <c r="PPJ10" s="154">
        <v>0</v>
      </c>
      <c r="PPK10" s="154">
        <v>0</v>
      </c>
      <c r="PPL10" s="154">
        <v>0</v>
      </c>
      <c r="PPM10" s="154">
        <v>0</v>
      </c>
      <c r="PPN10" s="154">
        <v>0</v>
      </c>
      <c r="PPO10" s="154">
        <v>0</v>
      </c>
      <c r="PPP10" s="154">
        <v>0</v>
      </c>
      <c r="PPQ10" s="154">
        <v>0</v>
      </c>
      <c r="PPR10" s="154">
        <v>0</v>
      </c>
      <c r="PPS10" s="154">
        <v>0</v>
      </c>
      <c r="PPT10" s="154">
        <v>0</v>
      </c>
      <c r="PPU10" s="154">
        <v>0</v>
      </c>
      <c r="PPV10" s="154">
        <v>0</v>
      </c>
      <c r="PPW10" s="154">
        <v>0</v>
      </c>
      <c r="PPX10" s="154">
        <v>0</v>
      </c>
      <c r="PPY10" s="154">
        <v>0</v>
      </c>
      <c r="PPZ10" s="154">
        <v>0</v>
      </c>
      <c r="PQA10" s="154">
        <v>0</v>
      </c>
      <c r="PQB10" s="154">
        <v>0</v>
      </c>
      <c r="PQC10" s="154">
        <v>0</v>
      </c>
      <c r="PQD10" s="154">
        <v>0</v>
      </c>
      <c r="PQE10" s="154">
        <v>0</v>
      </c>
      <c r="PQF10" s="154">
        <v>0</v>
      </c>
      <c r="PQG10" s="154">
        <v>0</v>
      </c>
      <c r="PQH10" s="154">
        <v>0</v>
      </c>
      <c r="PQI10" s="154">
        <v>0</v>
      </c>
      <c r="PQJ10" s="154">
        <v>0</v>
      </c>
      <c r="PQK10" s="154">
        <v>0</v>
      </c>
      <c r="PQL10" s="154">
        <v>0</v>
      </c>
      <c r="PQM10" s="154">
        <v>0</v>
      </c>
      <c r="PQN10" s="154">
        <v>0</v>
      </c>
      <c r="PQO10" s="154">
        <v>0</v>
      </c>
      <c r="PQP10" s="154">
        <v>0</v>
      </c>
      <c r="PQQ10" s="154">
        <v>0</v>
      </c>
      <c r="PQR10" s="154">
        <v>0</v>
      </c>
      <c r="PQS10" s="154">
        <v>0</v>
      </c>
      <c r="PQT10" s="154">
        <v>0</v>
      </c>
      <c r="PQU10" s="154">
        <v>0</v>
      </c>
      <c r="PQV10" s="154">
        <v>0</v>
      </c>
      <c r="PQW10" s="154">
        <v>0</v>
      </c>
      <c r="PQX10" s="154">
        <v>0</v>
      </c>
      <c r="PQY10" s="154">
        <v>0</v>
      </c>
      <c r="PQZ10" s="154">
        <v>0</v>
      </c>
      <c r="PRA10" s="154">
        <v>0</v>
      </c>
      <c r="PRB10" s="154">
        <v>0</v>
      </c>
      <c r="PRC10" s="154">
        <v>0</v>
      </c>
      <c r="PRD10" s="154">
        <v>0</v>
      </c>
      <c r="PRE10" s="154">
        <v>0</v>
      </c>
      <c r="PRF10" s="154">
        <v>0</v>
      </c>
      <c r="PRG10" s="154">
        <v>0</v>
      </c>
      <c r="PRH10" s="154">
        <v>0</v>
      </c>
      <c r="PRI10" s="154">
        <v>0</v>
      </c>
      <c r="PRJ10" s="154">
        <v>0</v>
      </c>
      <c r="PRK10" s="154">
        <v>0</v>
      </c>
      <c r="PRL10" s="154">
        <v>0</v>
      </c>
      <c r="PRM10" s="154">
        <v>0</v>
      </c>
      <c r="PRN10" s="154">
        <v>0</v>
      </c>
      <c r="PRO10" s="154">
        <v>0</v>
      </c>
      <c r="PRP10" s="154">
        <v>0</v>
      </c>
      <c r="PRQ10" s="154">
        <v>0</v>
      </c>
      <c r="PRR10" s="154">
        <v>0</v>
      </c>
      <c r="PRS10" s="154">
        <v>0</v>
      </c>
      <c r="PRT10" s="154">
        <v>0</v>
      </c>
      <c r="PRU10" s="154">
        <v>0</v>
      </c>
      <c r="PRV10" s="154">
        <v>0</v>
      </c>
      <c r="PRW10" s="154">
        <v>0</v>
      </c>
      <c r="PRX10" s="154">
        <v>0</v>
      </c>
      <c r="PRY10" s="154">
        <v>0</v>
      </c>
      <c r="PRZ10" s="154">
        <v>0</v>
      </c>
      <c r="PSA10" s="154">
        <v>0</v>
      </c>
      <c r="PSB10" s="154">
        <v>0</v>
      </c>
      <c r="PSC10" s="154">
        <v>0</v>
      </c>
      <c r="PSD10" s="154">
        <v>0</v>
      </c>
      <c r="PSE10" s="154">
        <v>0</v>
      </c>
      <c r="PSF10" s="154">
        <v>0</v>
      </c>
      <c r="PSG10" s="154">
        <v>0</v>
      </c>
      <c r="PSH10" s="154">
        <v>0</v>
      </c>
      <c r="PSI10" s="154">
        <v>0</v>
      </c>
      <c r="PSJ10" s="154">
        <v>0</v>
      </c>
      <c r="PSK10" s="154">
        <v>0</v>
      </c>
      <c r="PSL10" s="154">
        <v>0</v>
      </c>
      <c r="PSM10" s="154">
        <v>0</v>
      </c>
      <c r="PSN10" s="154">
        <v>0</v>
      </c>
      <c r="PSO10" s="154">
        <v>0</v>
      </c>
      <c r="PSP10" s="154">
        <v>0</v>
      </c>
      <c r="PSQ10" s="154">
        <v>0</v>
      </c>
      <c r="PSR10" s="154">
        <v>0</v>
      </c>
      <c r="PSS10" s="154">
        <v>0</v>
      </c>
      <c r="PST10" s="154">
        <v>0</v>
      </c>
      <c r="PSU10" s="154">
        <v>0</v>
      </c>
      <c r="PSV10" s="154">
        <v>0</v>
      </c>
      <c r="PSW10" s="154">
        <v>0</v>
      </c>
      <c r="PSX10" s="154">
        <v>0</v>
      </c>
      <c r="PSY10" s="154">
        <v>0</v>
      </c>
      <c r="PSZ10" s="154">
        <v>0</v>
      </c>
      <c r="PTA10" s="154">
        <v>0</v>
      </c>
      <c r="PTB10" s="154">
        <v>0</v>
      </c>
      <c r="PTC10" s="154">
        <v>0</v>
      </c>
      <c r="PTD10" s="154">
        <v>0</v>
      </c>
      <c r="PTE10" s="154">
        <v>0</v>
      </c>
      <c r="PTF10" s="154">
        <v>0</v>
      </c>
      <c r="PTG10" s="154">
        <v>0</v>
      </c>
      <c r="PTH10" s="154">
        <v>0</v>
      </c>
      <c r="PTI10" s="154">
        <v>0</v>
      </c>
      <c r="PTJ10" s="154">
        <v>0</v>
      </c>
      <c r="PTK10" s="154">
        <v>0</v>
      </c>
      <c r="PTL10" s="154">
        <v>0</v>
      </c>
      <c r="PTM10" s="154">
        <v>0</v>
      </c>
      <c r="PTN10" s="154">
        <v>0</v>
      </c>
      <c r="PTO10" s="154">
        <v>0</v>
      </c>
      <c r="PTP10" s="154">
        <v>0</v>
      </c>
      <c r="PTQ10" s="154">
        <v>0</v>
      </c>
      <c r="PTR10" s="154">
        <v>0</v>
      </c>
      <c r="PTS10" s="154">
        <v>0</v>
      </c>
      <c r="PTT10" s="154">
        <v>0</v>
      </c>
      <c r="PTU10" s="154">
        <v>0</v>
      </c>
      <c r="PTV10" s="154">
        <v>0</v>
      </c>
      <c r="PTW10" s="154">
        <v>0</v>
      </c>
      <c r="PTX10" s="154">
        <v>0</v>
      </c>
      <c r="PTY10" s="154">
        <v>0</v>
      </c>
      <c r="PTZ10" s="154">
        <v>0</v>
      </c>
      <c r="PUA10" s="154">
        <v>0</v>
      </c>
      <c r="PUB10" s="154">
        <v>0</v>
      </c>
      <c r="PUC10" s="154">
        <v>0</v>
      </c>
      <c r="PUD10" s="154">
        <v>0</v>
      </c>
      <c r="PUE10" s="154">
        <v>0</v>
      </c>
      <c r="PUF10" s="154">
        <v>0</v>
      </c>
      <c r="PUG10" s="154">
        <v>0</v>
      </c>
      <c r="PUH10" s="154">
        <v>0</v>
      </c>
      <c r="PUI10" s="154">
        <v>0</v>
      </c>
      <c r="PUJ10" s="154">
        <v>0</v>
      </c>
      <c r="PUK10" s="154">
        <v>0</v>
      </c>
      <c r="PUL10" s="154">
        <v>0</v>
      </c>
      <c r="PUM10" s="154">
        <v>0</v>
      </c>
      <c r="PUN10" s="154">
        <v>0</v>
      </c>
      <c r="PUO10" s="154">
        <v>0</v>
      </c>
      <c r="PUP10" s="154">
        <v>0</v>
      </c>
      <c r="PUQ10" s="154">
        <v>0</v>
      </c>
      <c r="PUR10" s="154">
        <v>0</v>
      </c>
      <c r="PUS10" s="154">
        <v>0</v>
      </c>
      <c r="PUT10" s="154">
        <v>0</v>
      </c>
      <c r="PUU10" s="154">
        <v>0</v>
      </c>
      <c r="PUV10" s="154">
        <v>0</v>
      </c>
      <c r="PUW10" s="154">
        <v>0</v>
      </c>
      <c r="PUX10" s="154">
        <v>0</v>
      </c>
      <c r="PUY10" s="154">
        <v>0</v>
      </c>
      <c r="PUZ10" s="154">
        <v>0</v>
      </c>
      <c r="PVA10" s="154">
        <v>0</v>
      </c>
      <c r="PVB10" s="154">
        <v>0</v>
      </c>
      <c r="PVC10" s="154">
        <v>0</v>
      </c>
      <c r="PVD10" s="154">
        <v>0</v>
      </c>
      <c r="PVE10" s="154">
        <v>0</v>
      </c>
      <c r="PVF10" s="154">
        <v>0</v>
      </c>
      <c r="PVG10" s="154">
        <v>0</v>
      </c>
      <c r="PVH10" s="154">
        <v>0</v>
      </c>
      <c r="PVI10" s="154">
        <v>0</v>
      </c>
      <c r="PVJ10" s="154">
        <v>0</v>
      </c>
      <c r="PVK10" s="154">
        <v>0</v>
      </c>
      <c r="PVL10" s="154">
        <v>0</v>
      </c>
      <c r="PVM10" s="154">
        <v>0</v>
      </c>
      <c r="PVN10" s="154">
        <v>0</v>
      </c>
      <c r="PVO10" s="154">
        <v>0</v>
      </c>
      <c r="PVP10" s="154">
        <v>0</v>
      </c>
      <c r="PVQ10" s="154">
        <v>0</v>
      </c>
      <c r="PVR10" s="154">
        <v>0</v>
      </c>
      <c r="PVS10" s="154">
        <v>0</v>
      </c>
      <c r="PVT10" s="154">
        <v>0</v>
      </c>
      <c r="PVU10" s="154">
        <v>0</v>
      </c>
      <c r="PVV10" s="154">
        <v>0</v>
      </c>
      <c r="PVW10" s="154">
        <v>0</v>
      </c>
      <c r="PVX10" s="154">
        <v>0</v>
      </c>
      <c r="PVY10" s="154">
        <v>0</v>
      </c>
      <c r="PVZ10" s="154">
        <v>0</v>
      </c>
      <c r="PWA10" s="154">
        <v>0</v>
      </c>
      <c r="PWB10" s="154">
        <v>0</v>
      </c>
      <c r="PWC10" s="154">
        <v>0</v>
      </c>
      <c r="PWD10" s="154">
        <v>0</v>
      </c>
      <c r="PWE10" s="154">
        <v>0</v>
      </c>
      <c r="PWF10" s="154">
        <v>0</v>
      </c>
      <c r="PWG10" s="154">
        <v>0</v>
      </c>
      <c r="PWH10" s="154">
        <v>0</v>
      </c>
      <c r="PWI10" s="154">
        <v>0</v>
      </c>
      <c r="PWJ10" s="154">
        <v>0</v>
      </c>
      <c r="PWK10" s="154">
        <v>0</v>
      </c>
      <c r="PWL10" s="154">
        <v>0</v>
      </c>
      <c r="PWM10" s="154">
        <v>0</v>
      </c>
      <c r="PWN10" s="154">
        <v>0</v>
      </c>
      <c r="PWO10" s="154">
        <v>0</v>
      </c>
      <c r="PWP10" s="154">
        <v>0</v>
      </c>
      <c r="PWQ10" s="154">
        <v>0</v>
      </c>
      <c r="PWR10" s="154">
        <v>0</v>
      </c>
      <c r="PWS10" s="154">
        <v>0</v>
      </c>
      <c r="PWT10" s="154">
        <v>0</v>
      </c>
      <c r="PWU10" s="154">
        <v>0</v>
      </c>
      <c r="PWV10" s="154">
        <v>0</v>
      </c>
      <c r="PWW10" s="154">
        <v>0</v>
      </c>
      <c r="PWX10" s="154">
        <v>0</v>
      </c>
      <c r="PWY10" s="154">
        <v>0</v>
      </c>
      <c r="PWZ10" s="154">
        <v>0</v>
      </c>
      <c r="PXA10" s="154">
        <v>0</v>
      </c>
      <c r="PXB10" s="154">
        <v>0</v>
      </c>
      <c r="PXC10" s="154">
        <v>0</v>
      </c>
      <c r="PXD10" s="154">
        <v>0</v>
      </c>
      <c r="PXE10" s="154">
        <v>0</v>
      </c>
      <c r="PXF10" s="154">
        <v>0</v>
      </c>
      <c r="PXG10" s="154">
        <v>0</v>
      </c>
      <c r="PXH10" s="154">
        <v>0</v>
      </c>
      <c r="PXI10" s="154">
        <v>0</v>
      </c>
      <c r="PXJ10" s="154">
        <v>0</v>
      </c>
      <c r="PXK10" s="154">
        <v>0</v>
      </c>
      <c r="PXL10" s="154">
        <v>0</v>
      </c>
      <c r="PXM10" s="154">
        <v>0</v>
      </c>
      <c r="PXN10" s="154">
        <v>0</v>
      </c>
      <c r="PXO10" s="154">
        <v>0</v>
      </c>
      <c r="PXP10" s="154">
        <v>0</v>
      </c>
      <c r="PXQ10" s="154">
        <v>0</v>
      </c>
      <c r="PXR10" s="154">
        <v>0</v>
      </c>
      <c r="PXS10" s="154">
        <v>0</v>
      </c>
      <c r="PXT10" s="154">
        <v>0</v>
      </c>
      <c r="PXU10" s="154">
        <v>0</v>
      </c>
      <c r="PXV10" s="154">
        <v>0</v>
      </c>
      <c r="PXW10" s="154">
        <v>0</v>
      </c>
      <c r="PXX10" s="154">
        <v>0</v>
      </c>
      <c r="PXY10" s="154">
        <v>0</v>
      </c>
      <c r="PXZ10" s="154">
        <v>0</v>
      </c>
      <c r="PYA10" s="154">
        <v>0</v>
      </c>
      <c r="PYB10" s="154">
        <v>0</v>
      </c>
      <c r="PYC10" s="154">
        <v>0</v>
      </c>
      <c r="PYD10" s="154">
        <v>0</v>
      </c>
      <c r="PYE10" s="154">
        <v>0</v>
      </c>
      <c r="PYF10" s="154">
        <v>0</v>
      </c>
      <c r="PYG10" s="154">
        <v>0</v>
      </c>
      <c r="PYH10" s="154">
        <v>0</v>
      </c>
      <c r="PYI10" s="154">
        <v>0</v>
      </c>
      <c r="PYJ10" s="154">
        <v>0</v>
      </c>
      <c r="PYK10" s="154">
        <v>0</v>
      </c>
      <c r="PYL10" s="154">
        <v>0</v>
      </c>
      <c r="PYM10" s="154">
        <v>0</v>
      </c>
      <c r="PYN10" s="154">
        <v>0</v>
      </c>
      <c r="PYO10" s="154">
        <v>0</v>
      </c>
      <c r="PYP10" s="154">
        <v>0</v>
      </c>
      <c r="PYQ10" s="154">
        <v>0</v>
      </c>
      <c r="PYR10" s="154">
        <v>0</v>
      </c>
      <c r="PYS10" s="154">
        <v>0</v>
      </c>
      <c r="PYT10" s="154">
        <v>0</v>
      </c>
      <c r="PYU10" s="154">
        <v>0</v>
      </c>
      <c r="PYV10" s="154">
        <v>0</v>
      </c>
      <c r="PYW10" s="154">
        <v>0</v>
      </c>
      <c r="PYX10" s="154">
        <v>0</v>
      </c>
      <c r="PYY10" s="154">
        <v>0</v>
      </c>
      <c r="PYZ10" s="154">
        <v>0</v>
      </c>
      <c r="PZA10" s="154">
        <v>0</v>
      </c>
      <c r="PZB10" s="154">
        <v>0</v>
      </c>
      <c r="PZC10" s="154">
        <v>0</v>
      </c>
      <c r="PZD10" s="154">
        <v>0</v>
      </c>
      <c r="PZE10" s="154">
        <v>0</v>
      </c>
      <c r="PZF10" s="154">
        <v>0</v>
      </c>
      <c r="PZG10" s="154">
        <v>0</v>
      </c>
      <c r="PZH10" s="154">
        <v>0</v>
      </c>
      <c r="PZI10" s="154">
        <v>0</v>
      </c>
      <c r="PZJ10" s="154">
        <v>0</v>
      </c>
      <c r="PZK10" s="154">
        <v>0</v>
      </c>
      <c r="PZL10" s="154">
        <v>0</v>
      </c>
      <c r="PZM10" s="154">
        <v>0</v>
      </c>
      <c r="PZN10" s="154">
        <v>0</v>
      </c>
      <c r="PZO10" s="154">
        <v>0</v>
      </c>
      <c r="PZP10" s="154">
        <v>0</v>
      </c>
      <c r="PZQ10" s="154">
        <v>0</v>
      </c>
      <c r="PZR10" s="154">
        <v>0</v>
      </c>
      <c r="PZS10" s="154">
        <v>0</v>
      </c>
      <c r="PZT10" s="154">
        <v>0</v>
      </c>
      <c r="PZU10" s="154">
        <v>0</v>
      </c>
      <c r="PZV10" s="154">
        <v>0</v>
      </c>
      <c r="PZW10" s="154">
        <v>0</v>
      </c>
      <c r="PZX10" s="154">
        <v>0</v>
      </c>
      <c r="PZY10" s="154">
        <v>0</v>
      </c>
      <c r="PZZ10" s="154">
        <v>0</v>
      </c>
      <c r="QAA10" s="154">
        <v>0</v>
      </c>
      <c r="QAB10" s="154">
        <v>0</v>
      </c>
      <c r="QAC10" s="154">
        <v>0</v>
      </c>
      <c r="QAD10" s="154">
        <v>0</v>
      </c>
      <c r="QAE10" s="154">
        <v>0</v>
      </c>
      <c r="QAF10" s="154">
        <v>0</v>
      </c>
      <c r="QAG10" s="154">
        <v>0</v>
      </c>
      <c r="QAH10" s="154">
        <v>0</v>
      </c>
      <c r="QAI10" s="154">
        <v>0</v>
      </c>
      <c r="QAJ10" s="154">
        <v>0</v>
      </c>
      <c r="QAK10" s="154">
        <v>0</v>
      </c>
      <c r="QAL10" s="154">
        <v>0</v>
      </c>
      <c r="QAM10" s="154">
        <v>0</v>
      </c>
      <c r="QAN10" s="154">
        <v>0</v>
      </c>
      <c r="QAO10" s="154">
        <v>0</v>
      </c>
      <c r="QAP10" s="154">
        <v>0</v>
      </c>
      <c r="QAQ10" s="154">
        <v>0</v>
      </c>
      <c r="QAR10" s="154">
        <v>0</v>
      </c>
      <c r="QAS10" s="154">
        <v>0</v>
      </c>
      <c r="QAT10" s="154">
        <v>0</v>
      </c>
      <c r="QAU10" s="154">
        <v>0</v>
      </c>
      <c r="QAV10" s="154">
        <v>0</v>
      </c>
      <c r="QAW10" s="154">
        <v>0</v>
      </c>
      <c r="QAX10" s="154">
        <v>0</v>
      </c>
      <c r="QAY10" s="154">
        <v>0</v>
      </c>
      <c r="QAZ10" s="154">
        <v>0</v>
      </c>
      <c r="QBA10" s="154">
        <v>0</v>
      </c>
      <c r="QBB10" s="154">
        <v>0</v>
      </c>
      <c r="QBC10" s="154">
        <v>0</v>
      </c>
      <c r="QBD10" s="154">
        <v>0</v>
      </c>
      <c r="QBE10" s="154">
        <v>0</v>
      </c>
      <c r="QBF10" s="154">
        <v>0</v>
      </c>
      <c r="QBG10" s="154">
        <v>0</v>
      </c>
      <c r="QBH10" s="154">
        <v>0</v>
      </c>
      <c r="QBI10" s="154">
        <v>0</v>
      </c>
      <c r="QBJ10" s="154">
        <v>0</v>
      </c>
      <c r="QBK10" s="154">
        <v>0</v>
      </c>
      <c r="QBL10" s="154">
        <v>0</v>
      </c>
      <c r="QBM10" s="154">
        <v>0</v>
      </c>
      <c r="QBN10" s="154">
        <v>0</v>
      </c>
      <c r="QBO10" s="154">
        <v>0</v>
      </c>
      <c r="QBP10" s="154">
        <v>0</v>
      </c>
      <c r="QBQ10" s="154">
        <v>0</v>
      </c>
      <c r="QBR10" s="154">
        <v>0</v>
      </c>
      <c r="QBS10" s="154">
        <v>0</v>
      </c>
      <c r="QBT10" s="154">
        <v>0</v>
      </c>
      <c r="QBU10" s="154">
        <v>0</v>
      </c>
      <c r="QBV10" s="154">
        <v>0</v>
      </c>
      <c r="QBW10" s="154">
        <v>0</v>
      </c>
      <c r="QBX10" s="154">
        <v>0</v>
      </c>
      <c r="QBY10" s="154">
        <v>0</v>
      </c>
      <c r="QBZ10" s="154">
        <v>0</v>
      </c>
      <c r="QCA10" s="154">
        <v>0</v>
      </c>
      <c r="QCB10" s="154">
        <v>0</v>
      </c>
      <c r="QCC10" s="154">
        <v>0</v>
      </c>
      <c r="QCD10" s="154">
        <v>0</v>
      </c>
      <c r="QCE10" s="154">
        <v>0</v>
      </c>
      <c r="QCF10" s="154">
        <v>0</v>
      </c>
      <c r="QCG10" s="154">
        <v>0</v>
      </c>
      <c r="QCH10" s="154">
        <v>0</v>
      </c>
      <c r="QCI10" s="154">
        <v>0</v>
      </c>
      <c r="QCJ10" s="154">
        <v>0</v>
      </c>
      <c r="QCK10" s="154">
        <v>0</v>
      </c>
      <c r="QCL10" s="154">
        <v>0</v>
      </c>
      <c r="QCM10" s="154">
        <v>0</v>
      </c>
      <c r="QCN10" s="154">
        <v>0</v>
      </c>
      <c r="QCO10" s="154">
        <v>0</v>
      </c>
      <c r="QCP10" s="154">
        <v>0</v>
      </c>
      <c r="QCQ10" s="154">
        <v>0</v>
      </c>
      <c r="QCR10" s="154">
        <v>0</v>
      </c>
      <c r="QCS10" s="154">
        <v>0</v>
      </c>
      <c r="QCT10" s="154">
        <v>0</v>
      </c>
      <c r="QCU10" s="154">
        <v>0</v>
      </c>
      <c r="QCV10" s="154">
        <v>0</v>
      </c>
      <c r="QCW10" s="154">
        <v>0</v>
      </c>
      <c r="QCX10" s="154">
        <v>0</v>
      </c>
      <c r="QCY10" s="154">
        <v>0</v>
      </c>
      <c r="QCZ10" s="154">
        <v>0</v>
      </c>
      <c r="QDA10" s="154">
        <v>0</v>
      </c>
      <c r="QDB10" s="154">
        <v>0</v>
      </c>
      <c r="QDC10" s="154">
        <v>0</v>
      </c>
      <c r="QDD10" s="154">
        <v>0</v>
      </c>
      <c r="QDE10" s="154">
        <v>0</v>
      </c>
      <c r="QDF10" s="154">
        <v>0</v>
      </c>
      <c r="QDG10" s="154">
        <v>0</v>
      </c>
      <c r="QDH10" s="154">
        <v>0</v>
      </c>
      <c r="QDI10" s="154">
        <v>0</v>
      </c>
      <c r="QDJ10" s="154">
        <v>0</v>
      </c>
      <c r="QDK10" s="154">
        <v>0</v>
      </c>
      <c r="QDL10" s="154">
        <v>0</v>
      </c>
      <c r="QDM10" s="154">
        <v>0</v>
      </c>
      <c r="QDN10" s="154">
        <v>0</v>
      </c>
      <c r="QDO10" s="154">
        <v>0</v>
      </c>
      <c r="QDP10" s="154">
        <v>0</v>
      </c>
      <c r="QDQ10" s="154">
        <v>0</v>
      </c>
      <c r="QDR10" s="154">
        <v>0</v>
      </c>
      <c r="QDS10" s="154">
        <v>0</v>
      </c>
      <c r="QDT10" s="154">
        <v>0</v>
      </c>
      <c r="QDU10" s="154">
        <v>0</v>
      </c>
      <c r="QDV10" s="154">
        <v>0</v>
      </c>
      <c r="QDW10" s="154">
        <v>0</v>
      </c>
      <c r="QDX10" s="154">
        <v>0</v>
      </c>
      <c r="QDY10" s="154">
        <v>0</v>
      </c>
      <c r="QDZ10" s="154">
        <v>0</v>
      </c>
      <c r="QEA10" s="154">
        <v>0</v>
      </c>
      <c r="QEB10" s="154">
        <v>0</v>
      </c>
      <c r="QEC10" s="154">
        <v>0</v>
      </c>
      <c r="QED10" s="154">
        <v>0</v>
      </c>
      <c r="QEE10" s="154">
        <v>0</v>
      </c>
      <c r="QEF10" s="154">
        <v>0</v>
      </c>
      <c r="QEG10" s="154">
        <v>0</v>
      </c>
      <c r="QEH10" s="154">
        <v>0</v>
      </c>
      <c r="QEI10" s="154">
        <v>0</v>
      </c>
      <c r="QEJ10" s="154">
        <v>0</v>
      </c>
      <c r="QEK10" s="154">
        <v>0</v>
      </c>
      <c r="QEL10" s="154">
        <v>0</v>
      </c>
      <c r="QEM10" s="154">
        <v>0</v>
      </c>
      <c r="QEN10" s="154">
        <v>0</v>
      </c>
      <c r="QEO10" s="154">
        <v>0</v>
      </c>
      <c r="QEP10" s="154">
        <v>0</v>
      </c>
      <c r="QEQ10" s="154">
        <v>0</v>
      </c>
      <c r="QER10" s="154">
        <v>0</v>
      </c>
      <c r="QES10" s="154">
        <v>0</v>
      </c>
      <c r="QET10" s="154">
        <v>0</v>
      </c>
      <c r="QEU10" s="154">
        <v>0</v>
      </c>
      <c r="QEV10" s="154">
        <v>0</v>
      </c>
      <c r="QEW10" s="154">
        <v>0</v>
      </c>
      <c r="QEX10" s="154">
        <v>0</v>
      </c>
      <c r="QEY10" s="154">
        <v>0</v>
      </c>
      <c r="QEZ10" s="154">
        <v>0</v>
      </c>
      <c r="QFA10" s="154">
        <v>0</v>
      </c>
      <c r="QFB10" s="154">
        <v>0</v>
      </c>
      <c r="QFC10" s="154">
        <v>0</v>
      </c>
      <c r="QFD10" s="154">
        <v>0</v>
      </c>
      <c r="QFE10" s="154">
        <v>0</v>
      </c>
      <c r="QFF10" s="154">
        <v>0</v>
      </c>
      <c r="QFG10" s="154">
        <v>0</v>
      </c>
      <c r="QFH10" s="154">
        <v>0</v>
      </c>
      <c r="QFI10" s="154">
        <v>0</v>
      </c>
      <c r="QFJ10" s="154">
        <v>0</v>
      </c>
      <c r="QFK10" s="154">
        <v>0</v>
      </c>
      <c r="QFL10" s="154">
        <v>0</v>
      </c>
      <c r="QFM10" s="154">
        <v>0</v>
      </c>
      <c r="QFN10" s="154">
        <v>0</v>
      </c>
      <c r="QFO10" s="154">
        <v>0</v>
      </c>
      <c r="QFP10" s="154">
        <v>0</v>
      </c>
      <c r="QFQ10" s="154">
        <v>0</v>
      </c>
      <c r="QFR10" s="154">
        <v>0</v>
      </c>
      <c r="QFS10" s="154">
        <v>0</v>
      </c>
      <c r="QFT10" s="154">
        <v>0</v>
      </c>
      <c r="QFU10" s="154">
        <v>0</v>
      </c>
      <c r="QFV10" s="154">
        <v>0</v>
      </c>
      <c r="QFW10" s="154">
        <v>0</v>
      </c>
      <c r="QFX10" s="154">
        <v>0</v>
      </c>
      <c r="QFY10" s="154">
        <v>0</v>
      </c>
      <c r="QFZ10" s="154">
        <v>0</v>
      </c>
      <c r="QGA10" s="154">
        <v>0</v>
      </c>
      <c r="QGB10" s="154">
        <v>0</v>
      </c>
      <c r="QGC10" s="154">
        <v>0</v>
      </c>
      <c r="QGD10" s="154">
        <v>0</v>
      </c>
      <c r="QGE10" s="154">
        <v>0</v>
      </c>
      <c r="QGF10" s="154">
        <v>0</v>
      </c>
      <c r="QGG10" s="154">
        <v>0</v>
      </c>
      <c r="QGH10" s="154">
        <v>0</v>
      </c>
      <c r="QGI10" s="154">
        <v>0</v>
      </c>
      <c r="QGJ10" s="154">
        <v>0</v>
      </c>
      <c r="QGK10" s="154">
        <v>0</v>
      </c>
      <c r="QGL10" s="154">
        <v>0</v>
      </c>
      <c r="QGM10" s="154">
        <v>0</v>
      </c>
      <c r="QGN10" s="154">
        <v>0</v>
      </c>
      <c r="QGO10" s="154">
        <v>0</v>
      </c>
      <c r="QGP10" s="154">
        <v>0</v>
      </c>
      <c r="QGQ10" s="154">
        <v>0</v>
      </c>
      <c r="QGR10" s="154">
        <v>0</v>
      </c>
      <c r="QGS10" s="154">
        <v>0</v>
      </c>
      <c r="QGT10" s="154">
        <v>0</v>
      </c>
      <c r="QGU10" s="154">
        <v>0</v>
      </c>
      <c r="QGV10" s="154">
        <v>0</v>
      </c>
      <c r="QGW10" s="154">
        <v>0</v>
      </c>
      <c r="QGX10" s="154">
        <v>0</v>
      </c>
      <c r="QGY10" s="154">
        <v>0</v>
      </c>
      <c r="QGZ10" s="154">
        <v>0</v>
      </c>
      <c r="QHA10" s="154">
        <v>0</v>
      </c>
      <c r="QHB10" s="154">
        <v>0</v>
      </c>
      <c r="QHC10" s="154">
        <v>0</v>
      </c>
      <c r="QHD10" s="154">
        <v>0</v>
      </c>
      <c r="QHE10" s="154">
        <v>0</v>
      </c>
      <c r="QHF10" s="154">
        <v>0</v>
      </c>
      <c r="QHG10" s="154">
        <v>0</v>
      </c>
      <c r="QHH10" s="154">
        <v>0</v>
      </c>
      <c r="QHI10" s="154">
        <v>0</v>
      </c>
      <c r="QHJ10" s="154">
        <v>0</v>
      </c>
      <c r="QHK10" s="154">
        <v>0</v>
      </c>
      <c r="QHL10" s="154">
        <v>0</v>
      </c>
      <c r="QHM10" s="154">
        <v>0</v>
      </c>
      <c r="QHN10" s="154">
        <v>0</v>
      </c>
      <c r="QHO10" s="154">
        <v>0</v>
      </c>
      <c r="QHP10" s="154">
        <v>0</v>
      </c>
      <c r="QHQ10" s="154">
        <v>0</v>
      </c>
      <c r="QHR10" s="154">
        <v>0</v>
      </c>
      <c r="QHS10" s="154">
        <v>0</v>
      </c>
      <c r="QHT10" s="154">
        <v>0</v>
      </c>
      <c r="QHU10" s="154">
        <v>0</v>
      </c>
      <c r="QHV10" s="154">
        <v>0</v>
      </c>
      <c r="QHW10" s="154">
        <v>0</v>
      </c>
      <c r="QHX10" s="154">
        <v>0</v>
      </c>
      <c r="QHY10" s="154">
        <v>0</v>
      </c>
      <c r="QHZ10" s="154">
        <v>0</v>
      </c>
      <c r="QIA10" s="154">
        <v>0</v>
      </c>
      <c r="QIB10" s="154">
        <v>0</v>
      </c>
      <c r="QIC10" s="154">
        <v>0</v>
      </c>
      <c r="QID10" s="154">
        <v>0</v>
      </c>
      <c r="QIE10" s="154">
        <v>0</v>
      </c>
      <c r="QIF10" s="154">
        <v>0</v>
      </c>
      <c r="QIG10" s="154">
        <v>0</v>
      </c>
      <c r="QIH10" s="154">
        <v>0</v>
      </c>
      <c r="QII10" s="154">
        <v>0</v>
      </c>
      <c r="QIJ10" s="154">
        <v>0</v>
      </c>
      <c r="QIK10" s="154">
        <v>0</v>
      </c>
      <c r="QIL10" s="154">
        <v>0</v>
      </c>
      <c r="QIM10" s="154">
        <v>0</v>
      </c>
      <c r="QIN10" s="154">
        <v>0</v>
      </c>
      <c r="QIO10" s="154">
        <v>0</v>
      </c>
      <c r="QIP10" s="154">
        <v>0</v>
      </c>
      <c r="QIQ10" s="154">
        <v>0</v>
      </c>
      <c r="QIR10" s="154">
        <v>0</v>
      </c>
      <c r="QIS10" s="154">
        <v>0</v>
      </c>
      <c r="QIT10" s="154">
        <v>0</v>
      </c>
      <c r="QIU10" s="154">
        <v>0</v>
      </c>
      <c r="QIV10" s="154">
        <v>0</v>
      </c>
      <c r="QIW10" s="154">
        <v>0</v>
      </c>
      <c r="QIX10" s="154">
        <v>0</v>
      </c>
      <c r="QIY10" s="154">
        <v>0</v>
      </c>
      <c r="QIZ10" s="154">
        <v>0</v>
      </c>
      <c r="QJA10" s="154">
        <v>0</v>
      </c>
      <c r="QJB10" s="154">
        <v>0</v>
      </c>
      <c r="QJC10" s="154">
        <v>0</v>
      </c>
      <c r="QJD10" s="154">
        <v>0</v>
      </c>
      <c r="QJE10" s="154">
        <v>0</v>
      </c>
      <c r="QJF10" s="154">
        <v>0</v>
      </c>
      <c r="QJG10" s="154">
        <v>0</v>
      </c>
      <c r="QJH10" s="154">
        <v>0</v>
      </c>
      <c r="QJI10" s="154">
        <v>0</v>
      </c>
      <c r="QJJ10" s="154">
        <v>0</v>
      </c>
      <c r="QJK10" s="154">
        <v>0</v>
      </c>
      <c r="QJL10" s="154">
        <v>0</v>
      </c>
      <c r="QJM10" s="154">
        <v>0</v>
      </c>
      <c r="QJN10" s="154">
        <v>0</v>
      </c>
      <c r="QJO10" s="154">
        <v>0</v>
      </c>
      <c r="QJP10" s="154">
        <v>0</v>
      </c>
      <c r="QJQ10" s="154">
        <v>0</v>
      </c>
      <c r="QJR10" s="154">
        <v>0</v>
      </c>
      <c r="QJS10" s="154">
        <v>0</v>
      </c>
      <c r="QJT10" s="154">
        <v>0</v>
      </c>
      <c r="QJU10" s="154">
        <v>0</v>
      </c>
      <c r="QJV10" s="154">
        <v>0</v>
      </c>
      <c r="QJW10" s="154">
        <v>0</v>
      </c>
      <c r="QJX10" s="154">
        <v>0</v>
      </c>
      <c r="QJY10" s="154">
        <v>0</v>
      </c>
      <c r="QJZ10" s="154">
        <v>0</v>
      </c>
      <c r="QKA10" s="154">
        <v>0</v>
      </c>
      <c r="QKB10" s="154">
        <v>0</v>
      </c>
      <c r="QKC10" s="154">
        <v>0</v>
      </c>
      <c r="QKD10" s="154">
        <v>0</v>
      </c>
      <c r="QKE10" s="154">
        <v>0</v>
      </c>
      <c r="QKF10" s="154">
        <v>0</v>
      </c>
      <c r="QKG10" s="154">
        <v>0</v>
      </c>
      <c r="QKH10" s="154">
        <v>0</v>
      </c>
      <c r="QKI10" s="154">
        <v>0</v>
      </c>
      <c r="QKJ10" s="154">
        <v>0</v>
      </c>
      <c r="QKK10" s="154">
        <v>0</v>
      </c>
      <c r="QKL10" s="154">
        <v>0</v>
      </c>
      <c r="QKM10" s="154">
        <v>0</v>
      </c>
      <c r="QKN10" s="154">
        <v>0</v>
      </c>
      <c r="QKO10" s="154">
        <v>0</v>
      </c>
      <c r="QKP10" s="154">
        <v>0</v>
      </c>
      <c r="QKQ10" s="154">
        <v>0</v>
      </c>
      <c r="QKR10" s="154">
        <v>0</v>
      </c>
      <c r="QKS10" s="154">
        <v>0</v>
      </c>
      <c r="QKT10" s="154">
        <v>0</v>
      </c>
      <c r="QKU10" s="154">
        <v>0</v>
      </c>
      <c r="QKV10" s="154">
        <v>0</v>
      </c>
      <c r="QKW10" s="154">
        <v>0</v>
      </c>
      <c r="QKX10" s="154">
        <v>0</v>
      </c>
      <c r="QKY10" s="154">
        <v>0</v>
      </c>
      <c r="QKZ10" s="154">
        <v>0</v>
      </c>
      <c r="QLA10" s="154">
        <v>0</v>
      </c>
      <c r="QLB10" s="154">
        <v>0</v>
      </c>
      <c r="QLC10" s="154">
        <v>0</v>
      </c>
      <c r="QLD10" s="154">
        <v>0</v>
      </c>
      <c r="QLE10" s="154">
        <v>0</v>
      </c>
      <c r="QLF10" s="154">
        <v>0</v>
      </c>
      <c r="QLG10" s="154">
        <v>0</v>
      </c>
      <c r="QLH10" s="154">
        <v>0</v>
      </c>
      <c r="QLI10" s="154">
        <v>0</v>
      </c>
      <c r="QLJ10" s="154">
        <v>0</v>
      </c>
      <c r="QLK10" s="154">
        <v>0</v>
      </c>
      <c r="QLL10" s="154">
        <v>0</v>
      </c>
      <c r="QLM10" s="154">
        <v>0</v>
      </c>
      <c r="QLN10" s="154">
        <v>0</v>
      </c>
      <c r="QLO10" s="154">
        <v>0</v>
      </c>
      <c r="QLP10" s="154">
        <v>0</v>
      </c>
      <c r="QLQ10" s="154">
        <v>0</v>
      </c>
      <c r="QLR10" s="154">
        <v>0</v>
      </c>
      <c r="QLS10" s="154">
        <v>0</v>
      </c>
      <c r="QLT10" s="154">
        <v>0</v>
      </c>
      <c r="QLU10" s="154">
        <v>0</v>
      </c>
      <c r="QLV10" s="154">
        <v>0</v>
      </c>
      <c r="QLW10" s="154">
        <v>0</v>
      </c>
      <c r="QLX10" s="154">
        <v>0</v>
      </c>
      <c r="QLY10" s="154">
        <v>0</v>
      </c>
      <c r="QLZ10" s="154">
        <v>0</v>
      </c>
      <c r="QMA10" s="154">
        <v>0</v>
      </c>
      <c r="QMB10" s="154">
        <v>0</v>
      </c>
      <c r="QMC10" s="154">
        <v>0</v>
      </c>
      <c r="QMD10" s="154">
        <v>0</v>
      </c>
      <c r="QME10" s="154">
        <v>0</v>
      </c>
      <c r="QMF10" s="154">
        <v>0</v>
      </c>
      <c r="QMG10" s="154">
        <v>0</v>
      </c>
      <c r="QMH10" s="154">
        <v>0</v>
      </c>
      <c r="QMI10" s="154">
        <v>0</v>
      </c>
      <c r="QMJ10" s="154">
        <v>0</v>
      </c>
      <c r="QMK10" s="154">
        <v>0</v>
      </c>
      <c r="QML10" s="154">
        <v>0</v>
      </c>
      <c r="QMM10" s="154">
        <v>0</v>
      </c>
      <c r="QMN10" s="154">
        <v>0</v>
      </c>
      <c r="QMO10" s="154">
        <v>0</v>
      </c>
      <c r="QMP10" s="154">
        <v>0</v>
      </c>
      <c r="QMQ10" s="154">
        <v>0</v>
      </c>
      <c r="QMR10" s="154">
        <v>0</v>
      </c>
      <c r="QMS10" s="154">
        <v>0</v>
      </c>
      <c r="QMT10" s="154">
        <v>0</v>
      </c>
      <c r="QMU10" s="154">
        <v>0</v>
      </c>
      <c r="QMV10" s="154">
        <v>0</v>
      </c>
      <c r="QMW10" s="154">
        <v>0</v>
      </c>
      <c r="QMX10" s="154">
        <v>0</v>
      </c>
      <c r="QMY10" s="154">
        <v>0</v>
      </c>
      <c r="QMZ10" s="154">
        <v>0</v>
      </c>
      <c r="QNA10" s="154">
        <v>0</v>
      </c>
      <c r="QNB10" s="154">
        <v>0</v>
      </c>
      <c r="QNC10" s="154">
        <v>0</v>
      </c>
      <c r="QND10" s="154">
        <v>0</v>
      </c>
      <c r="QNE10" s="154">
        <v>0</v>
      </c>
      <c r="QNF10" s="154">
        <v>0</v>
      </c>
      <c r="QNG10" s="154">
        <v>0</v>
      </c>
      <c r="QNH10" s="154">
        <v>0</v>
      </c>
      <c r="QNI10" s="154">
        <v>0</v>
      </c>
      <c r="QNJ10" s="154">
        <v>0</v>
      </c>
      <c r="QNK10" s="154">
        <v>0</v>
      </c>
      <c r="QNL10" s="154">
        <v>0</v>
      </c>
      <c r="QNM10" s="154">
        <v>0</v>
      </c>
      <c r="QNN10" s="154">
        <v>0</v>
      </c>
      <c r="QNO10" s="154">
        <v>0</v>
      </c>
      <c r="QNP10" s="154">
        <v>0</v>
      </c>
      <c r="QNQ10" s="154">
        <v>0</v>
      </c>
      <c r="QNR10" s="154">
        <v>0</v>
      </c>
      <c r="QNS10" s="154">
        <v>0</v>
      </c>
      <c r="QNT10" s="154">
        <v>0</v>
      </c>
      <c r="QNU10" s="154">
        <v>0</v>
      </c>
      <c r="QNV10" s="154">
        <v>0</v>
      </c>
      <c r="QNW10" s="154">
        <v>0</v>
      </c>
      <c r="QNX10" s="154">
        <v>0</v>
      </c>
      <c r="QNY10" s="154">
        <v>0</v>
      </c>
      <c r="QNZ10" s="154">
        <v>0</v>
      </c>
      <c r="QOA10" s="154">
        <v>0</v>
      </c>
      <c r="QOB10" s="154">
        <v>0</v>
      </c>
      <c r="QOC10" s="154">
        <v>0</v>
      </c>
      <c r="QOD10" s="154">
        <v>0</v>
      </c>
      <c r="QOE10" s="154">
        <v>0</v>
      </c>
      <c r="QOF10" s="154">
        <v>0</v>
      </c>
      <c r="QOG10" s="154">
        <v>0</v>
      </c>
      <c r="QOH10" s="154">
        <v>0</v>
      </c>
      <c r="QOI10" s="154">
        <v>0</v>
      </c>
      <c r="QOJ10" s="154">
        <v>0</v>
      </c>
      <c r="QOK10" s="154">
        <v>0</v>
      </c>
      <c r="QOL10" s="154">
        <v>0</v>
      </c>
      <c r="QOM10" s="154">
        <v>0</v>
      </c>
      <c r="QON10" s="154">
        <v>0</v>
      </c>
      <c r="QOO10" s="154">
        <v>0</v>
      </c>
      <c r="QOP10" s="154">
        <v>0</v>
      </c>
      <c r="QOQ10" s="154">
        <v>0</v>
      </c>
      <c r="QOR10" s="154">
        <v>0</v>
      </c>
      <c r="QOS10" s="154">
        <v>0</v>
      </c>
      <c r="QOT10" s="154">
        <v>0</v>
      </c>
      <c r="QOU10" s="154">
        <v>0</v>
      </c>
      <c r="QOV10" s="154">
        <v>0</v>
      </c>
      <c r="QOW10" s="154">
        <v>0</v>
      </c>
      <c r="QOX10" s="154">
        <v>0</v>
      </c>
      <c r="QOY10" s="154">
        <v>0</v>
      </c>
      <c r="QOZ10" s="154">
        <v>0</v>
      </c>
      <c r="QPA10" s="154">
        <v>0</v>
      </c>
      <c r="QPB10" s="154">
        <v>0</v>
      </c>
      <c r="QPC10" s="154">
        <v>0</v>
      </c>
      <c r="QPD10" s="154">
        <v>0</v>
      </c>
      <c r="QPE10" s="154">
        <v>0</v>
      </c>
      <c r="QPF10" s="154">
        <v>0</v>
      </c>
      <c r="QPG10" s="154">
        <v>0</v>
      </c>
      <c r="QPH10" s="154">
        <v>0</v>
      </c>
      <c r="QPI10" s="154">
        <v>0</v>
      </c>
      <c r="QPJ10" s="154">
        <v>0</v>
      </c>
      <c r="QPK10" s="154">
        <v>0</v>
      </c>
      <c r="QPL10" s="154">
        <v>0</v>
      </c>
      <c r="QPM10" s="154">
        <v>0</v>
      </c>
      <c r="QPN10" s="154">
        <v>0</v>
      </c>
      <c r="QPO10" s="154">
        <v>0</v>
      </c>
      <c r="QPP10" s="154">
        <v>0</v>
      </c>
      <c r="QPQ10" s="154">
        <v>0</v>
      </c>
      <c r="QPR10" s="154">
        <v>0</v>
      </c>
      <c r="QPS10" s="154">
        <v>0</v>
      </c>
      <c r="QPT10" s="154">
        <v>0</v>
      </c>
      <c r="QPU10" s="154">
        <v>0</v>
      </c>
      <c r="QPV10" s="154">
        <v>0</v>
      </c>
      <c r="QPW10" s="154">
        <v>0</v>
      </c>
      <c r="QPX10" s="154">
        <v>0</v>
      </c>
      <c r="QPY10" s="154">
        <v>0</v>
      </c>
      <c r="QPZ10" s="154">
        <v>0</v>
      </c>
      <c r="QQA10" s="154">
        <v>0</v>
      </c>
      <c r="QQB10" s="154">
        <v>0</v>
      </c>
      <c r="QQC10" s="154">
        <v>0</v>
      </c>
      <c r="QQD10" s="154">
        <v>0</v>
      </c>
      <c r="QQE10" s="154">
        <v>0</v>
      </c>
      <c r="QQF10" s="154">
        <v>0</v>
      </c>
      <c r="QQG10" s="154">
        <v>0</v>
      </c>
      <c r="QQH10" s="154">
        <v>0</v>
      </c>
      <c r="QQI10" s="154">
        <v>0</v>
      </c>
      <c r="QQJ10" s="154">
        <v>0</v>
      </c>
      <c r="QQK10" s="154">
        <v>0</v>
      </c>
      <c r="QQL10" s="154">
        <v>0</v>
      </c>
      <c r="QQM10" s="154">
        <v>0</v>
      </c>
      <c r="QQN10" s="154">
        <v>0</v>
      </c>
      <c r="QQO10" s="154">
        <v>0</v>
      </c>
      <c r="QQP10" s="154">
        <v>0</v>
      </c>
      <c r="QQQ10" s="154">
        <v>0</v>
      </c>
      <c r="QQR10" s="154">
        <v>0</v>
      </c>
      <c r="QQS10" s="154">
        <v>0</v>
      </c>
      <c r="QQT10" s="154">
        <v>0</v>
      </c>
      <c r="QQU10" s="154">
        <v>0</v>
      </c>
      <c r="QQV10" s="154">
        <v>0</v>
      </c>
      <c r="QQW10" s="154">
        <v>0</v>
      </c>
      <c r="QQX10" s="154">
        <v>0</v>
      </c>
      <c r="QQY10" s="154">
        <v>0</v>
      </c>
      <c r="QQZ10" s="154">
        <v>0</v>
      </c>
      <c r="QRA10" s="154">
        <v>0</v>
      </c>
      <c r="QRB10" s="154">
        <v>0</v>
      </c>
      <c r="QRC10" s="154">
        <v>0</v>
      </c>
      <c r="QRD10" s="154">
        <v>0</v>
      </c>
      <c r="QRE10" s="154">
        <v>0</v>
      </c>
      <c r="QRF10" s="154">
        <v>0</v>
      </c>
      <c r="QRG10" s="154">
        <v>0</v>
      </c>
      <c r="QRH10" s="154">
        <v>0</v>
      </c>
      <c r="QRI10" s="154">
        <v>0</v>
      </c>
      <c r="QRJ10" s="154">
        <v>0</v>
      </c>
      <c r="QRK10" s="154">
        <v>0</v>
      </c>
      <c r="QRL10" s="154">
        <v>0</v>
      </c>
      <c r="QRM10" s="154">
        <v>0</v>
      </c>
      <c r="QRN10" s="154">
        <v>0</v>
      </c>
      <c r="QRO10" s="154">
        <v>0</v>
      </c>
      <c r="QRP10" s="154">
        <v>0</v>
      </c>
      <c r="QRQ10" s="154">
        <v>0</v>
      </c>
      <c r="QRR10" s="154">
        <v>0</v>
      </c>
      <c r="QRS10" s="154">
        <v>0</v>
      </c>
      <c r="QRT10" s="154">
        <v>0</v>
      </c>
      <c r="QRU10" s="154">
        <v>0</v>
      </c>
      <c r="QRV10" s="154">
        <v>0</v>
      </c>
      <c r="QRW10" s="154">
        <v>0</v>
      </c>
      <c r="QRX10" s="154">
        <v>0</v>
      </c>
      <c r="QRY10" s="154">
        <v>0</v>
      </c>
      <c r="QRZ10" s="154">
        <v>0</v>
      </c>
      <c r="QSA10" s="154">
        <v>0</v>
      </c>
      <c r="QSB10" s="154">
        <v>0</v>
      </c>
      <c r="QSC10" s="154">
        <v>0</v>
      </c>
      <c r="QSD10" s="154">
        <v>0</v>
      </c>
      <c r="QSE10" s="154">
        <v>0</v>
      </c>
      <c r="QSF10" s="154">
        <v>0</v>
      </c>
      <c r="QSG10" s="154">
        <v>0</v>
      </c>
      <c r="QSH10" s="154">
        <v>0</v>
      </c>
      <c r="QSI10" s="154">
        <v>0</v>
      </c>
      <c r="QSJ10" s="154">
        <v>0</v>
      </c>
      <c r="QSK10" s="154">
        <v>0</v>
      </c>
      <c r="QSL10" s="154">
        <v>0</v>
      </c>
      <c r="QSM10" s="154">
        <v>0</v>
      </c>
      <c r="QSN10" s="154">
        <v>0</v>
      </c>
      <c r="QSO10" s="154">
        <v>0</v>
      </c>
      <c r="QSP10" s="154">
        <v>0</v>
      </c>
      <c r="QSQ10" s="154">
        <v>0</v>
      </c>
      <c r="QSR10" s="154">
        <v>0</v>
      </c>
      <c r="QSS10" s="154">
        <v>0</v>
      </c>
      <c r="QST10" s="154">
        <v>0</v>
      </c>
      <c r="QSU10" s="154">
        <v>0</v>
      </c>
      <c r="QSV10" s="154">
        <v>0</v>
      </c>
      <c r="QSW10" s="154">
        <v>0</v>
      </c>
      <c r="QSX10" s="154">
        <v>0</v>
      </c>
      <c r="QSY10" s="154">
        <v>0</v>
      </c>
      <c r="QSZ10" s="154">
        <v>0</v>
      </c>
      <c r="QTA10" s="154">
        <v>0</v>
      </c>
      <c r="QTB10" s="154">
        <v>0</v>
      </c>
      <c r="QTC10" s="154">
        <v>0</v>
      </c>
      <c r="QTD10" s="154">
        <v>0</v>
      </c>
      <c r="QTE10" s="154">
        <v>0</v>
      </c>
      <c r="QTF10" s="154">
        <v>0</v>
      </c>
      <c r="QTG10" s="154">
        <v>0</v>
      </c>
      <c r="QTH10" s="154">
        <v>0</v>
      </c>
      <c r="QTI10" s="154">
        <v>0</v>
      </c>
      <c r="QTJ10" s="154">
        <v>0</v>
      </c>
      <c r="QTK10" s="154">
        <v>0</v>
      </c>
      <c r="QTL10" s="154">
        <v>0</v>
      </c>
      <c r="QTM10" s="154">
        <v>0</v>
      </c>
      <c r="QTN10" s="154">
        <v>0</v>
      </c>
      <c r="QTO10" s="154">
        <v>0</v>
      </c>
      <c r="QTP10" s="154">
        <v>0</v>
      </c>
      <c r="QTQ10" s="154">
        <v>0</v>
      </c>
      <c r="QTR10" s="154">
        <v>0</v>
      </c>
      <c r="QTS10" s="154">
        <v>0</v>
      </c>
      <c r="QTT10" s="154">
        <v>0</v>
      </c>
      <c r="QTU10" s="154">
        <v>0</v>
      </c>
      <c r="QTV10" s="154">
        <v>0</v>
      </c>
      <c r="QTW10" s="154">
        <v>0</v>
      </c>
      <c r="QTX10" s="154">
        <v>0</v>
      </c>
      <c r="QTY10" s="154">
        <v>0</v>
      </c>
      <c r="QTZ10" s="154">
        <v>0</v>
      </c>
      <c r="QUA10" s="154">
        <v>0</v>
      </c>
      <c r="QUB10" s="154">
        <v>0</v>
      </c>
      <c r="QUC10" s="154">
        <v>0</v>
      </c>
      <c r="QUD10" s="154">
        <v>0</v>
      </c>
      <c r="QUE10" s="154">
        <v>0</v>
      </c>
      <c r="QUF10" s="154">
        <v>0</v>
      </c>
      <c r="QUG10" s="154">
        <v>0</v>
      </c>
      <c r="QUH10" s="154">
        <v>0</v>
      </c>
      <c r="QUI10" s="154">
        <v>0</v>
      </c>
      <c r="QUJ10" s="154">
        <v>0</v>
      </c>
      <c r="QUK10" s="154">
        <v>0</v>
      </c>
      <c r="QUL10" s="154">
        <v>0</v>
      </c>
      <c r="QUM10" s="154">
        <v>0</v>
      </c>
      <c r="QUN10" s="154">
        <v>0</v>
      </c>
      <c r="QUO10" s="154">
        <v>0</v>
      </c>
      <c r="QUP10" s="154">
        <v>0</v>
      </c>
      <c r="QUQ10" s="154">
        <v>0</v>
      </c>
      <c r="QUR10" s="154">
        <v>0</v>
      </c>
      <c r="QUS10" s="154">
        <v>0</v>
      </c>
      <c r="QUT10" s="154">
        <v>0</v>
      </c>
      <c r="QUU10" s="154">
        <v>0</v>
      </c>
      <c r="QUV10" s="154">
        <v>0</v>
      </c>
      <c r="QUW10" s="154">
        <v>0</v>
      </c>
      <c r="QUX10" s="154">
        <v>0</v>
      </c>
      <c r="QUY10" s="154">
        <v>0</v>
      </c>
      <c r="QUZ10" s="154">
        <v>0</v>
      </c>
      <c r="QVA10" s="154">
        <v>0</v>
      </c>
      <c r="QVB10" s="154">
        <v>0</v>
      </c>
      <c r="QVC10" s="154">
        <v>0</v>
      </c>
      <c r="QVD10" s="154">
        <v>0</v>
      </c>
      <c r="QVE10" s="154">
        <v>0</v>
      </c>
      <c r="QVF10" s="154">
        <v>0</v>
      </c>
      <c r="QVG10" s="154">
        <v>0</v>
      </c>
      <c r="QVH10" s="154">
        <v>0</v>
      </c>
      <c r="QVI10" s="154">
        <v>0</v>
      </c>
      <c r="QVJ10" s="154">
        <v>0</v>
      </c>
      <c r="QVK10" s="154">
        <v>0</v>
      </c>
      <c r="QVL10" s="154">
        <v>0</v>
      </c>
      <c r="QVM10" s="154">
        <v>0</v>
      </c>
      <c r="QVN10" s="154">
        <v>0</v>
      </c>
      <c r="QVO10" s="154">
        <v>0</v>
      </c>
      <c r="QVP10" s="154">
        <v>0</v>
      </c>
      <c r="QVQ10" s="154">
        <v>0</v>
      </c>
      <c r="QVR10" s="154">
        <v>0</v>
      </c>
      <c r="QVS10" s="154">
        <v>0</v>
      </c>
      <c r="QVT10" s="154">
        <v>0</v>
      </c>
      <c r="QVU10" s="154">
        <v>0</v>
      </c>
      <c r="QVV10" s="154">
        <v>0</v>
      </c>
      <c r="QVW10" s="154">
        <v>0</v>
      </c>
      <c r="QVX10" s="154">
        <v>0</v>
      </c>
      <c r="QVY10" s="154">
        <v>0</v>
      </c>
      <c r="QVZ10" s="154">
        <v>0</v>
      </c>
      <c r="QWA10" s="154">
        <v>0</v>
      </c>
      <c r="QWB10" s="154">
        <v>0</v>
      </c>
      <c r="QWC10" s="154">
        <v>0</v>
      </c>
      <c r="QWD10" s="154">
        <v>0</v>
      </c>
      <c r="QWE10" s="154">
        <v>0</v>
      </c>
      <c r="QWF10" s="154">
        <v>0</v>
      </c>
      <c r="QWG10" s="154">
        <v>0</v>
      </c>
      <c r="QWH10" s="154">
        <v>0</v>
      </c>
      <c r="QWI10" s="154">
        <v>0</v>
      </c>
      <c r="QWJ10" s="154">
        <v>0</v>
      </c>
      <c r="QWK10" s="154">
        <v>0</v>
      </c>
      <c r="QWL10" s="154">
        <v>0</v>
      </c>
      <c r="QWM10" s="154">
        <v>0</v>
      </c>
      <c r="QWN10" s="154">
        <v>0</v>
      </c>
      <c r="QWO10" s="154">
        <v>0</v>
      </c>
      <c r="QWP10" s="154">
        <v>0</v>
      </c>
      <c r="QWQ10" s="154">
        <v>0</v>
      </c>
      <c r="QWR10" s="154">
        <v>0</v>
      </c>
      <c r="QWS10" s="154">
        <v>0</v>
      </c>
      <c r="QWT10" s="154">
        <v>0</v>
      </c>
      <c r="QWU10" s="154">
        <v>0</v>
      </c>
      <c r="QWV10" s="154">
        <v>0</v>
      </c>
      <c r="QWW10" s="154">
        <v>0</v>
      </c>
      <c r="QWX10" s="154">
        <v>0</v>
      </c>
      <c r="QWY10" s="154">
        <v>0</v>
      </c>
      <c r="QWZ10" s="154">
        <v>0</v>
      </c>
      <c r="QXA10" s="154">
        <v>0</v>
      </c>
      <c r="QXB10" s="154">
        <v>0</v>
      </c>
      <c r="QXC10" s="154">
        <v>0</v>
      </c>
      <c r="QXD10" s="154">
        <v>0</v>
      </c>
      <c r="QXE10" s="154">
        <v>0</v>
      </c>
      <c r="QXF10" s="154">
        <v>0</v>
      </c>
      <c r="QXG10" s="154">
        <v>0</v>
      </c>
      <c r="QXH10" s="154">
        <v>0</v>
      </c>
      <c r="QXI10" s="154">
        <v>0</v>
      </c>
      <c r="QXJ10" s="154">
        <v>0</v>
      </c>
      <c r="QXK10" s="154">
        <v>0</v>
      </c>
      <c r="QXL10" s="154">
        <v>0</v>
      </c>
      <c r="QXM10" s="154">
        <v>0</v>
      </c>
      <c r="QXN10" s="154">
        <v>0</v>
      </c>
      <c r="QXO10" s="154">
        <v>0</v>
      </c>
      <c r="QXP10" s="154">
        <v>0</v>
      </c>
      <c r="QXQ10" s="154">
        <v>0</v>
      </c>
      <c r="QXR10" s="154">
        <v>0</v>
      </c>
      <c r="QXS10" s="154">
        <v>0</v>
      </c>
      <c r="QXT10" s="154">
        <v>0</v>
      </c>
      <c r="QXU10" s="154">
        <v>0</v>
      </c>
      <c r="QXV10" s="154">
        <v>0</v>
      </c>
      <c r="QXW10" s="154">
        <v>0</v>
      </c>
      <c r="QXX10" s="154">
        <v>0</v>
      </c>
      <c r="QXY10" s="154">
        <v>0</v>
      </c>
      <c r="QXZ10" s="154">
        <v>0</v>
      </c>
      <c r="QYA10" s="154">
        <v>0</v>
      </c>
      <c r="QYB10" s="154">
        <v>0</v>
      </c>
      <c r="QYC10" s="154">
        <v>0</v>
      </c>
      <c r="QYD10" s="154">
        <v>0</v>
      </c>
      <c r="QYE10" s="154">
        <v>0</v>
      </c>
      <c r="QYF10" s="154">
        <v>0</v>
      </c>
      <c r="QYG10" s="154">
        <v>0</v>
      </c>
      <c r="QYH10" s="154">
        <v>0</v>
      </c>
      <c r="QYI10" s="154">
        <v>0</v>
      </c>
      <c r="QYJ10" s="154">
        <v>0</v>
      </c>
      <c r="QYK10" s="154">
        <v>0</v>
      </c>
      <c r="QYL10" s="154">
        <v>0</v>
      </c>
      <c r="QYM10" s="154">
        <v>0</v>
      </c>
      <c r="QYN10" s="154">
        <v>0</v>
      </c>
      <c r="QYO10" s="154">
        <v>0</v>
      </c>
      <c r="QYP10" s="154">
        <v>0</v>
      </c>
      <c r="QYQ10" s="154">
        <v>0</v>
      </c>
      <c r="QYR10" s="154">
        <v>0</v>
      </c>
      <c r="QYS10" s="154">
        <v>0</v>
      </c>
      <c r="QYT10" s="154">
        <v>0</v>
      </c>
      <c r="QYU10" s="154">
        <v>0</v>
      </c>
      <c r="QYV10" s="154">
        <v>0</v>
      </c>
      <c r="QYW10" s="154">
        <v>0</v>
      </c>
      <c r="QYX10" s="154">
        <v>0</v>
      </c>
      <c r="QYY10" s="154">
        <v>0</v>
      </c>
      <c r="QYZ10" s="154">
        <v>0</v>
      </c>
      <c r="QZA10" s="154">
        <v>0</v>
      </c>
      <c r="QZB10" s="154">
        <v>0</v>
      </c>
      <c r="QZC10" s="154">
        <v>0</v>
      </c>
      <c r="QZD10" s="154">
        <v>0</v>
      </c>
      <c r="QZE10" s="154">
        <v>0</v>
      </c>
      <c r="QZF10" s="154">
        <v>0</v>
      </c>
      <c r="QZG10" s="154">
        <v>0</v>
      </c>
      <c r="QZH10" s="154">
        <v>0</v>
      </c>
      <c r="QZI10" s="154">
        <v>0</v>
      </c>
      <c r="QZJ10" s="154">
        <v>0</v>
      </c>
      <c r="QZK10" s="154">
        <v>0</v>
      </c>
      <c r="QZL10" s="154">
        <v>0</v>
      </c>
      <c r="QZM10" s="154">
        <v>0</v>
      </c>
      <c r="QZN10" s="154">
        <v>0</v>
      </c>
      <c r="QZO10" s="154">
        <v>0</v>
      </c>
      <c r="QZP10" s="154">
        <v>0</v>
      </c>
      <c r="QZQ10" s="154">
        <v>0</v>
      </c>
      <c r="QZR10" s="154">
        <v>0</v>
      </c>
      <c r="QZS10" s="154">
        <v>0</v>
      </c>
      <c r="QZT10" s="154">
        <v>0</v>
      </c>
      <c r="QZU10" s="154">
        <v>0</v>
      </c>
      <c r="QZV10" s="154">
        <v>0</v>
      </c>
      <c r="QZW10" s="154">
        <v>0</v>
      </c>
      <c r="QZX10" s="154">
        <v>0</v>
      </c>
      <c r="QZY10" s="154">
        <v>0</v>
      </c>
      <c r="QZZ10" s="154">
        <v>0</v>
      </c>
      <c r="RAA10" s="154">
        <v>0</v>
      </c>
      <c r="RAB10" s="154">
        <v>0</v>
      </c>
      <c r="RAC10" s="154">
        <v>0</v>
      </c>
      <c r="RAD10" s="154">
        <v>0</v>
      </c>
      <c r="RAE10" s="154">
        <v>0</v>
      </c>
      <c r="RAF10" s="154">
        <v>0</v>
      </c>
      <c r="RAG10" s="154">
        <v>0</v>
      </c>
      <c r="RAH10" s="154">
        <v>0</v>
      </c>
      <c r="RAI10" s="154">
        <v>0</v>
      </c>
      <c r="RAJ10" s="154">
        <v>0</v>
      </c>
      <c r="RAK10" s="154">
        <v>0</v>
      </c>
      <c r="RAL10" s="154">
        <v>0</v>
      </c>
      <c r="RAM10" s="154">
        <v>0</v>
      </c>
      <c r="RAN10" s="154">
        <v>0</v>
      </c>
      <c r="RAO10" s="154">
        <v>0</v>
      </c>
      <c r="RAP10" s="154">
        <v>0</v>
      </c>
      <c r="RAQ10" s="154">
        <v>0</v>
      </c>
      <c r="RAR10" s="154">
        <v>0</v>
      </c>
      <c r="RAS10" s="154">
        <v>0</v>
      </c>
      <c r="RAT10" s="154">
        <v>0</v>
      </c>
      <c r="RAU10" s="154">
        <v>0</v>
      </c>
      <c r="RAV10" s="154">
        <v>0</v>
      </c>
      <c r="RAW10" s="154">
        <v>0</v>
      </c>
      <c r="RAX10" s="154">
        <v>0</v>
      </c>
      <c r="RAY10" s="154">
        <v>0</v>
      </c>
      <c r="RAZ10" s="154">
        <v>0</v>
      </c>
      <c r="RBA10" s="154">
        <v>0</v>
      </c>
      <c r="RBB10" s="154">
        <v>0</v>
      </c>
      <c r="RBC10" s="154">
        <v>0</v>
      </c>
      <c r="RBD10" s="154">
        <v>0</v>
      </c>
      <c r="RBE10" s="154">
        <v>0</v>
      </c>
      <c r="RBF10" s="154">
        <v>0</v>
      </c>
      <c r="RBG10" s="154">
        <v>0</v>
      </c>
      <c r="RBH10" s="154">
        <v>0</v>
      </c>
      <c r="RBI10" s="154">
        <v>0</v>
      </c>
      <c r="RBJ10" s="154">
        <v>0</v>
      </c>
      <c r="RBK10" s="154">
        <v>0</v>
      </c>
      <c r="RBL10" s="154">
        <v>0</v>
      </c>
      <c r="RBM10" s="154">
        <v>0</v>
      </c>
      <c r="RBN10" s="154">
        <v>0</v>
      </c>
      <c r="RBO10" s="154">
        <v>0</v>
      </c>
      <c r="RBP10" s="154">
        <v>0</v>
      </c>
      <c r="RBQ10" s="154">
        <v>0</v>
      </c>
      <c r="RBR10" s="154">
        <v>0</v>
      </c>
      <c r="RBS10" s="154">
        <v>0</v>
      </c>
      <c r="RBT10" s="154">
        <v>0</v>
      </c>
      <c r="RBU10" s="154">
        <v>0</v>
      </c>
      <c r="RBV10" s="154">
        <v>0</v>
      </c>
      <c r="RBW10" s="154">
        <v>0</v>
      </c>
      <c r="RBX10" s="154">
        <v>0</v>
      </c>
      <c r="RBY10" s="154">
        <v>0</v>
      </c>
      <c r="RBZ10" s="154">
        <v>0</v>
      </c>
      <c r="RCA10" s="154">
        <v>0</v>
      </c>
      <c r="RCB10" s="154">
        <v>0</v>
      </c>
      <c r="RCC10" s="154">
        <v>0</v>
      </c>
      <c r="RCD10" s="154">
        <v>0</v>
      </c>
      <c r="RCE10" s="154">
        <v>0</v>
      </c>
      <c r="RCF10" s="154">
        <v>0</v>
      </c>
      <c r="RCG10" s="154">
        <v>0</v>
      </c>
      <c r="RCH10" s="154">
        <v>0</v>
      </c>
      <c r="RCI10" s="154">
        <v>0</v>
      </c>
      <c r="RCJ10" s="154">
        <v>0</v>
      </c>
      <c r="RCK10" s="154">
        <v>0</v>
      </c>
      <c r="RCL10" s="154">
        <v>0</v>
      </c>
      <c r="RCM10" s="154">
        <v>0</v>
      </c>
      <c r="RCN10" s="154">
        <v>0</v>
      </c>
      <c r="RCO10" s="154">
        <v>0</v>
      </c>
      <c r="RCP10" s="154">
        <v>0</v>
      </c>
      <c r="RCQ10" s="154">
        <v>0</v>
      </c>
      <c r="RCR10" s="154">
        <v>0</v>
      </c>
      <c r="RCS10" s="154">
        <v>0</v>
      </c>
      <c r="RCT10" s="154">
        <v>0</v>
      </c>
      <c r="RCU10" s="154">
        <v>0</v>
      </c>
      <c r="RCV10" s="154">
        <v>0</v>
      </c>
      <c r="RCW10" s="154">
        <v>0</v>
      </c>
      <c r="RCX10" s="154">
        <v>0</v>
      </c>
      <c r="RCY10" s="154">
        <v>0</v>
      </c>
      <c r="RCZ10" s="154">
        <v>0</v>
      </c>
      <c r="RDA10" s="154">
        <v>0</v>
      </c>
      <c r="RDB10" s="154">
        <v>0</v>
      </c>
      <c r="RDC10" s="154">
        <v>0</v>
      </c>
      <c r="RDD10" s="154">
        <v>0</v>
      </c>
      <c r="RDE10" s="154">
        <v>0</v>
      </c>
      <c r="RDF10" s="154">
        <v>0</v>
      </c>
      <c r="RDG10" s="154">
        <v>0</v>
      </c>
      <c r="RDH10" s="154">
        <v>0</v>
      </c>
      <c r="RDI10" s="154">
        <v>0</v>
      </c>
      <c r="RDJ10" s="154">
        <v>0</v>
      </c>
      <c r="RDK10" s="154">
        <v>0</v>
      </c>
      <c r="RDL10" s="154">
        <v>0</v>
      </c>
      <c r="RDM10" s="154">
        <v>0</v>
      </c>
      <c r="RDN10" s="154">
        <v>0</v>
      </c>
      <c r="RDO10" s="154">
        <v>0</v>
      </c>
      <c r="RDP10" s="154">
        <v>0</v>
      </c>
      <c r="RDQ10" s="154">
        <v>0</v>
      </c>
      <c r="RDR10" s="154">
        <v>0</v>
      </c>
      <c r="RDS10" s="154">
        <v>0</v>
      </c>
      <c r="RDT10" s="154">
        <v>0</v>
      </c>
      <c r="RDU10" s="154">
        <v>0</v>
      </c>
      <c r="RDV10" s="154">
        <v>0</v>
      </c>
      <c r="RDW10" s="154">
        <v>0</v>
      </c>
      <c r="RDX10" s="154">
        <v>0</v>
      </c>
      <c r="RDY10" s="154">
        <v>0</v>
      </c>
      <c r="RDZ10" s="154">
        <v>0</v>
      </c>
      <c r="REA10" s="154">
        <v>0</v>
      </c>
      <c r="REB10" s="154">
        <v>0</v>
      </c>
      <c r="REC10" s="154">
        <v>0</v>
      </c>
      <c r="RED10" s="154">
        <v>0</v>
      </c>
      <c r="REE10" s="154">
        <v>0</v>
      </c>
      <c r="REF10" s="154">
        <v>0</v>
      </c>
      <c r="REG10" s="154">
        <v>0</v>
      </c>
      <c r="REH10" s="154">
        <v>0</v>
      </c>
      <c r="REI10" s="154">
        <v>0</v>
      </c>
      <c r="REJ10" s="154">
        <v>0</v>
      </c>
      <c r="REK10" s="154">
        <v>0</v>
      </c>
      <c r="REL10" s="154">
        <v>0</v>
      </c>
      <c r="REM10" s="154">
        <v>0</v>
      </c>
      <c r="REN10" s="154">
        <v>0</v>
      </c>
      <c r="REO10" s="154">
        <v>0</v>
      </c>
      <c r="REP10" s="154">
        <v>0</v>
      </c>
      <c r="REQ10" s="154">
        <v>0</v>
      </c>
      <c r="RER10" s="154">
        <v>0</v>
      </c>
      <c r="RES10" s="154">
        <v>0</v>
      </c>
      <c r="RET10" s="154">
        <v>0</v>
      </c>
      <c r="REU10" s="154">
        <v>0</v>
      </c>
      <c r="REV10" s="154">
        <v>0</v>
      </c>
      <c r="REW10" s="154">
        <v>0</v>
      </c>
      <c r="REX10" s="154">
        <v>0</v>
      </c>
      <c r="REY10" s="154">
        <v>0</v>
      </c>
      <c r="REZ10" s="154">
        <v>0</v>
      </c>
      <c r="RFA10" s="154">
        <v>0</v>
      </c>
      <c r="RFB10" s="154">
        <v>0</v>
      </c>
      <c r="RFC10" s="154">
        <v>0</v>
      </c>
      <c r="RFD10" s="154">
        <v>0</v>
      </c>
      <c r="RFE10" s="154">
        <v>0</v>
      </c>
      <c r="RFF10" s="154">
        <v>0</v>
      </c>
      <c r="RFG10" s="154">
        <v>0</v>
      </c>
      <c r="RFH10" s="154">
        <v>0</v>
      </c>
      <c r="RFI10" s="154">
        <v>0</v>
      </c>
      <c r="RFJ10" s="154">
        <v>0</v>
      </c>
      <c r="RFK10" s="154">
        <v>0</v>
      </c>
      <c r="RFL10" s="154">
        <v>0</v>
      </c>
      <c r="RFM10" s="154">
        <v>0</v>
      </c>
      <c r="RFN10" s="154">
        <v>0</v>
      </c>
      <c r="RFO10" s="154">
        <v>0</v>
      </c>
      <c r="RFP10" s="154">
        <v>0</v>
      </c>
      <c r="RFQ10" s="154">
        <v>0</v>
      </c>
      <c r="RFR10" s="154">
        <v>0</v>
      </c>
      <c r="RFS10" s="154">
        <v>0</v>
      </c>
      <c r="RFT10" s="154">
        <v>0</v>
      </c>
      <c r="RFU10" s="154">
        <v>0</v>
      </c>
      <c r="RFV10" s="154">
        <v>0</v>
      </c>
      <c r="RFW10" s="154">
        <v>0</v>
      </c>
      <c r="RFX10" s="154">
        <v>0</v>
      </c>
      <c r="RFY10" s="154">
        <v>0</v>
      </c>
      <c r="RFZ10" s="154">
        <v>0</v>
      </c>
      <c r="RGA10" s="154">
        <v>0</v>
      </c>
      <c r="RGB10" s="154">
        <v>0</v>
      </c>
      <c r="RGC10" s="154">
        <v>0</v>
      </c>
      <c r="RGD10" s="154">
        <v>0</v>
      </c>
      <c r="RGE10" s="154">
        <v>0</v>
      </c>
      <c r="RGF10" s="154">
        <v>0</v>
      </c>
      <c r="RGG10" s="154">
        <v>0</v>
      </c>
      <c r="RGH10" s="154">
        <v>0</v>
      </c>
      <c r="RGI10" s="154">
        <v>0</v>
      </c>
      <c r="RGJ10" s="154">
        <v>0</v>
      </c>
      <c r="RGK10" s="154">
        <v>0</v>
      </c>
      <c r="RGL10" s="154">
        <v>0</v>
      </c>
      <c r="RGM10" s="154">
        <v>0</v>
      </c>
      <c r="RGN10" s="154">
        <v>0</v>
      </c>
      <c r="RGO10" s="154">
        <v>0</v>
      </c>
      <c r="RGP10" s="154">
        <v>0</v>
      </c>
      <c r="RGQ10" s="154">
        <v>0</v>
      </c>
      <c r="RGR10" s="154">
        <v>0</v>
      </c>
      <c r="RGS10" s="154">
        <v>0</v>
      </c>
      <c r="RGT10" s="154">
        <v>0</v>
      </c>
      <c r="RGU10" s="154">
        <v>0</v>
      </c>
      <c r="RGV10" s="154">
        <v>0</v>
      </c>
      <c r="RGW10" s="154">
        <v>0</v>
      </c>
      <c r="RGX10" s="154">
        <v>0</v>
      </c>
      <c r="RGY10" s="154">
        <v>0</v>
      </c>
      <c r="RGZ10" s="154">
        <v>0</v>
      </c>
      <c r="RHA10" s="154">
        <v>0</v>
      </c>
      <c r="RHB10" s="154">
        <v>0</v>
      </c>
      <c r="RHC10" s="154">
        <v>0</v>
      </c>
      <c r="RHD10" s="154">
        <v>0</v>
      </c>
      <c r="RHE10" s="154">
        <v>0</v>
      </c>
      <c r="RHF10" s="154">
        <v>0</v>
      </c>
      <c r="RHG10" s="154">
        <v>0</v>
      </c>
      <c r="RHH10" s="154">
        <v>0</v>
      </c>
      <c r="RHI10" s="154">
        <v>0</v>
      </c>
      <c r="RHJ10" s="154">
        <v>0</v>
      </c>
      <c r="RHK10" s="154">
        <v>0</v>
      </c>
      <c r="RHL10" s="154">
        <v>0</v>
      </c>
      <c r="RHM10" s="154">
        <v>0</v>
      </c>
      <c r="RHN10" s="154">
        <v>0</v>
      </c>
      <c r="RHO10" s="154">
        <v>0</v>
      </c>
      <c r="RHP10" s="154">
        <v>0</v>
      </c>
      <c r="RHQ10" s="154">
        <v>0</v>
      </c>
      <c r="RHR10" s="154">
        <v>0</v>
      </c>
      <c r="RHS10" s="154">
        <v>0</v>
      </c>
      <c r="RHT10" s="154">
        <v>0</v>
      </c>
      <c r="RHU10" s="154">
        <v>0</v>
      </c>
      <c r="RHV10" s="154">
        <v>0</v>
      </c>
      <c r="RHW10" s="154">
        <v>0</v>
      </c>
      <c r="RHX10" s="154">
        <v>0</v>
      </c>
      <c r="RHY10" s="154">
        <v>0</v>
      </c>
      <c r="RHZ10" s="154">
        <v>0</v>
      </c>
      <c r="RIA10" s="154">
        <v>0</v>
      </c>
      <c r="RIB10" s="154">
        <v>0</v>
      </c>
      <c r="RIC10" s="154">
        <v>0</v>
      </c>
      <c r="RID10" s="154">
        <v>0</v>
      </c>
      <c r="RIE10" s="154">
        <v>0</v>
      </c>
      <c r="RIF10" s="154">
        <v>0</v>
      </c>
      <c r="RIG10" s="154">
        <v>0</v>
      </c>
      <c r="RIH10" s="154">
        <v>0</v>
      </c>
      <c r="RII10" s="154">
        <v>0</v>
      </c>
      <c r="RIJ10" s="154">
        <v>0</v>
      </c>
      <c r="RIK10" s="154">
        <v>0</v>
      </c>
      <c r="RIL10" s="154">
        <v>0</v>
      </c>
      <c r="RIM10" s="154">
        <v>0</v>
      </c>
      <c r="RIN10" s="154">
        <v>0</v>
      </c>
      <c r="RIO10" s="154">
        <v>0</v>
      </c>
      <c r="RIP10" s="154">
        <v>0</v>
      </c>
      <c r="RIQ10" s="154">
        <v>0</v>
      </c>
      <c r="RIR10" s="154">
        <v>0</v>
      </c>
      <c r="RIS10" s="154">
        <v>0</v>
      </c>
      <c r="RIT10" s="154">
        <v>0</v>
      </c>
      <c r="RIU10" s="154">
        <v>0</v>
      </c>
      <c r="RIV10" s="154">
        <v>0</v>
      </c>
      <c r="RIW10" s="154">
        <v>0</v>
      </c>
      <c r="RIX10" s="154">
        <v>0</v>
      </c>
      <c r="RIY10" s="154">
        <v>0</v>
      </c>
      <c r="RIZ10" s="154">
        <v>0</v>
      </c>
      <c r="RJA10" s="154">
        <v>0</v>
      </c>
      <c r="RJB10" s="154">
        <v>0</v>
      </c>
      <c r="RJC10" s="154">
        <v>0</v>
      </c>
      <c r="RJD10" s="154">
        <v>0</v>
      </c>
      <c r="RJE10" s="154">
        <v>0</v>
      </c>
      <c r="RJF10" s="154">
        <v>0</v>
      </c>
      <c r="RJG10" s="154">
        <v>0</v>
      </c>
      <c r="RJH10" s="154">
        <v>0</v>
      </c>
      <c r="RJI10" s="154">
        <v>0</v>
      </c>
      <c r="RJJ10" s="154">
        <v>0</v>
      </c>
      <c r="RJK10" s="154">
        <v>0</v>
      </c>
      <c r="RJL10" s="154">
        <v>0</v>
      </c>
      <c r="RJM10" s="154">
        <v>0</v>
      </c>
      <c r="RJN10" s="154">
        <v>0</v>
      </c>
      <c r="RJO10" s="154">
        <v>0</v>
      </c>
      <c r="RJP10" s="154">
        <v>0</v>
      </c>
      <c r="RJQ10" s="154">
        <v>0</v>
      </c>
      <c r="RJR10" s="154">
        <v>0</v>
      </c>
      <c r="RJS10" s="154">
        <v>0</v>
      </c>
      <c r="RJT10" s="154">
        <v>0</v>
      </c>
      <c r="RJU10" s="154">
        <v>0</v>
      </c>
      <c r="RJV10" s="154">
        <v>0</v>
      </c>
      <c r="RJW10" s="154">
        <v>0</v>
      </c>
      <c r="RJX10" s="154">
        <v>0</v>
      </c>
      <c r="RJY10" s="154">
        <v>0</v>
      </c>
      <c r="RJZ10" s="154">
        <v>0</v>
      </c>
      <c r="RKA10" s="154">
        <v>0</v>
      </c>
      <c r="RKB10" s="154">
        <v>0</v>
      </c>
      <c r="RKC10" s="154">
        <v>0</v>
      </c>
      <c r="RKD10" s="154">
        <v>0</v>
      </c>
      <c r="RKE10" s="154">
        <v>0</v>
      </c>
      <c r="RKF10" s="154">
        <v>0</v>
      </c>
      <c r="RKG10" s="154">
        <v>0</v>
      </c>
      <c r="RKH10" s="154">
        <v>0</v>
      </c>
      <c r="RKI10" s="154">
        <v>0</v>
      </c>
      <c r="RKJ10" s="154">
        <v>0</v>
      </c>
      <c r="RKK10" s="154">
        <v>0</v>
      </c>
      <c r="RKL10" s="154">
        <v>0</v>
      </c>
      <c r="RKM10" s="154">
        <v>0</v>
      </c>
      <c r="RKN10" s="154">
        <v>0</v>
      </c>
      <c r="RKO10" s="154">
        <v>0</v>
      </c>
      <c r="RKP10" s="154">
        <v>0</v>
      </c>
      <c r="RKQ10" s="154">
        <v>0</v>
      </c>
      <c r="RKR10" s="154">
        <v>0</v>
      </c>
      <c r="RKS10" s="154">
        <v>0</v>
      </c>
      <c r="RKT10" s="154">
        <v>0</v>
      </c>
      <c r="RKU10" s="154">
        <v>0</v>
      </c>
      <c r="RKV10" s="154">
        <v>0</v>
      </c>
      <c r="RKW10" s="154">
        <v>0</v>
      </c>
      <c r="RKX10" s="154">
        <v>0</v>
      </c>
      <c r="RKY10" s="154">
        <v>0</v>
      </c>
      <c r="RKZ10" s="154">
        <v>0</v>
      </c>
      <c r="RLA10" s="154">
        <v>0</v>
      </c>
      <c r="RLB10" s="154">
        <v>0</v>
      </c>
      <c r="RLC10" s="154">
        <v>0</v>
      </c>
      <c r="RLD10" s="154">
        <v>0</v>
      </c>
      <c r="RLE10" s="154">
        <v>0</v>
      </c>
      <c r="RLF10" s="154">
        <v>0</v>
      </c>
      <c r="RLG10" s="154">
        <v>0</v>
      </c>
      <c r="RLH10" s="154">
        <v>0</v>
      </c>
      <c r="RLI10" s="154">
        <v>0</v>
      </c>
      <c r="RLJ10" s="154">
        <v>0</v>
      </c>
      <c r="RLK10" s="154">
        <v>0</v>
      </c>
      <c r="RLL10" s="154">
        <v>0</v>
      </c>
      <c r="RLM10" s="154">
        <v>0</v>
      </c>
      <c r="RLN10" s="154">
        <v>0</v>
      </c>
      <c r="RLO10" s="154">
        <v>0</v>
      </c>
      <c r="RLP10" s="154">
        <v>0</v>
      </c>
      <c r="RLQ10" s="154">
        <v>0</v>
      </c>
      <c r="RLR10" s="154">
        <v>0</v>
      </c>
      <c r="RLS10" s="154">
        <v>0</v>
      </c>
      <c r="RLT10" s="154">
        <v>0</v>
      </c>
      <c r="RLU10" s="154">
        <v>0</v>
      </c>
      <c r="RLV10" s="154">
        <v>0</v>
      </c>
      <c r="RLW10" s="154">
        <v>0</v>
      </c>
      <c r="RLX10" s="154">
        <v>0</v>
      </c>
      <c r="RLY10" s="154">
        <v>0</v>
      </c>
      <c r="RLZ10" s="154">
        <v>0</v>
      </c>
      <c r="RMA10" s="154">
        <v>0</v>
      </c>
      <c r="RMB10" s="154">
        <v>0</v>
      </c>
      <c r="RMC10" s="154">
        <v>0</v>
      </c>
      <c r="RMD10" s="154">
        <v>0</v>
      </c>
      <c r="RME10" s="154">
        <v>0</v>
      </c>
      <c r="RMF10" s="154">
        <v>0</v>
      </c>
      <c r="RMG10" s="154">
        <v>0</v>
      </c>
      <c r="RMH10" s="154">
        <v>0</v>
      </c>
      <c r="RMI10" s="154">
        <v>0</v>
      </c>
      <c r="RMJ10" s="154">
        <v>0</v>
      </c>
      <c r="RMK10" s="154">
        <v>0</v>
      </c>
      <c r="RML10" s="154">
        <v>0</v>
      </c>
      <c r="RMM10" s="154">
        <v>0</v>
      </c>
      <c r="RMN10" s="154">
        <v>0</v>
      </c>
      <c r="RMO10" s="154">
        <v>0</v>
      </c>
      <c r="RMP10" s="154">
        <v>0</v>
      </c>
      <c r="RMQ10" s="154">
        <v>0</v>
      </c>
      <c r="RMR10" s="154">
        <v>0</v>
      </c>
      <c r="RMS10" s="154">
        <v>0</v>
      </c>
      <c r="RMT10" s="154">
        <v>0</v>
      </c>
      <c r="RMU10" s="154">
        <v>0</v>
      </c>
      <c r="RMV10" s="154">
        <v>0</v>
      </c>
      <c r="RMW10" s="154">
        <v>0</v>
      </c>
      <c r="RMX10" s="154">
        <v>0</v>
      </c>
      <c r="RMY10" s="154">
        <v>0</v>
      </c>
      <c r="RMZ10" s="154">
        <v>0</v>
      </c>
      <c r="RNA10" s="154">
        <v>0</v>
      </c>
      <c r="RNB10" s="154">
        <v>0</v>
      </c>
      <c r="RNC10" s="154">
        <v>0</v>
      </c>
      <c r="RND10" s="154">
        <v>0</v>
      </c>
      <c r="RNE10" s="154">
        <v>0</v>
      </c>
      <c r="RNF10" s="154">
        <v>0</v>
      </c>
      <c r="RNG10" s="154">
        <v>0</v>
      </c>
      <c r="RNH10" s="154">
        <v>0</v>
      </c>
      <c r="RNI10" s="154">
        <v>0</v>
      </c>
      <c r="RNJ10" s="154">
        <v>0</v>
      </c>
      <c r="RNK10" s="154">
        <v>0</v>
      </c>
      <c r="RNL10" s="154">
        <v>0</v>
      </c>
      <c r="RNM10" s="154">
        <v>0</v>
      </c>
      <c r="RNN10" s="154">
        <v>0</v>
      </c>
      <c r="RNO10" s="154">
        <v>0</v>
      </c>
      <c r="RNP10" s="154">
        <v>0</v>
      </c>
      <c r="RNQ10" s="154">
        <v>0</v>
      </c>
      <c r="RNR10" s="154">
        <v>0</v>
      </c>
      <c r="RNS10" s="154">
        <v>0</v>
      </c>
      <c r="RNT10" s="154">
        <v>0</v>
      </c>
      <c r="RNU10" s="154">
        <v>0</v>
      </c>
      <c r="RNV10" s="154">
        <v>0</v>
      </c>
      <c r="RNW10" s="154">
        <v>0</v>
      </c>
      <c r="RNX10" s="154">
        <v>0</v>
      </c>
      <c r="RNY10" s="154">
        <v>0</v>
      </c>
      <c r="RNZ10" s="154">
        <v>0</v>
      </c>
      <c r="ROA10" s="154">
        <v>0</v>
      </c>
      <c r="ROB10" s="154">
        <v>0</v>
      </c>
      <c r="ROC10" s="154">
        <v>0</v>
      </c>
      <c r="ROD10" s="154">
        <v>0</v>
      </c>
      <c r="ROE10" s="154">
        <v>0</v>
      </c>
      <c r="ROF10" s="154">
        <v>0</v>
      </c>
      <c r="ROG10" s="154">
        <v>0</v>
      </c>
      <c r="ROH10" s="154">
        <v>0</v>
      </c>
      <c r="ROI10" s="154">
        <v>0</v>
      </c>
      <c r="ROJ10" s="154">
        <v>0</v>
      </c>
      <c r="ROK10" s="154">
        <v>0</v>
      </c>
      <c r="ROL10" s="154">
        <v>0</v>
      </c>
      <c r="ROM10" s="154">
        <v>0</v>
      </c>
      <c r="RON10" s="154">
        <v>0</v>
      </c>
      <c r="ROO10" s="154">
        <v>0</v>
      </c>
      <c r="ROP10" s="154">
        <v>0</v>
      </c>
      <c r="ROQ10" s="154">
        <v>0</v>
      </c>
      <c r="ROR10" s="154">
        <v>0</v>
      </c>
      <c r="ROS10" s="154">
        <v>0</v>
      </c>
      <c r="ROT10" s="154">
        <v>0</v>
      </c>
      <c r="ROU10" s="154">
        <v>0</v>
      </c>
      <c r="ROV10" s="154">
        <v>0</v>
      </c>
      <c r="ROW10" s="154">
        <v>0</v>
      </c>
      <c r="ROX10" s="154">
        <v>0</v>
      </c>
      <c r="ROY10" s="154">
        <v>0</v>
      </c>
      <c r="ROZ10" s="154">
        <v>0</v>
      </c>
      <c r="RPA10" s="154">
        <v>0</v>
      </c>
      <c r="RPB10" s="154">
        <v>0</v>
      </c>
      <c r="RPC10" s="154">
        <v>0</v>
      </c>
      <c r="RPD10" s="154">
        <v>0</v>
      </c>
      <c r="RPE10" s="154">
        <v>0</v>
      </c>
      <c r="RPF10" s="154">
        <v>0</v>
      </c>
      <c r="RPG10" s="154">
        <v>0</v>
      </c>
      <c r="RPH10" s="154">
        <v>0</v>
      </c>
      <c r="RPI10" s="154">
        <v>0</v>
      </c>
      <c r="RPJ10" s="154">
        <v>0</v>
      </c>
      <c r="RPK10" s="154">
        <v>0</v>
      </c>
      <c r="RPL10" s="154">
        <v>0</v>
      </c>
      <c r="RPM10" s="154">
        <v>0</v>
      </c>
      <c r="RPN10" s="154">
        <v>0</v>
      </c>
      <c r="RPO10" s="154">
        <v>0</v>
      </c>
      <c r="RPP10" s="154">
        <v>0</v>
      </c>
      <c r="RPQ10" s="154">
        <v>0</v>
      </c>
      <c r="RPR10" s="154">
        <v>0</v>
      </c>
      <c r="RPS10" s="154">
        <v>0</v>
      </c>
      <c r="RPT10" s="154">
        <v>0</v>
      </c>
      <c r="RPU10" s="154">
        <v>0</v>
      </c>
      <c r="RPV10" s="154">
        <v>0</v>
      </c>
      <c r="RPW10" s="154">
        <v>0</v>
      </c>
      <c r="RPX10" s="154">
        <v>0</v>
      </c>
      <c r="RPY10" s="154">
        <v>0</v>
      </c>
      <c r="RPZ10" s="154">
        <v>0</v>
      </c>
      <c r="RQA10" s="154">
        <v>0</v>
      </c>
      <c r="RQB10" s="154">
        <v>0</v>
      </c>
      <c r="RQC10" s="154">
        <v>0</v>
      </c>
      <c r="RQD10" s="154">
        <v>0</v>
      </c>
      <c r="RQE10" s="154">
        <v>0</v>
      </c>
      <c r="RQF10" s="154">
        <v>0</v>
      </c>
      <c r="RQG10" s="154">
        <v>0</v>
      </c>
      <c r="RQH10" s="154">
        <v>0</v>
      </c>
      <c r="RQI10" s="154">
        <v>0</v>
      </c>
      <c r="RQJ10" s="154">
        <v>0</v>
      </c>
      <c r="RQK10" s="154">
        <v>0</v>
      </c>
      <c r="RQL10" s="154">
        <v>0</v>
      </c>
      <c r="RQM10" s="154">
        <v>0</v>
      </c>
      <c r="RQN10" s="154">
        <v>0</v>
      </c>
      <c r="RQO10" s="154">
        <v>0</v>
      </c>
      <c r="RQP10" s="154">
        <v>0</v>
      </c>
      <c r="RQQ10" s="154">
        <v>0</v>
      </c>
      <c r="RQR10" s="154">
        <v>0</v>
      </c>
      <c r="RQS10" s="154">
        <v>0</v>
      </c>
      <c r="RQT10" s="154">
        <v>0</v>
      </c>
      <c r="RQU10" s="154">
        <v>0</v>
      </c>
      <c r="RQV10" s="154">
        <v>0</v>
      </c>
      <c r="RQW10" s="154">
        <v>0</v>
      </c>
      <c r="RQX10" s="154">
        <v>0</v>
      </c>
      <c r="RQY10" s="154">
        <v>0</v>
      </c>
      <c r="RQZ10" s="154">
        <v>0</v>
      </c>
      <c r="RRA10" s="154">
        <v>0</v>
      </c>
      <c r="RRB10" s="154">
        <v>0</v>
      </c>
      <c r="RRC10" s="154">
        <v>0</v>
      </c>
      <c r="RRD10" s="154">
        <v>0</v>
      </c>
      <c r="RRE10" s="154">
        <v>0</v>
      </c>
      <c r="RRF10" s="154">
        <v>0</v>
      </c>
      <c r="RRG10" s="154">
        <v>0</v>
      </c>
      <c r="RRH10" s="154">
        <v>0</v>
      </c>
      <c r="RRI10" s="154">
        <v>0</v>
      </c>
      <c r="RRJ10" s="154">
        <v>0</v>
      </c>
      <c r="RRK10" s="154">
        <v>0</v>
      </c>
      <c r="RRL10" s="154">
        <v>0</v>
      </c>
      <c r="RRM10" s="154">
        <v>0</v>
      </c>
      <c r="RRN10" s="154">
        <v>0</v>
      </c>
      <c r="RRO10" s="154">
        <v>0</v>
      </c>
      <c r="RRP10" s="154">
        <v>0</v>
      </c>
      <c r="RRQ10" s="154">
        <v>0</v>
      </c>
      <c r="RRR10" s="154">
        <v>0</v>
      </c>
      <c r="RRS10" s="154">
        <v>0</v>
      </c>
      <c r="RRT10" s="154">
        <v>0</v>
      </c>
      <c r="RRU10" s="154">
        <v>0</v>
      </c>
      <c r="RRV10" s="154">
        <v>0</v>
      </c>
      <c r="RRW10" s="154">
        <v>0</v>
      </c>
      <c r="RRX10" s="154">
        <v>0</v>
      </c>
      <c r="RRY10" s="154">
        <v>0</v>
      </c>
      <c r="RRZ10" s="154">
        <v>0</v>
      </c>
      <c r="RSA10" s="154">
        <v>0</v>
      </c>
      <c r="RSB10" s="154">
        <v>0</v>
      </c>
      <c r="RSC10" s="154">
        <v>0</v>
      </c>
      <c r="RSD10" s="154">
        <v>0</v>
      </c>
      <c r="RSE10" s="154">
        <v>0</v>
      </c>
      <c r="RSF10" s="154">
        <v>0</v>
      </c>
      <c r="RSG10" s="154">
        <v>0</v>
      </c>
      <c r="RSH10" s="154">
        <v>0</v>
      </c>
      <c r="RSI10" s="154">
        <v>0</v>
      </c>
      <c r="RSJ10" s="154">
        <v>0</v>
      </c>
      <c r="RSK10" s="154">
        <v>0</v>
      </c>
      <c r="RSL10" s="154">
        <v>0</v>
      </c>
      <c r="RSM10" s="154">
        <v>0</v>
      </c>
      <c r="RSN10" s="154">
        <v>0</v>
      </c>
      <c r="RSO10" s="154">
        <v>0</v>
      </c>
      <c r="RSP10" s="154">
        <v>0</v>
      </c>
      <c r="RSQ10" s="154">
        <v>0</v>
      </c>
      <c r="RSR10" s="154">
        <v>0</v>
      </c>
      <c r="RSS10" s="154">
        <v>0</v>
      </c>
      <c r="RST10" s="154">
        <v>0</v>
      </c>
      <c r="RSU10" s="154">
        <v>0</v>
      </c>
      <c r="RSV10" s="154">
        <v>0</v>
      </c>
      <c r="RSW10" s="154">
        <v>0</v>
      </c>
      <c r="RSX10" s="154">
        <v>0</v>
      </c>
      <c r="RSY10" s="154">
        <v>0</v>
      </c>
      <c r="RSZ10" s="154">
        <v>0</v>
      </c>
      <c r="RTA10" s="154">
        <v>0</v>
      </c>
      <c r="RTB10" s="154">
        <v>0</v>
      </c>
      <c r="RTC10" s="154">
        <v>0</v>
      </c>
      <c r="RTD10" s="154">
        <v>0</v>
      </c>
      <c r="RTE10" s="154">
        <v>0</v>
      </c>
      <c r="RTF10" s="154">
        <v>0</v>
      </c>
      <c r="RTG10" s="154">
        <v>0</v>
      </c>
      <c r="RTH10" s="154">
        <v>0</v>
      </c>
      <c r="RTI10" s="154">
        <v>0</v>
      </c>
      <c r="RTJ10" s="154">
        <v>0</v>
      </c>
      <c r="RTK10" s="154">
        <v>0</v>
      </c>
      <c r="RTL10" s="154">
        <v>0</v>
      </c>
      <c r="RTM10" s="154">
        <v>0</v>
      </c>
      <c r="RTN10" s="154">
        <v>0</v>
      </c>
      <c r="RTO10" s="154">
        <v>0</v>
      </c>
      <c r="RTP10" s="154">
        <v>0</v>
      </c>
      <c r="RTQ10" s="154">
        <v>0</v>
      </c>
      <c r="RTR10" s="154">
        <v>0</v>
      </c>
      <c r="RTS10" s="154">
        <v>0</v>
      </c>
      <c r="RTT10" s="154">
        <v>0</v>
      </c>
      <c r="RTU10" s="154">
        <v>0</v>
      </c>
      <c r="RTV10" s="154">
        <v>0</v>
      </c>
      <c r="RTW10" s="154">
        <v>0</v>
      </c>
      <c r="RTX10" s="154">
        <v>0</v>
      </c>
      <c r="RTY10" s="154">
        <v>0</v>
      </c>
      <c r="RTZ10" s="154">
        <v>0</v>
      </c>
      <c r="RUA10" s="154">
        <v>0</v>
      </c>
      <c r="RUB10" s="154">
        <v>0</v>
      </c>
      <c r="RUC10" s="154">
        <v>0</v>
      </c>
      <c r="RUD10" s="154">
        <v>0</v>
      </c>
      <c r="RUE10" s="154">
        <v>0</v>
      </c>
      <c r="RUF10" s="154">
        <v>0</v>
      </c>
      <c r="RUG10" s="154">
        <v>0</v>
      </c>
      <c r="RUH10" s="154">
        <v>0</v>
      </c>
      <c r="RUI10" s="154">
        <v>0</v>
      </c>
      <c r="RUJ10" s="154">
        <v>0</v>
      </c>
      <c r="RUK10" s="154">
        <v>0</v>
      </c>
      <c r="RUL10" s="154">
        <v>0</v>
      </c>
      <c r="RUM10" s="154">
        <v>0</v>
      </c>
      <c r="RUN10" s="154">
        <v>0</v>
      </c>
      <c r="RUO10" s="154">
        <v>0</v>
      </c>
      <c r="RUP10" s="154">
        <v>0</v>
      </c>
      <c r="RUQ10" s="154">
        <v>0</v>
      </c>
      <c r="RUR10" s="154">
        <v>0</v>
      </c>
      <c r="RUS10" s="154">
        <v>0</v>
      </c>
      <c r="RUT10" s="154">
        <v>0</v>
      </c>
      <c r="RUU10" s="154">
        <v>0</v>
      </c>
      <c r="RUV10" s="154">
        <v>0</v>
      </c>
      <c r="RUW10" s="154">
        <v>0</v>
      </c>
      <c r="RUX10" s="154">
        <v>0</v>
      </c>
      <c r="RUY10" s="154">
        <v>0</v>
      </c>
      <c r="RUZ10" s="154">
        <v>0</v>
      </c>
      <c r="RVA10" s="154">
        <v>0</v>
      </c>
      <c r="RVB10" s="154">
        <v>0</v>
      </c>
      <c r="RVC10" s="154">
        <v>0</v>
      </c>
      <c r="RVD10" s="154">
        <v>0</v>
      </c>
      <c r="RVE10" s="154">
        <v>0</v>
      </c>
      <c r="RVF10" s="154">
        <v>0</v>
      </c>
      <c r="RVG10" s="154">
        <v>0</v>
      </c>
      <c r="RVH10" s="154">
        <v>0</v>
      </c>
      <c r="RVI10" s="154">
        <v>0</v>
      </c>
      <c r="RVJ10" s="154">
        <v>0</v>
      </c>
      <c r="RVK10" s="154">
        <v>0</v>
      </c>
      <c r="RVL10" s="154">
        <v>0</v>
      </c>
      <c r="RVM10" s="154">
        <v>0</v>
      </c>
      <c r="RVN10" s="154">
        <v>0</v>
      </c>
      <c r="RVO10" s="154">
        <v>0</v>
      </c>
      <c r="RVP10" s="154">
        <v>0</v>
      </c>
      <c r="RVQ10" s="154">
        <v>0</v>
      </c>
      <c r="RVR10" s="154">
        <v>0</v>
      </c>
      <c r="RVS10" s="154">
        <v>0</v>
      </c>
      <c r="RVT10" s="154">
        <v>0</v>
      </c>
      <c r="RVU10" s="154">
        <v>0</v>
      </c>
      <c r="RVV10" s="154">
        <v>0</v>
      </c>
      <c r="RVW10" s="154">
        <v>0</v>
      </c>
      <c r="RVX10" s="154">
        <v>0</v>
      </c>
      <c r="RVY10" s="154">
        <v>0</v>
      </c>
      <c r="RVZ10" s="154">
        <v>0</v>
      </c>
      <c r="RWA10" s="154">
        <v>0</v>
      </c>
      <c r="RWB10" s="154">
        <v>0</v>
      </c>
      <c r="RWC10" s="154">
        <v>0</v>
      </c>
      <c r="RWD10" s="154">
        <v>0</v>
      </c>
      <c r="RWE10" s="154">
        <v>0</v>
      </c>
      <c r="RWF10" s="154">
        <v>0</v>
      </c>
      <c r="RWG10" s="154">
        <v>0</v>
      </c>
      <c r="RWH10" s="154">
        <v>0</v>
      </c>
      <c r="RWI10" s="154">
        <v>0</v>
      </c>
      <c r="RWJ10" s="154">
        <v>0</v>
      </c>
      <c r="RWK10" s="154">
        <v>0</v>
      </c>
      <c r="RWL10" s="154">
        <v>0</v>
      </c>
      <c r="RWM10" s="154">
        <v>0</v>
      </c>
      <c r="RWN10" s="154">
        <v>0</v>
      </c>
      <c r="RWO10" s="154">
        <v>0</v>
      </c>
      <c r="RWP10" s="154">
        <v>0</v>
      </c>
      <c r="RWQ10" s="154">
        <v>0</v>
      </c>
      <c r="RWR10" s="154">
        <v>0</v>
      </c>
      <c r="RWS10" s="154">
        <v>0</v>
      </c>
      <c r="RWT10" s="154">
        <v>0</v>
      </c>
      <c r="RWU10" s="154">
        <v>0</v>
      </c>
      <c r="RWV10" s="154">
        <v>0</v>
      </c>
      <c r="RWW10" s="154">
        <v>0</v>
      </c>
      <c r="RWX10" s="154">
        <v>0</v>
      </c>
      <c r="RWY10" s="154">
        <v>0</v>
      </c>
      <c r="RWZ10" s="154">
        <v>0</v>
      </c>
      <c r="RXA10" s="154">
        <v>0</v>
      </c>
      <c r="RXB10" s="154">
        <v>0</v>
      </c>
      <c r="RXC10" s="154">
        <v>0</v>
      </c>
      <c r="RXD10" s="154">
        <v>0</v>
      </c>
      <c r="RXE10" s="154">
        <v>0</v>
      </c>
      <c r="RXF10" s="154">
        <v>0</v>
      </c>
      <c r="RXG10" s="154">
        <v>0</v>
      </c>
      <c r="RXH10" s="154">
        <v>0</v>
      </c>
      <c r="RXI10" s="154">
        <v>0</v>
      </c>
      <c r="RXJ10" s="154">
        <v>0</v>
      </c>
      <c r="RXK10" s="154">
        <v>0</v>
      </c>
      <c r="RXL10" s="154">
        <v>0</v>
      </c>
      <c r="RXM10" s="154">
        <v>0</v>
      </c>
      <c r="RXN10" s="154">
        <v>0</v>
      </c>
      <c r="RXO10" s="154">
        <v>0</v>
      </c>
      <c r="RXP10" s="154">
        <v>0</v>
      </c>
      <c r="RXQ10" s="154">
        <v>0</v>
      </c>
      <c r="RXR10" s="154">
        <v>0</v>
      </c>
      <c r="RXS10" s="154">
        <v>0</v>
      </c>
      <c r="RXT10" s="154">
        <v>0</v>
      </c>
      <c r="RXU10" s="154">
        <v>0</v>
      </c>
      <c r="RXV10" s="154">
        <v>0</v>
      </c>
      <c r="RXW10" s="154">
        <v>0</v>
      </c>
      <c r="RXX10" s="154">
        <v>0</v>
      </c>
      <c r="RXY10" s="154">
        <v>0</v>
      </c>
      <c r="RXZ10" s="154">
        <v>0</v>
      </c>
      <c r="RYA10" s="154">
        <v>0</v>
      </c>
      <c r="RYB10" s="154">
        <v>0</v>
      </c>
      <c r="RYC10" s="154">
        <v>0</v>
      </c>
      <c r="RYD10" s="154">
        <v>0</v>
      </c>
      <c r="RYE10" s="154">
        <v>0</v>
      </c>
      <c r="RYF10" s="154">
        <v>0</v>
      </c>
      <c r="RYG10" s="154">
        <v>0</v>
      </c>
      <c r="RYH10" s="154">
        <v>0</v>
      </c>
      <c r="RYI10" s="154">
        <v>0</v>
      </c>
      <c r="RYJ10" s="154">
        <v>0</v>
      </c>
      <c r="RYK10" s="154">
        <v>0</v>
      </c>
      <c r="RYL10" s="154">
        <v>0</v>
      </c>
      <c r="RYM10" s="154">
        <v>0</v>
      </c>
      <c r="RYN10" s="154">
        <v>0</v>
      </c>
      <c r="RYO10" s="154">
        <v>0</v>
      </c>
      <c r="RYP10" s="154">
        <v>0</v>
      </c>
      <c r="RYQ10" s="154">
        <v>0</v>
      </c>
      <c r="RYR10" s="154">
        <v>0</v>
      </c>
      <c r="RYS10" s="154">
        <v>0</v>
      </c>
      <c r="RYT10" s="154">
        <v>0</v>
      </c>
      <c r="RYU10" s="154">
        <v>0</v>
      </c>
      <c r="RYV10" s="154">
        <v>0</v>
      </c>
      <c r="RYW10" s="154">
        <v>0</v>
      </c>
      <c r="RYX10" s="154">
        <v>0</v>
      </c>
      <c r="RYY10" s="154">
        <v>0</v>
      </c>
      <c r="RYZ10" s="154">
        <v>0</v>
      </c>
      <c r="RZA10" s="154">
        <v>0</v>
      </c>
      <c r="RZB10" s="154">
        <v>0</v>
      </c>
      <c r="RZC10" s="154">
        <v>0</v>
      </c>
      <c r="RZD10" s="154">
        <v>0</v>
      </c>
      <c r="RZE10" s="154">
        <v>0</v>
      </c>
      <c r="RZF10" s="154">
        <v>0</v>
      </c>
      <c r="RZG10" s="154">
        <v>0</v>
      </c>
      <c r="RZH10" s="154">
        <v>0</v>
      </c>
      <c r="RZI10" s="154">
        <v>0</v>
      </c>
      <c r="RZJ10" s="154">
        <v>0</v>
      </c>
      <c r="RZK10" s="154">
        <v>0</v>
      </c>
      <c r="RZL10" s="154">
        <v>0</v>
      </c>
      <c r="RZM10" s="154">
        <v>0</v>
      </c>
      <c r="RZN10" s="154">
        <v>0</v>
      </c>
      <c r="RZO10" s="154">
        <v>0</v>
      </c>
      <c r="RZP10" s="154">
        <v>0</v>
      </c>
      <c r="RZQ10" s="154">
        <v>0</v>
      </c>
      <c r="RZR10" s="154">
        <v>0</v>
      </c>
      <c r="RZS10" s="154">
        <v>0</v>
      </c>
      <c r="RZT10" s="154">
        <v>0</v>
      </c>
      <c r="RZU10" s="154">
        <v>0</v>
      </c>
      <c r="RZV10" s="154">
        <v>0</v>
      </c>
      <c r="RZW10" s="154">
        <v>0</v>
      </c>
      <c r="RZX10" s="154">
        <v>0</v>
      </c>
      <c r="RZY10" s="154">
        <v>0</v>
      </c>
      <c r="RZZ10" s="154">
        <v>0</v>
      </c>
      <c r="SAA10" s="154">
        <v>0</v>
      </c>
      <c r="SAB10" s="154">
        <v>0</v>
      </c>
      <c r="SAC10" s="154">
        <v>0</v>
      </c>
      <c r="SAD10" s="154">
        <v>0</v>
      </c>
      <c r="SAE10" s="154">
        <v>0</v>
      </c>
      <c r="SAF10" s="154">
        <v>0</v>
      </c>
      <c r="SAG10" s="154">
        <v>0</v>
      </c>
      <c r="SAH10" s="154">
        <v>0</v>
      </c>
      <c r="SAI10" s="154">
        <v>0</v>
      </c>
      <c r="SAJ10" s="154">
        <v>0</v>
      </c>
      <c r="SAK10" s="154">
        <v>0</v>
      </c>
      <c r="SAL10" s="154">
        <v>0</v>
      </c>
      <c r="SAM10" s="154">
        <v>0</v>
      </c>
      <c r="SAN10" s="154">
        <v>0</v>
      </c>
      <c r="SAO10" s="154">
        <v>0</v>
      </c>
      <c r="SAP10" s="154">
        <v>0</v>
      </c>
      <c r="SAQ10" s="154">
        <v>0</v>
      </c>
      <c r="SAR10" s="154">
        <v>0</v>
      </c>
      <c r="SAS10" s="154">
        <v>0</v>
      </c>
      <c r="SAT10" s="154">
        <v>0</v>
      </c>
      <c r="SAU10" s="154">
        <v>0</v>
      </c>
      <c r="SAV10" s="154">
        <v>0</v>
      </c>
      <c r="SAW10" s="154">
        <v>0</v>
      </c>
      <c r="SAX10" s="154">
        <v>0</v>
      </c>
      <c r="SAY10" s="154">
        <v>0</v>
      </c>
      <c r="SAZ10" s="154">
        <v>0</v>
      </c>
      <c r="SBA10" s="154">
        <v>0</v>
      </c>
      <c r="SBB10" s="154">
        <v>0</v>
      </c>
      <c r="SBC10" s="154">
        <v>0</v>
      </c>
      <c r="SBD10" s="154">
        <v>0</v>
      </c>
      <c r="SBE10" s="154">
        <v>0</v>
      </c>
      <c r="SBF10" s="154">
        <v>0</v>
      </c>
      <c r="SBG10" s="154">
        <v>0</v>
      </c>
      <c r="SBH10" s="154">
        <v>0</v>
      </c>
      <c r="SBI10" s="154">
        <v>0</v>
      </c>
      <c r="SBJ10" s="154">
        <v>0</v>
      </c>
      <c r="SBK10" s="154">
        <v>0</v>
      </c>
      <c r="SBL10" s="154">
        <v>0</v>
      </c>
      <c r="SBM10" s="154">
        <v>0</v>
      </c>
      <c r="SBN10" s="154">
        <v>0</v>
      </c>
      <c r="SBO10" s="154">
        <v>0</v>
      </c>
      <c r="SBP10" s="154">
        <v>0</v>
      </c>
      <c r="SBQ10" s="154">
        <v>0</v>
      </c>
      <c r="SBR10" s="154">
        <v>0</v>
      </c>
      <c r="SBS10" s="154">
        <v>0</v>
      </c>
      <c r="SBT10" s="154">
        <v>0</v>
      </c>
      <c r="SBU10" s="154">
        <v>0</v>
      </c>
      <c r="SBV10" s="154">
        <v>0</v>
      </c>
      <c r="SBW10" s="154">
        <v>0</v>
      </c>
      <c r="SBX10" s="154">
        <v>0</v>
      </c>
      <c r="SBY10" s="154">
        <v>0</v>
      </c>
      <c r="SBZ10" s="154">
        <v>0</v>
      </c>
      <c r="SCA10" s="154">
        <v>0</v>
      </c>
      <c r="SCB10" s="154">
        <v>0</v>
      </c>
      <c r="SCC10" s="154">
        <v>0</v>
      </c>
      <c r="SCD10" s="154">
        <v>0</v>
      </c>
      <c r="SCE10" s="154">
        <v>0</v>
      </c>
      <c r="SCF10" s="154">
        <v>0</v>
      </c>
      <c r="SCG10" s="154">
        <v>0</v>
      </c>
      <c r="SCH10" s="154">
        <v>0</v>
      </c>
      <c r="SCI10" s="154">
        <v>0</v>
      </c>
      <c r="SCJ10" s="154">
        <v>0</v>
      </c>
      <c r="SCK10" s="154">
        <v>0</v>
      </c>
      <c r="SCL10" s="154">
        <v>0</v>
      </c>
      <c r="SCM10" s="154">
        <v>0</v>
      </c>
      <c r="SCN10" s="154">
        <v>0</v>
      </c>
      <c r="SCO10" s="154">
        <v>0</v>
      </c>
      <c r="SCP10" s="154">
        <v>0</v>
      </c>
      <c r="SCQ10" s="154">
        <v>0</v>
      </c>
      <c r="SCR10" s="154">
        <v>0</v>
      </c>
      <c r="SCS10" s="154">
        <v>0</v>
      </c>
      <c r="SCT10" s="154">
        <v>0</v>
      </c>
      <c r="SCU10" s="154">
        <v>0</v>
      </c>
      <c r="SCV10" s="154">
        <v>0</v>
      </c>
      <c r="SCW10" s="154">
        <v>0</v>
      </c>
      <c r="SCX10" s="154">
        <v>0</v>
      </c>
      <c r="SCY10" s="154">
        <v>0</v>
      </c>
      <c r="SCZ10" s="154">
        <v>0</v>
      </c>
      <c r="SDA10" s="154">
        <v>0</v>
      </c>
      <c r="SDB10" s="154">
        <v>0</v>
      </c>
      <c r="SDC10" s="154">
        <v>0</v>
      </c>
      <c r="SDD10" s="154">
        <v>0</v>
      </c>
      <c r="SDE10" s="154">
        <v>0</v>
      </c>
      <c r="SDF10" s="154">
        <v>0</v>
      </c>
      <c r="SDG10" s="154">
        <v>0</v>
      </c>
      <c r="SDH10" s="154">
        <v>0</v>
      </c>
      <c r="SDI10" s="154">
        <v>0</v>
      </c>
      <c r="SDJ10" s="154">
        <v>0</v>
      </c>
      <c r="SDK10" s="154">
        <v>0</v>
      </c>
      <c r="SDL10" s="154">
        <v>0</v>
      </c>
      <c r="SDM10" s="154">
        <v>0</v>
      </c>
      <c r="SDN10" s="154">
        <v>0</v>
      </c>
      <c r="SDO10" s="154">
        <v>0</v>
      </c>
      <c r="SDP10" s="154">
        <v>0</v>
      </c>
      <c r="SDQ10" s="154">
        <v>0</v>
      </c>
      <c r="SDR10" s="154">
        <v>0</v>
      </c>
      <c r="SDS10" s="154">
        <v>0</v>
      </c>
      <c r="SDT10" s="154">
        <v>0</v>
      </c>
      <c r="SDU10" s="154">
        <v>0</v>
      </c>
      <c r="SDV10" s="154">
        <v>0</v>
      </c>
      <c r="SDW10" s="154">
        <v>0</v>
      </c>
      <c r="SDX10" s="154">
        <v>0</v>
      </c>
      <c r="SDY10" s="154">
        <v>0</v>
      </c>
      <c r="SDZ10" s="154">
        <v>0</v>
      </c>
      <c r="SEA10" s="154">
        <v>0</v>
      </c>
      <c r="SEB10" s="154">
        <v>0</v>
      </c>
      <c r="SEC10" s="154">
        <v>0</v>
      </c>
      <c r="SED10" s="154">
        <v>0</v>
      </c>
      <c r="SEE10" s="154">
        <v>0</v>
      </c>
      <c r="SEF10" s="154">
        <v>0</v>
      </c>
      <c r="SEG10" s="154">
        <v>0</v>
      </c>
      <c r="SEH10" s="154">
        <v>0</v>
      </c>
      <c r="SEI10" s="154">
        <v>0</v>
      </c>
      <c r="SEJ10" s="154">
        <v>0</v>
      </c>
      <c r="SEK10" s="154">
        <v>0</v>
      </c>
      <c r="SEL10" s="154">
        <v>0</v>
      </c>
      <c r="SEM10" s="154">
        <v>0</v>
      </c>
      <c r="SEN10" s="154">
        <v>0</v>
      </c>
      <c r="SEO10" s="154">
        <v>0</v>
      </c>
      <c r="SEP10" s="154">
        <v>0</v>
      </c>
      <c r="SEQ10" s="154">
        <v>0</v>
      </c>
      <c r="SER10" s="154">
        <v>0</v>
      </c>
      <c r="SES10" s="154">
        <v>0</v>
      </c>
      <c r="SET10" s="154">
        <v>0</v>
      </c>
      <c r="SEU10" s="154">
        <v>0</v>
      </c>
      <c r="SEV10" s="154">
        <v>0</v>
      </c>
      <c r="SEW10" s="154">
        <v>0</v>
      </c>
      <c r="SEX10" s="154">
        <v>0</v>
      </c>
      <c r="SEY10" s="154">
        <v>0</v>
      </c>
      <c r="SEZ10" s="154">
        <v>0</v>
      </c>
      <c r="SFA10" s="154">
        <v>0</v>
      </c>
      <c r="SFB10" s="154">
        <v>0</v>
      </c>
      <c r="SFC10" s="154">
        <v>0</v>
      </c>
      <c r="SFD10" s="154">
        <v>0</v>
      </c>
      <c r="SFE10" s="154">
        <v>0</v>
      </c>
      <c r="SFF10" s="154">
        <v>0</v>
      </c>
      <c r="SFG10" s="154">
        <v>0</v>
      </c>
      <c r="SFH10" s="154">
        <v>0</v>
      </c>
      <c r="SFI10" s="154">
        <v>0</v>
      </c>
      <c r="SFJ10" s="154">
        <v>0</v>
      </c>
      <c r="SFK10" s="154">
        <v>0</v>
      </c>
      <c r="SFL10" s="154">
        <v>0</v>
      </c>
      <c r="SFM10" s="154">
        <v>0</v>
      </c>
      <c r="SFN10" s="154">
        <v>0</v>
      </c>
      <c r="SFO10" s="154">
        <v>0</v>
      </c>
      <c r="SFP10" s="154">
        <v>0</v>
      </c>
      <c r="SFQ10" s="154">
        <v>0</v>
      </c>
      <c r="SFR10" s="154">
        <v>0</v>
      </c>
      <c r="SFS10" s="154">
        <v>0</v>
      </c>
      <c r="SFT10" s="154">
        <v>0</v>
      </c>
      <c r="SFU10" s="154">
        <v>0</v>
      </c>
      <c r="SFV10" s="154">
        <v>0</v>
      </c>
      <c r="SFW10" s="154">
        <v>0</v>
      </c>
      <c r="SFX10" s="154">
        <v>0</v>
      </c>
      <c r="SFY10" s="154">
        <v>0</v>
      </c>
      <c r="SFZ10" s="154">
        <v>0</v>
      </c>
      <c r="SGA10" s="154">
        <v>0</v>
      </c>
      <c r="SGB10" s="154">
        <v>0</v>
      </c>
      <c r="SGC10" s="154">
        <v>0</v>
      </c>
      <c r="SGD10" s="154">
        <v>0</v>
      </c>
      <c r="SGE10" s="154">
        <v>0</v>
      </c>
      <c r="SGF10" s="154">
        <v>0</v>
      </c>
      <c r="SGG10" s="154">
        <v>0</v>
      </c>
      <c r="SGH10" s="154">
        <v>0</v>
      </c>
      <c r="SGI10" s="154">
        <v>0</v>
      </c>
      <c r="SGJ10" s="154">
        <v>0</v>
      </c>
      <c r="SGK10" s="154">
        <v>0</v>
      </c>
      <c r="SGL10" s="154">
        <v>0</v>
      </c>
      <c r="SGM10" s="154">
        <v>0</v>
      </c>
      <c r="SGN10" s="154">
        <v>0</v>
      </c>
      <c r="SGO10" s="154">
        <v>0</v>
      </c>
      <c r="SGP10" s="154">
        <v>0</v>
      </c>
      <c r="SGQ10" s="154">
        <v>0</v>
      </c>
      <c r="SGR10" s="154">
        <v>0</v>
      </c>
      <c r="SGS10" s="154">
        <v>0</v>
      </c>
      <c r="SGT10" s="154">
        <v>0</v>
      </c>
      <c r="SGU10" s="154">
        <v>0</v>
      </c>
      <c r="SGV10" s="154">
        <v>0</v>
      </c>
      <c r="SGW10" s="154">
        <v>0</v>
      </c>
      <c r="SGX10" s="154">
        <v>0</v>
      </c>
      <c r="SGY10" s="154">
        <v>0</v>
      </c>
      <c r="SGZ10" s="154">
        <v>0</v>
      </c>
      <c r="SHA10" s="154">
        <v>0</v>
      </c>
      <c r="SHB10" s="154">
        <v>0</v>
      </c>
      <c r="SHC10" s="154">
        <v>0</v>
      </c>
      <c r="SHD10" s="154">
        <v>0</v>
      </c>
      <c r="SHE10" s="154">
        <v>0</v>
      </c>
      <c r="SHF10" s="154">
        <v>0</v>
      </c>
      <c r="SHG10" s="154">
        <v>0</v>
      </c>
      <c r="SHH10" s="154">
        <v>0</v>
      </c>
      <c r="SHI10" s="154">
        <v>0</v>
      </c>
      <c r="SHJ10" s="154">
        <v>0</v>
      </c>
      <c r="SHK10" s="154">
        <v>0</v>
      </c>
      <c r="SHL10" s="154">
        <v>0</v>
      </c>
      <c r="SHM10" s="154">
        <v>0</v>
      </c>
      <c r="SHN10" s="154">
        <v>0</v>
      </c>
      <c r="SHO10" s="154">
        <v>0</v>
      </c>
      <c r="SHP10" s="154">
        <v>0</v>
      </c>
      <c r="SHQ10" s="154">
        <v>0</v>
      </c>
      <c r="SHR10" s="154">
        <v>0</v>
      </c>
      <c r="SHS10" s="154">
        <v>0</v>
      </c>
      <c r="SHT10" s="154">
        <v>0</v>
      </c>
      <c r="SHU10" s="154">
        <v>0</v>
      </c>
      <c r="SHV10" s="154">
        <v>0</v>
      </c>
      <c r="SHW10" s="154">
        <v>0</v>
      </c>
      <c r="SHX10" s="154">
        <v>0</v>
      </c>
      <c r="SHY10" s="154">
        <v>0</v>
      </c>
      <c r="SHZ10" s="154">
        <v>0</v>
      </c>
      <c r="SIA10" s="154">
        <v>0</v>
      </c>
      <c r="SIB10" s="154">
        <v>0</v>
      </c>
      <c r="SIC10" s="154">
        <v>0</v>
      </c>
      <c r="SID10" s="154">
        <v>0</v>
      </c>
      <c r="SIE10" s="154">
        <v>0</v>
      </c>
      <c r="SIF10" s="154">
        <v>0</v>
      </c>
      <c r="SIG10" s="154">
        <v>0</v>
      </c>
      <c r="SIH10" s="154">
        <v>0</v>
      </c>
      <c r="SII10" s="154">
        <v>0</v>
      </c>
      <c r="SIJ10" s="154">
        <v>0</v>
      </c>
      <c r="SIK10" s="154">
        <v>0</v>
      </c>
      <c r="SIL10" s="154">
        <v>0</v>
      </c>
      <c r="SIM10" s="154">
        <v>0</v>
      </c>
      <c r="SIN10" s="154">
        <v>0</v>
      </c>
      <c r="SIO10" s="154">
        <v>0</v>
      </c>
      <c r="SIP10" s="154">
        <v>0</v>
      </c>
      <c r="SIQ10" s="154">
        <v>0</v>
      </c>
      <c r="SIR10" s="154">
        <v>0</v>
      </c>
      <c r="SIS10" s="154">
        <v>0</v>
      </c>
      <c r="SIT10" s="154">
        <v>0</v>
      </c>
      <c r="SIU10" s="154">
        <v>0</v>
      </c>
      <c r="SIV10" s="154">
        <v>0</v>
      </c>
      <c r="SIW10" s="154">
        <v>0</v>
      </c>
      <c r="SIX10" s="154">
        <v>0</v>
      </c>
      <c r="SIY10" s="154">
        <v>0</v>
      </c>
      <c r="SIZ10" s="154">
        <v>0</v>
      </c>
      <c r="SJA10" s="154">
        <v>0</v>
      </c>
      <c r="SJB10" s="154">
        <v>0</v>
      </c>
      <c r="SJC10" s="154">
        <v>0</v>
      </c>
      <c r="SJD10" s="154">
        <v>0</v>
      </c>
      <c r="SJE10" s="154">
        <v>0</v>
      </c>
      <c r="SJF10" s="154">
        <v>0</v>
      </c>
      <c r="SJG10" s="154">
        <v>0</v>
      </c>
      <c r="SJH10" s="154">
        <v>0</v>
      </c>
      <c r="SJI10" s="154">
        <v>0</v>
      </c>
      <c r="SJJ10" s="154">
        <v>0</v>
      </c>
      <c r="SJK10" s="154">
        <v>0</v>
      </c>
      <c r="SJL10" s="154">
        <v>0</v>
      </c>
      <c r="SJM10" s="154">
        <v>0</v>
      </c>
      <c r="SJN10" s="154">
        <v>0</v>
      </c>
      <c r="SJO10" s="154">
        <v>0</v>
      </c>
      <c r="SJP10" s="154">
        <v>0</v>
      </c>
      <c r="SJQ10" s="154">
        <v>0</v>
      </c>
      <c r="SJR10" s="154">
        <v>0</v>
      </c>
      <c r="SJS10" s="154">
        <v>0</v>
      </c>
      <c r="SJT10" s="154">
        <v>0</v>
      </c>
      <c r="SJU10" s="154">
        <v>0</v>
      </c>
      <c r="SJV10" s="154">
        <v>0</v>
      </c>
      <c r="SJW10" s="154">
        <v>0</v>
      </c>
      <c r="SJX10" s="154">
        <v>0</v>
      </c>
      <c r="SJY10" s="154">
        <v>0</v>
      </c>
      <c r="SJZ10" s="154">
        <v>0</v>
      </c>
      <c r="SKA10" s="154">
        <v>0</v>
      </c>
      <c r="SKB10" s="154">
        <v>0</v>
      </c>
      <c r="SKC10" s="154">
        <v>0</v>
      </c>
      <c r="SKD10" s="154">
        <v>0</v>
      </c>
      <c r="SKE10" s="154">
        <v>0</v>
      </c>
      <c r="SKF10" s="154">
        <v>0</v>
      </c>
      <c r="SKG10" s="154">
        <v>0</v>
      </c>
      <c r="SKH10" s="154">
        <v>0</v>
      </c>
      <c r="SKI10" s="154">
        <v>0</v>
      </c>
      <c r="SKJ10" s="154">
        <v>0</v>
      </c>
      <c r="SKK10" s="154">
        <v>0</v>
      </c>
      <c r="SKL10" s="154">
        <v>0</v>
      </c>
      <c r="SKM10" s="154">
        <v>0</v>
      </c>
      <c r="SKN10" s="154">
        <v>0</v>
      </c>
      <c r="SKO10" s="154">
        <v>0</v>
      </c>
      <c r="SKP10" s="154">
        <v>0</v>
      </c>
      <c r="SKQ10" s="154">
        <v>0</v>
      </c>
      <c r="SKR10" s="154">
        <v>0</v>
      </c>
      <c r="SKS10" s="154">
        <v>0</v>
      </c>
      <c r="SKT10" s="154">
        <v>0</v>
      </c>
      <c r="SKU10" s="154">
        <v>0</v>
      </c>
      <c r="SKV10" s="154">
        <v>0</v>
      </c>
      <c r="SKW10" s="154">
        <v>0</v>
      </c>
      <c r="SKX10" s="154">
        <v>0</v>
      </c>
      <c r="SKY10" s="154">
        <v>0</v>
      </c>
      <c r="SKZ10" s="154">
        <v>0</v>
      </c>
      <c r="SLA10" s="154">
        <v>0</v>
      </c>
      <c r="SLB10" s="154">
        <v>0</v>
      </c>
      <c r="SLC10" s="154">
        <v>0</v>
      </c>
      <c r="SLD10" s="154">
        <v>0</v>
      </c>
      <c r="SLE10" s="154">
        <v>0</v>
      </c>
      <c r="SLF10" s="154">
        <v>0</v>
      </c>
      <c r="SLG10" s="154">
        <v>0</v>
      </c>
      <c r="SLH10" s="154">
        <v>0</v>
      </c>
      <c r="SLI10" s="154">
        <v>0</v>
      </c>
      <c r="SLJ10" s="154">
        <v>0</v>
      </c>
      <c r="SLK10" s="154">
        <v>0</v>
      </c>
      <c r="SLL10" s="154">
        <v>0</v>
      </c>
      <c r="SLM10" s="154">
        <v>0</v>
      </c>
      <c r="SLN10" s="154">
        <v>0</v>
      </c>
      <c r="SLO10" s="154">
        <v>0</v>
      </c>
      <c r="SLP10" s="154">
        <v>0</v>
      </c>
      <c r="SLQ10" s="154">
        <v>0</v>
      </c>
      <c r="SLR10" s="154">
        <v>0</v>
      </c>
      <c r="SLS10" s="154">
        <v>0</v>
      </c>
      <c r="SLT10" s="154">
        <v>0</v>
      </c>
      <c r="SLU10" s="154">
        <v>0</v>
      </c>
      <c r="SLV10" s="154">
        <v>0</v>
      </c>
      <c r="SLW10" s="154">
        <v>0</v>
      </c>
      <c r="SLX10" s="154">
        <v>0</v>
      </c>
      <c r="SLY10" s="154">
        <v>0</v>
      </c>
      <c r="SLZ10" s="154">
        <v>0</v>
      </c>
      <c r="SMA10" s="154">
        <v>0</v>
      </c>
      <c r="SMB10" s="154">
        <v>0</v>
      </c>
      <c r="SMC10" s="154">
        <v>0</v>
      </c>
      <c r="SMD10" s="154">
        <v>0</v>
      </c>
      <c r="SME10" s="154">
        <v>0</v>
      </c>
      <c r="SMF10" s="154">
        <v>0</v>
      </c>
      <c r="SMG10" s="154">
        <v>0</v>
      </c>
      <c r="SMH10" s="154">
        <v>0</v>
      </c>
      <c r="SMI10" s="154">
        <v>0</v>
      </c>
      <c r="SMJ10" s="154">
        <v>0</v>
      </c>
      <c r="SMK10" s="154">
        <v>0</v>
      </c>
      <c r="SML10" s="154">
        <v>0</v>
      </c>
      <c r="SMM10" s="154">
        <v>0</v>
      </c>
      <c r="SMN10" s="154">
        <v>0</v>
      </c>
      <c r="SMO10" s="154">
        <v>0</v>
      </c>
      <c r="SMP10" s="154">
        <v>0</v>
      </c>
      <c r="SMQ10" s="154">
        <v>0</v>
      </c>
      <c r="SMR10" s="154">
        <v>0</v>
      </c>
      <c r="SMS10" s="154">
        <v>0</v>
      </c>
      <c r="SMT10" s="154">
        <v>0</v>
      </c>
      <c r="SMU10" s="154">
        <v>0</v>
      </c>
      <c r="SMV10" s="154">
        <v>0</v>
      </c>
      <c r="SMW10" s="154">
        <v>0</v>
      </c>
      <c r="SMX10" s="154">
        <v>0</v>
      </c>
      <c r="SMY10" s="154">
        <v>0</v>
      </c>
      <c r="SMZ10" s="154">
        <v>0</v>
      </c>
      <c r="SNA10" s="154">
        <v>0</v>
      </c>
      <c r="SNB10" s="154">
        <v>0</v>
      </c>
      <c r="SNC10" s="154">
        <v>0</v>
      </c>
      <c r="SND10" s="154">
        <v>0</v>
      </c>
      <c r="SNE10" s="154">
        <v>0</v>
      </c>
      <c r="SNF10" s="154">
        <v>0</v>
      </c>
      <c r="SNG10" s="154">
        <v>0</v>
      </c>
      <c r="SNH10" s="154">
        <v>0</v>
      </c>
      <c r="SNI10" s="154">
        <v>0</v>
      </c>
      <c r="SNJ10" s="154">
        <v>0</v>
      </c>
      <c r="SNK10" s="154">
        <v>0</v>
      </c>
      <c r="SNL10" s="154">
        <v>0</v>
      </c>
      <c r="SNM10" s="154">
        <v>0</v>
      </c>
      <c r="SNN10" s="154">
        <v>0</v>
      </c>
      <c r="SNO10" s="154">
        <v>0</v>
      </c>
      <c r="SNP10" s="154">
        <v>0</v>
      </c>
      <c r="SNQ10" s="154">
        <v>0</v>
      </c>
      <c r="SNR10" s="154">
        <v>0</v>
      </c>
      <c r="SNS10" s="154">
        <v>0</v>
      </c>
      <c r="SNT10" s="154">
        <v>0</v>
      </c>
      <c r="SNU10" s="154">
        <v>0</v>
      </c>
      <c r="SNV10" s="154">
        <v>0</v>
      </c>
      <c r="SNW10" s="154">
        <v>0</v>
      </c>
      <c r="SNX10" s="154">
        <v>0</v>
      </c>
      <c r="SNY10" s="154">
        <v>0</v>
      </c>
      <c r="SNZ10" s="154">
        <v>0</v>
      </c>
      <c r="SOA10" s="154">
        <v>0</v>
      </c>
      <c r="SOB10" s="154">
        <v>0</v>
      </c>
      <c r="SOC10" s="154">
        <v>0</v>
      </c>
      <c r="SOD10" s="154">
        <v>0</v>
      </c>
      <c r="SOE10" s="154">
        <v>0</v>
      </c>
      <c r="SOF10" s="154">
        <v>0</v>
      </c>
      <c r="SOG10" s="154">
        <v>0</v>
      </c>
      <c r="SOH10" s="154">
        <v>0</v>
      </c>
      <c r="SOI10" s="154">
        <v>0</v>
      </c>
      <c r="SOJ10" s="154">
        <v>0</v>
      </c>
      <c r="SOK10" s="154">
        <v>0</v>
      </c>
      <c r="SOL10" s="154">
        <v>0</v>
      </c>
      <c r="SOM10" s="154">
        <v>0</v>
      </c>
      <c r="SON10" s="154">
        <v>0</v>
      </c>
      <c r="SOO10" s="154">
        <v>0</v>
      </c>
      <c r="SOP10" s="154">
        <v>0</v>
      </c>
      <c r="SOQ10" s="154">
        <v>0</v>
      </c>
      <c r="SOR10" s="154">
        <v>0</v>
      </c>
      <c r="SOS10" s="154">
        <v>0</v>
      </c>
      <c r="SOT10" s="154">
        <v>0</v>
      </c>
      <c r="SOU10" s="154">
        <v>0</v>
      </c>
      <c r="SOV10" s="154">
        <v>0</v>
      </c>
      <c r="SOW10" s="154">
        <v>0</v>
      </c>
      <c r="SOX10" s="154">
        <v>0</v>
      </c>
      <c r="SOY10" s="154">
        <v>0</v>
      </c>
      <c r="SOZ10" s="154">
        <v>0</v>
      </c>
      <c r="SPA10" s="154">
        <v>0</v>
      </c>
      <c r="SPB10" s="154">
        <v>0</v>
      </c>
      <c r="SPC10" s="154">
        <v>0</v>
      </c>
      <c r="SPD10" s="154">
        <v>0</v>
      </c>
      <c r="SPE10" s="154">
        <v>0</v>
      </c>
      <c r="SPF10" s="154">
        <v>0</v>
      </c>
      <c r="SPG10" s="154">
        <v>0</v>
      </c>
      <c r="SPH10" s="154">
        <v>0</v>
      </c>
      <c r="SPI10" s="154">
        <v>0</v>
      </c>
      <c r="SPJ10" s="154">
        <v>0</v>
      </c>
      <c r="SPK10" s="154">
        <v>0</v>
      </c>
      <c r="SPL10" s="154">
        <v>0</v>
      </c>
      <c r="SPM10" s="154">
        <v>0</v>
      </c>
      <c r="SPN10" s="154">
        <v>0</v>
      </c>
      <c r="SPO10" s="154">
        <v>0</v>
      </c>
      <c r="SPP10" s="154">
        <v>0</v>
      </c>
      <c r="SPQ10" s="154">
        <v>0</v>
      </c>
      <c r="SPR10" s="154">
        <v>0</v>
      </c>
      <c r="SPS10" s="154">
        <v>0</v>
      </c>
      <c r="SPT10" s="154">
        <v>0</v>
      </c>
      <c r="SPU10" s="154">
        <v>0</v>
      </c>
      <c r="SPV10" s="154">
        <v>0</v>
      </c>
      <c r="SPW10" s="154">
        <v>0</v>
      </c>
      <c r="SPX10" s="154">
        <v>0</v>
      </c>
      <c r="SPY10" s="154">
        <v>0</v>
      </c>
      <c r="SPZ10" s="154">
        <v>0</v>
      </c>
      <c r="SQA10" s="154">
        <v>0</v>
      </c>
      <c r="SQB10" s="154">
        <v>0</v>
      </c>
      <c r="SQC10" s="154">
        <v>0</v>
      </c>
      <c r="SQD10" s="154">
        <v>0</v>
      </c>
      <c r="SQE10" s="154">
        <v>0</v>
      </c>
      <c r="SQF10" s="154">
        <v>0</v>
      </c>
      <c r="SQG10" s="154">
        <v>0</v>
      </c>
      <c r="SQH10" s="154">
        <v>0</v>
      </c>
      <c r="SQI10" s="154">
        <v>0</v>
      </c>
      <c r="SQJ10" s="154">
        <v>0</v>
      </c>
      <c r="SQK10" s="154">
        <v>0</v>
      </c>
      <c r="SQL10" s="154">
        <v>0</v>
      </c>
      <c r="SQM10" s="154">
        <v>0</v>
      </c>
      <c r="SQN10" s="154">
        <v>0</v>
      </c>
      <c r="SQO10" s="154">
        <v>0</v>
      </c>
      <c r="SQP10" s="154">
        <v>0</v>
      </c>
      <c r="SQQ10" s="154">
        <v>0</v>
      </c>
      <c r="SQR10" s="154">
        <v>0</v>
      </c>
      <c r="SQS10" s="154">
        <v>0</v>
      </c>
      <c r="SQT10" s="154">
        <v>0</v>
      </c>
      <c r="SQU10" s="154">
        <v>0</v>
      </c>
      <c r="SQV10" s="154">
        <v>0</v>
      </c>
      <c r="SQW10" s="154">
        <v>0</v>
      </c>
      <c r="SQX10" s="154">
        <v>0</v>
      </c>
      <c r="SQY10" s="154">
        <v>0</v>
      </c>
      <c r="SQZ10" s="154">
        <v>0</v>
      </c>
      <c r="SRA10" s="154">
        <v>0</v>
      </c>
      <c r="SRB10" s="154">
        <v>0</v>
      </c>
      <c r="SRC10" s="154">
        <v>0</v>
      </c>
      <c r="SRD10" s="154">
        <v>0</v>
      </c>
      <c r="SRE10" s="154">
        <v>0</v>
      </c>
      <c r="SRF10" s="154">
        <v>0</v>
      </c>
      <c r="SRG10" s="154">
        <v>0</v>
      </c>
      <c r="SRH10" s="154">
        <v>0</v>
      </c>
      <c r="SRI10" s="154">
        <v>0</v>
      </c>
      <c r="SRJ10" s="154">
        <v>0</v>
      </c>
      <c r="SRK10" s="154">
        <v>0</v>
      </c>
      <c r="SRL10" s="154">
        <v>0</v>
      </c>
      <c r="SRM10" s="154">
        <v>0</v>
      </c>
      <c r="SRN10" s="154">
        <v>0</v>
      </c>
      <c r="SRO10" s="154">
        <v>0</v>
      </c>
      <c r="SRP10" s="154">
        <v>0</v>
      </c>
      <c r="SRQ10" s="154">
        <v>0</v>
      </c>
      <c r="SRR10" s="154">
        <v>0</v>
      </c>
      <c r="SRS10" s="154">
        <v>0</v>
      </c>
      <c r="SRT10" s="154">
        <v>0</v>
      </c>
      <c r="SRU10" s="154">
        <v>0</v>
      </c>
      <c r="SRV10" s="154">
        <v>0</v>
      </c>
      <c r="SRW10" s="154">
        <v>0</v>
      </c>
      <c r="SRX10" s="154">
        <v>0</v>
      </c>
      <c r="SRY10" s="154">
        <v>0</v>
      </c>
      <c r="SRZ10" s="154">
        <v>0</v>
      </c>
      <c r="SSA10" s="154">
        <v>0</v>
      </c>
      <c r="SSB10" s="154">
        <v>0</v>
      </c>
      <c r="SSC10" s="154">
        <v>0</v>
      </c>
      <c r="SSD10" s="154">
        <v>0</v>
      </c>
      <c r="SSE10" s="154">
        <v>0</v>
      </c>
      <c r="SSF10" s="154">
        <v>0</v>
      </c>
      <c r="SSG10" s="154">
        <v>0</v>
      </c>
      <c r="SSH10" s="154">
        <v>0</v>
      </c>
      <c r="SSI10" s="154">
        <v>0</v>
      </c>
      <c r="SSJ10" s="154">
        <v>0</v>
      </c>
      <c r="SSK10" s="154">
        <v>0</v>
      </c>
      <c r="SSL10" s="154">
        <v>0</v>
      </c>
      <c r="SSM10" s="154">
        <v>0</v>
      </c>
      <c r="SSN10" s="154">
        <v>0</v>
      </c>
      <c r="SSO10" s="154">
        <v>0</v>
      </c>
      <c r="SSP10" s="154">
        <v>0</v>
      </c>
      <c r="SSQ10" s="154">
        <v>0</v>
      </c>
      <c r="SSR10" s="154">
        <v>0</v>
      </c>
      <c r="SSS10" s="154">
        <v>0</v>
      </c>
      <c r="SST10" s="154">
        <v>0</v>
      </c>
      <c r="SSU10" s="154">
        <v>0</v>
      </c>
      <c r="SSV10" s="154">
        <v>0</v>
      </c>
      <c r="SSW10" s="154">
        <v>0</v>
      </c>
      <c r="SSX10" s="154">
        <v>0</v>
      </c>
      <c r="SSY10" s="154">
        <v>0</v>
      </c>
      <c r="SSZ10" s="154">
        <v>0</v>
      </c>
      <c r="STA10" s="154">
        <v>0</v>
      </c>
      <c r="STB10" s="154">
        <v>0</v>
      </c>
      <c r="STC10" s="154">
        <v>0</v>
      </c>
      <c r="STD10" s="154">
        <v>0</v>
      </c>
      <c r="STE10" s="154">
        <v>0</v>
      </c>
      <c r="STF10" s="154">
        <v>0</v>
      </c>
      <c r="STG10" s="154">
        <v>0</v>
      </c>
      <c r="STH10" s="154">
        <v>0</v>
      </c>
      <c r="STI10" s="154">
        <v>0</v>
      </c>
      <c r="STJ10" s="154">
        <v>0</v>
      </c>
      <c r="STK10" s="154">
        <v>0</v>
      </c>
      <c r="STL10" s="154">
        <v>0</v>
      </c>
      <c r="STM10" s="154">
        <v>0</v>
      </c>
      <c r="STN10" s="154">
        <v>0</v>
      </c>
      <c r="STO10" s="154">
        <v>0</v>
      </c>
      <c r="STP10" s="154">
        <v>0</v>
      </c>
      <c r="STQ10" s="154">
        <v>0</v>
      </c>
      <c r="STR10" s="154">
        <v>0</v>
      </c>
      <c r="STS10" s="154">
        <v>0</v>
      </c>
      <c r="STT10" s="154">
        <v>0</v>
      </c>
      <c r="STU10" s="154">
        <v>0</v>
      </c>
      <c r="STV10" s="154">
        <v>0</v>
      </c>
      <c r="STW10" s="154">
        <v>0</v>
      </c>
      <c r="STX10" s="154">
        <v>0</v>
      </c>
      <c r="STY10" s="154">
        <v>0</v>
      </c>
      <c r="STZ10" s="154">
        <v>0</v>
      </c>
      <c r="SUA10" s="154">
        <v>0</v>
      </c>
      <c r="SUB10" s="154">
        <v>0</v>
      </c>
      <c r="SUC10" s="154">
        <v>0</v>
      </c>
      <c r="SUD10" s="154">
        <v>0</v>
      </c>
      <c r="SUE10" s="154">
        <v>0</v>
      </c>
      <c r="SUF10" s="154">
        <v>0</v>
      </c>
      <c r="SUG10" s="154">
        <v>0</v>
      </c>
      <c r="SUH10" s="154">
        <v>0</v>
      </c>
      <c r="SUI10" s="154">
        <v>0</v>
      </c>
      <c r="SUJ10" s="154">
        <v>0</v>
      </c>
      <c r="SUK10" s="154">
        <v>0</v>
      </c>
      <c r="SUL10" s="154">
        <v>0</v>
      </c>
      <c r="SUM10" s="154">
        <v>0</v>
      </c>
      <c r="SUN10" s="154">
        <v>0</v>
      </c>
      <c r="SUO10" s="154">
        <v>0</v>
      </c>
      <c r="SUP10" s="154">
        <v>0</v>
      </c>
      <c r="SUQ10" s="154">
        <v>0</v>
      </c>
      <c r="SUR10" s="154">
        <v>0</v>
      </c>
      <c r="SUS10" s="154">
        <v>0</v>
      </c>
      <c r="SUT10" s="154">
        <v>0</v>
      </c>
      <c r="SUU10" s="154">
        <v>0</v>
      </c>
      <c r="SUV10" s="154">
        <v>0</v>
      </c>
      <c r="SUW10" s="154">
        <v>0</v>
      </c>
      <c r="SUX10" s="154">
        <v>0</v>
      </c>
      <c r="SUY10" s="154">
        <v>0</v>
      </c>
      <c r="SUZ10" s="154">
        <v>0</v>
      </c>
      <c r="SVA10" s="154">
        <v>0</v>
      </c>
      <c r="SVB10" s="154">
        <v>0</v>
      </c>
      <c r="SVC10" s="154">
        <v>0</v>
      </c>
      <c r="SVD10" s="154">
        <v>0</v>
      </c>
      <c r="SVE10" s="154">
        <v>0</v>
      </c>
      <c r="SVF10" s="154">
        <v>0</v>
      </c>
      <c r="SVG10" s="154">
        <v>0</v>
      </c>
      <c r="SVH10" s="154">
        <v>0</v>
      </c>
      <c r="SVI10" s="154">
        <v>0</v>
      </c>
      <c r="SVJ10" s="154">
        <v>0</v>
      </c>
      <c r="SVK10" s="154">
        <v>0</v>
      </c>
      <c r="SVL10" s="154">
        <v>0</v>
      </c>
      <c r="SVM10" s="154">
        <v>0</v>
      </c>
      <c r="SVN10" s="154">
        <v>0</v>
      </c>
      <c r="SVO10" s="154">
        <v>0</v>
      </c>
      <c r="SVP10" s="154">
        <v>0</v>
      </c>
      <c r="SVQ10" s="154">
        <v>0</v>
      </c>
      <c r="SVR10" s="154">
        <v>0</v>
      </c>
      <c r="SVS10" s="154">
        <v>0</v>
      </c>
      <c r="SVT10" s="154">
        <v>0</v>
      </c>
      <c r="SVU10" s="154">
        <v>0</v>
      </c>
      <c r="SVV10" s="154">
        <v>0</v>
      </c>
      <c r="SVW10" s="154">
        <v>0</v>
      </c>
      <c r="SVX10" s="154">
        <v>0</v>
      </c>
      <c r="SVY10" s="154">
        <v>0</v>
      </c>
      <c r="SVZ10" s="154">
        <v>0</v>
      </c>
      <c r="SWA10" s="154">
        <v>0</v>
      </c>
      <c r="SWB10" s="154">
        <v>0</v>
      </c>
      <c r="SWC10" s="154">
        <v>0</v>
      </c>
      <c r="SWD10" s="154">
        <v>0</v>
      </c>
      <c r="SWE10" s="154">
        <v>0</v>
      </c>
      <c r="SWF10" s="154">
        <v>0</v>
      </c>
      <c r="SWG10" s="154">
        <v>0</v>
      </c>
      <c r="SWH10" s="154">
        <v>0</v>
      </c>
      <c r="SWI10" s="154">
        <v>0</v>
      </c>
      <c r="SWJ10" s="154">
        <v>0</v>
      </c>
      <c r="SWK10" s="154">
        <v>0</v>
      </c>
      <c r="SWL10" s="154">
        <v>0</v>
      </c>
      <c r="SWM10" s="154">
        <v>0</v>
      </c>
      <c r="SWN10" s="154">
        <v>0</v>
      </c>
      <c r="SWO10" s="154">
        <v>0</v>
      </c>
      <c r="SWP10" s="154">
        <v>0</v>
      </c>
      <c r="SWQ10" s="154">
        <v>0</v>
      </c>
      <c r="SWR10" s="154">
        <v>0</v>
      </c>
      <c r="SWS10" s="154">
        <v>0</v>
      </c>
      <c r="SWT10" s="154">
        <v>0</v>
      </c>
      <c r="SWU10" s="154">
        <v>0</v>
      </c>
      <c r="SWV10" s="154">
        <v>0</v>
      </c>
      <c r="SWW10" s="154">
        <v>0</v>
      </c>
      <c r="SWX10" s="154">
        <v>0</v>
      </c>
      <c r="SWY10" s="154">
        <v>0</v>
      </c>
      <c r="SWZ10" s="154">
        <v>0</v>
      </c>
      <c r="SXA10" s="154">
        <v>0</v>
      </c>
      <c r="SXB10" s="154">
        <v>0</v>
      </c>
      <c r="SXC10" s="154">
        <v>0</v>
      </c>
      <c r="SXD10" s="154">
        <v>0</v>
      </c>
      <c r="SXE10" s="154">
        <v>0</v>
      </c>
      <c r="SXF10" s="154">
        <v>0</v>
      </c>
      <c r="SXG10" s="154">
        <v>0</v>
      </c>
      <c r="SXH10" s="154">
        <v>0</v>
      </c>
      <c r="SXI10" s="154">
        <v>0</v>
      </c>
      <c r="SXJ10" s="154">
        <v>0</v>
      </c>
      <c r="SXK10" s="154">
        <v>0</v>
      </c>
      <c r="SXL10" s="154">
        <v>0</v>
      </c>
      <c r="SXM10" s="154">
        <v>0</v>
      </c>
      <c r="SXN10" s="154">
        <v>0</v>
      </c>
      <c r="SXO10" s="154">
        <v>0</v>
      </c>
      <c r="SXP10" s="154">
        <v>0</v>
      </c>
      <c r="SXQ10" s="154">
        <v>0</v>
      </c>
      <c r="SXR10" s="154">
        <v>0</v>
      </c>
      <c r="SXS10" s="154">
        <v>0</v>
      </c>
      <c r="SXT10" s="154">
        <v>0</v>
      </c>
      <c r="SXU10" s="154">
        <v>0</v>
      </c>
      <c r="SXV10" s="154">
        <v>0</v>
      </c>
      <c r="SXW10" s="154">
        <v>0</v>
      </c>
      <c r="SXX10" s="154">
        <v>0</v>
      </c>
      <c r="SXY10" s="154">
        <v>0</v>
      </c>
      <c r="SXZ10" s="154">
        <v>0</v>
      </c>
      <c r="SYA10" s="154">
        <v>0</v>
      </c>
      <c r="SYB10" s="154">
        <v>0</v>
      </c>
      <c r="SYC10" s="154">
        <v>0</v>
      </c>
      <c r="SYD10" s="154">
        <v>0</v>
      </c>
      <c r="SYE10" s="154">
        <v>0</v>
      </c>
      <c r="SYF10" s="154">
        <v>0</v>
      </c>
      <c r="SYG10" s="154">
        <v>0</v>
      </c>
      <c r="SYH10" s="154">
        <v>0</v>
      </c>
      <c r="SYI10" s="154">
        <v>0</v>
      </c>
      <c r="SYJ10" s="154">
        <v>0</v>
      </c>
      <c r="SYK10" s="154">
        <v>0</v>
      </c>
      <c r="SYL10" s="154">
        <v>0</v>
      </c>
      <c r="SYM10" s="154">
        <v>0</v>
      </c>
      <c r="SYN10" s="154">
        <v>0</v>
      </c>
      <c r="SYO10" s="154">
        <v>0</v>
      </c>
      <c r="SYP10" s="154">
        <v>0</v>
      </c>
      <c r="SYQ10" s="154">
        <v>0</v>
      </c>
      <c r="SYR10" s="154">
        <v>0</v>
      </c>
      <c r="SYS10" s="154">
        <v>0</v>
      </c>
      <c r="SYT10" s="154">
        <v>0</v>
      </c>
      <c r="SYU10" s="154">
        <v>0</v>
      </c>
      <c r="SYV10" s="154">
        <v>0</v>
      </c>
      <c r="SYW10" s="154">
        <v>0</v>
      </c>
      <c r="SYX10" s="154">
        <v>0</v>
      </c>
      <c r="SYY10" s="154">
        <v>0</v>
      </c>
      <c r="SYZ10" s="154">
        <v>0</v>
      </c>
      <c r="SZA10" s="154">
        <v>0</v>
      </c>
      <c r="SZB10" s="154">
        <v>0</v>
      </c>
      <c r="SZC10" s="154">
        <v>0</v>
      </c>
      <c r="SZD10" s="154">
        <v>0</v>
      </c>
      <c r="SZE10" s="154">
        <v>0</v>
      </c>
      <c r="SZF10" s="154">
        <v>0</v>
      </c>
      <c r="SZG10" s="154">
        <v>0</v>
      </c>
      <c r="SZH10" s="154">
        <v>0</v>
      </c>
      <c r="SZI10" s="154">
        <v>0</v>
      </c>
      <c r="SZJ10" s="154">
        <v>0</v>
      </c>
      <c r="SZK10" s="154">
        <v>0</v>
      </c>
      <c r="SZL10" s="154">
        <v>0</v>
      </c>
      <c r="SZM10" s="154">
        <v>0</v>
      </c>
      <c r="SZN10" s="154">
        <v>0</v>
      </c>
      <c r="SZO10" s="154">
        <v>0</v>
      </c>
      <c r="SZP10" s="154">
        <v>0</v>
      </c>
      <c r="SZQ10" s="154">
        <v>0</v>
      </c>
      <c r="SZR10" s="154">
        <v>0</v>
      </c>
      <c r="SZS10" s="154">
        <v>0</v>
      </c>
      <c r="SZT10" s="154">
        <v>0</v>
      </c>
      <c r="SZU10" s="154">
        <v>0</v>
      </c>
      <c r="SZV10" s="154">
        <v>0</v>
      </c>
      <c r="SZW10" s="154">
        <v>0</v>
      </c>
      <c r="SZX10" s="154">
        <v>0</v>
      </c>
      <c r="SZY10" s="154">
        <v>0</v>
      </c>
      <c r="SZZ10" s="154">
        <v>0</v>
      </c>
      <c r="TAA10" s="154">
        <v>0</v>
      </c>
      <c r="TAB10" s="154">
        <v>0</v>
      </c>
      <c r="TAC10" s="154">
        <v>0</v>
      </c>
      <c r="TAD10" s="154">
        <v>0</v>
      </c>
      <c r="TAE10" s="154">
        <v>0</v>
      </c>
      <c r="TAF10" s="154">
        <v>0</v>
      </c>
      <c r="TAG10" s="154">
        <v>0</v>
      </c>
      <c r="TAH10" s="154">
        <v>0</v>
      </c>
      <c r="TAI10" s="154">
        <v>0</v>
      </c>
      <c r="TAJ10" s="154">
        <v>0</v>
      </c>
      <c r="TAK10" s="154">
        <v>0</v>
      </c>
      <c r="TAL10" s="154">
        <v>0</v>
      </c>
      <c r="TAM10" s="154">
        <v>0</v>
      </c>
      <c r="TAN10" s="154">
        <v>0</v>
      </c>
      <c r="TAO10" s="154">
        <v>0</v>
      </c>
      <c r="TAP10" s="154">
        <v>0</v>
      </c>
      <c r="TAQ10" s="154">
        <v>0</v>
      </c>
      <c r="TAR10" s="154">
        <v>0</v>
      </c>
      <c r="TAS10" s="154">
        <v>0</v>
      </c>
      <c r="TAT10" s="154">
        <v>0</v>
      </c>
      <c r="TAU10" s="154">
        <v>0</v>
      </c>
      <c r="TAV10" s="154">
        <v>0</v>
      </c>
      <c r="TAW10" s="154">
        <v>0</v>
      </c>
      <c r="TAX10" s="154">
        <v>0</v>
      </c>
      <c r="TAY10" s="154">
        <v>0</v>
      </c>
      <c r="TAZ10" s="154">
        <v>0</v>
      </c>
      <c r="TBA10" s="154">
        <v>0</v>
      </c>
      <c r="TBB10" s="154">
        <v>0</v>
      </c>
      <c r="TBC10" s="154">
        <v>0</v>
      </c>
      <c r="TBD10" s="154">
        <v>0</v>
      </c>
      <c r="TBE10" s="154">
        <v>0</v>
      </c>
      <c r="TBF10" s="154">
        <v>0</v>
      </c>
      <c r="TBG10" s="154">
        <v>0</v>
      </c>
      <c r="TBH10" s="154">
        <v>0</v>
      </c>
      <c r="TBI10" s="154">
        <v>0</v>
      </c>
      <c r="TBJ10" s="154">
        <v>0</v>
      </c>
      <c r="TBK10" s="154">
        <v>0</v>
      </c>
      <c r="TBL10" s="154">
        <v>0</v>
      </c>
      <c r="TBM10" s="154">
        <v>0</v>
      </c>
      <c r="TBN10" s="154">
        <v>0</v>
      </c>
      <c r="TBO10" s="154">
        <v>0</v>
      </c>
      <c r="TBP10" s="154">
        <v>0</v>
      </c>
      <c r="TBQ10" s="154">
        <v>0</v>
      </c>
      <c r="TBR10" s="154">
        <v>0</v>
      </c>
      <c r="TBS10" s="154">
        <v>0</v>
      </c>
      <c r="TBT10" s="154">
        <v>0</v>
      </c>
      <c r="TBU10" s="154">
        <v>0</v>
      </c>
      <c r="TBV10" s="154">
        <v>0</v>
      </c>
      <c r="TBW10" s="154">
        <v>0</v>
      </c>
      <c r="TBX10" s="154">
        <v>0</v>
      </c>
      <c r="TBY10" s="154">
        <v>0</v>
      </c>
      <c r="TBZ10" s="154">
        <v>0</v>
      </c>
      <c r="TCA10" s="154">
        <v>0</v>
      </c>
      <c r="TCB10" s="154">
        <v>0</v>
      </c>
      <c r="TCC10" s="154">
        <v>0</v>
      </c>
      <c r="TCD10" s="154">
        <v>0</v>
      </c>
      <c r="TCE10" s="154">
        <v>0</v>
      </c>
      <c r="TCF10" s="154">
        <v>0</v>
      </c>
      <c r="TCG10" s="154">
        <v>0</v>
      </c>
      <c r="TCH10" s="154">
        <v>0</v>
      </c>
      <c r="TCI10" s="154">
        <v>0</v>
      </c>
      <c r="TCJ10" s="154">
        <v>0</v>
      </c>
      <c r="TCK10" s="154">
        <v>0</v>
      </c>
      <c r="TCL10" s="154">
        <v>0</v>
      </c>
      <c r="TCM10" s="154">
        <v>0</v>
      </c>
      <c r="TCN10" s="154">
        <v>0</v>
      </c>
      <c r="TCO10" s="154">
        <v>0</v>
      </c>
      <c r="TCP10" s="154">
        <v>0</v>
      </c>
      <c r="TCQ10" s="154">
        <v>0</v>
      </c>
      <c r="TCR10" s="154">
        <v>0</v>
      </c>
      <c r="TCS10" s="154">
        <v>0</v>
      </c>
      <c r="TCT10" s="154">
        <v>0</v>
      </c>
      <c r="TCU10" s="154">
        <v>0</v>
      </c>
      <c r="TCV10" s="154">
        <v>0</v>
      </c>
      <c r="TCW10" s="154">
        <v>0</v>
      </c>
      <c r="TCX10" s="154">
        <v>0</v>
      </c>
      <c r="TCY10" s="154">
        <v>0</v>
      </c>
      <c r="TCZ10" s="154">
        <v>0</v>
      </c>
      <c r="TDA10" s="154">
        <v>0</v>
      </c>
      <c r="TDB10" s="154">
        <v>0</v>
      </c>
      <c r="TDC10" s="154">
        <v>0</v>
      </c>
      <c r="TDD10" s="154">
        <v>0</v>
      </c>
      <c r="TDE10" s="154">
        <v>0</v>
      </c>
      <c r="TDF10" s="154">
        <v>0</v>
      </c>
      <c r="TDG10" s="154">
        <v>0</v>
      </c>
      <c r="TDH10" s="154">
        <v>0</v>
      </c>
      <c r="TDI10" s="154">
        <v>0</v>
      </c>
      <c r="TDJ10" s="154">
        <v>0</v>
      </c>
      <c r="TDK10" s="154">
        <v>0</v>
      </c>
      <c r="TDL10" s="154">
        <v>0</v>
      </c>
      <c r="TDM10" s="154">
        <v>0</v>
      </c>
      <c r="TDN10" s="154">
        <v>0</v>
      </c>
      <c r="TDO10" s="154">
        <v>0</v>
      </c>
      <c r="TDP10" s="154">
        <v>0</v>
      </c>
      <c r="TDQ10" s="154">
        <v>0</v>
      </c>
      <c r="TDR10" s="154">
        <v>0</v>
      </c>
      <c r="TDS10" s="154">
        <v>0</v>
      </c>
      <c r="TDT10" s="154">
        <v>0</v>
      </c>
      <c r="TDU10" s="154">
        <v>0</v>
      </c>
      <c r="TDV10" s="154">
        <v>0</v>
      </c>
      <c r="TDW10" s="154">
        <v>0</v>
      </c>
      <c r="TDX10" s="154">
        <v>0</v>
      </c>
      <c r="TDY10" s="154">
        <v>0</v>
      </c>
      <c r="TDZ10" s="154">
        <v>0</v>
      </c>
      <c r="TEA10" s="154">
        <v>0</v>
      </c>
      <c r="TEB10" s="154">
        <v>0</v>
      </c>
      <c r="TEC10" s="154">
        <v>0</v>
      </c>
      <c r="TED10" s="154">
        <v>0</v>
      </c>
      <c r="TEE10" s="154">
        <v>0</v>
      </c>
      <c r="TEF10" s="154">
        <v>0</v>
      </c>
      <c r="TEG10" s="154">
        <v>0</v>
      </c>
      <c r="TEH10" s="154">
        <v>0</v>
      </c>
      <c r="TEI10" s="154">
        <v>0</v>
      </c>
      <c r="TEJ10" s="154">
        <v>0</v>
      </c>
      <c r="TEK10" s="154">
        <v>0</v>
      </c>
      <c r="TEL10" s="154">
        <v>0</v>
      </c>
      <c r="TEM10" s="154">
        <v>0</v>
      </c>
      <c r="TEN10" s="154">
        <v>0</v>
      </c>
      <c r="TEO10" s="154">
        <v>0</v>
      </c>
      <c r="TEP10" s="154">
        <v>0</v>
      </c>
      <c r="TEQ10" s="154">
        <v>0</v>
      </c>
      <c r="TER10" s="154">
        <v>0</v>
      </c>
      <c r="TES10" s="154">
        <v>0</v>
      </c>
      <c r="TET10" s="154">
        <v>0</v>
      </c>
      <c r="TEU10" s="154">
        <v>0</v>
      </c>
      <c r="TEV10" s="154">
        <v>0</v>
      </c>
      <c r="TEW10" s="154">
        <v>0</v>
      </c>
      <c r="TEX10" s="154">
        <v>0</v>
      </c>
      <c r="TEY10" s="154">
        <v>0</v>
      </c>
      <c r="TEZ10" s="154">
        <v>0</v>
      </c>
      <c r="TFA10" s="154">
        <v>0</v>
      </c>
      <c r="TFB10" s="154">
        <v>0</v>
      </c>
      <c r="TFC10" s="154">
        <v>0</v>
      </c>
      <c r="TFD10" s="154">
        <v>0</v>
      </c>
      <c r="TFE10" s="154">
        <v>0</v>
      </c>
      <c r="TFF10" s="154">
        <v>0</v>
      </c>
      <c r="TFG10" s="154">
        <v>0</v>
      </c>
      <c r="TFH10" s="154">
        <v>0</v>
      </c>
      <c r="TFI10" s="154">
        <v>0</v>
      </c>
      <c r="TFJ10" s="154">
        <v>0</v>
      </c>
      <c r="TFK10" s="154">
        <v>0</v>
      </c>
      <c r="TFL10" s="154">
        <v>0</v>
      </c>
      <c r="TFM10" s="154">
        <v>0</v>
      </c>
      <c r="TFN10" s="154">
        <v>0</v>
      </c>
      <c r="TFO10" s="154">
        <v>0</v>
      </c>
      <c r="TFP10" s="154">
        <v>0</v>
      </c>
      <c r="TFQ10" s="154">
        <v>0</v>
      </c>
      <c r="TFR10" s="154">
        <v>0</v>
      </c>
      <c r="TFS10" s="154">
        <v>0</v>
      </c>
      <c r="TFT10" s="154">
        <v>0</v>
      </c>
      <c r="TFU10" s="154">
        <v>0</v>
      </c>
      <c r="TFV10" s="154">
        <v>0</v>
      </c>
      <c r="TFW10" s="154">
        <v>0</v>
      </c>
      <c r="TFX10" s="154">
        <v>0</v>
      </c>
      <c r="TFY10" s="154">
        <v>0</v>
      </c>
      <c r="TFZ10" s="154">
        <v>0</v>
      </c>
      <c r="TGA10" s="154">
        <v>0</v>
      </c>
      <c r="TGB10" s="154">
        <v>0</v>
      </c>
      <c r="TGC10" s="154">
        <v>0</v>
      </c>
      <c r="TGD10" s="154">
        <v>0</v>
      </c>
      <c r="TGE10" s="154">
        <v>0</v>
      </c>
      <c r="TGF10" s="154">
        <v>0</v>
      </c>
      <c r="TGG10" s="154">
        <v>0</v>
      </c>
      <c r="TGH10" s="154">
        <v>0</v>
      </c>
      <c r="TGI10" s="154">
        <v>0</v>
      </c>
      <c r="TGJ10" s="154">
        <v>0</v>
      </c>
      <c r="TGK10" s="154">
        <v>0</v>
      </c>
      <c r="TGL10" s="154">
        <v>0</v>
      </c>
      <c r="TGM10" s="154">
        <v>0</v>
      </c>
      <c r="TGN10" s="154">
        <v>0</v>
      </c>
      <c r="TGO10" s="154">
        <v>0</v>
      </c>
      <c r="TGP10" s="154">
        <v>0</v>
      </c>
      <c r="TGQ10" s="154">
        <v>0</v>
      </c>
      <c r="TGR10" s="154">
        <v>0</v>
      </c>
      <c r="TGS10" s="154">
        <v>0</v>
      </c>
      <c r="TGT10" s="154">
        <v>0</v>
      </c>
      <c r="TGU10" s="154">
        <v>0</v>
      </c>
      <c r="TGV10" s="154">
        <v>0</v>
      </c>
      <c r="TGW10" s="154">
        <v>0</v>
      </c>
      <c r="TGX10" s="154">
        <v>0</v>
      </c>
      <c r="TGY10" s="154">
        <v>0</v>
      </c>
      <c r="TGZ10" s="154">
        <v>0</v>
      </c>
      <c r="THA10" s="154">
        <v>0</v>
      </c>
      <c r="THB10" s="154">
        <v>0</v>
      </c>
      <c r="THC10" s="154">
        <v>0</v>
      </c>
      <c r="THD10" s="154">
        <v>0</v>
      </c>
      <c r="THE10" s="154">
        <v>0</v>
      </c>
      <c r="THF10" s="154">
        <v>0</v>
      </c>
      <c r="THG10" s="154">
        <v>0</v>
      </c>
      <c r="THH10" s="154">
        <v>0</v>
      </c>
      <c r="THI10" s="154">
        <v>0</v>
      </c>
      <c r="THJ10" s="154">
        <v>0</v>
      </c>
      <c r="THK10" s="154">
        <v>0</v>
      </c>
      <c r="THL10" s="154">
        <v>0</v>
      </c>
      <c r="THM10" s="154">
        <v>0</v>
      </c>
      <c r="THN10" s="154">
        <v>0</v>
      </c>
      <c r="THO10" s="154">
        <v>0</v>
      </c>
      <c r="THP10" s="154">
        <v>0</v>
      </c>
      <c r="THQ10" s="154">
        <v>0</v>
      </c>
      <c r="THR10" s="154">
        <v>0</v>
      </c>
      <c r="THS10" s="154">
        <v>0</v>
      </c>
      <c r="THT10" s="154">
        <v>0</v>
      </c>
      <c r="THU10" s="154">
        <v>0</v>
      </c>
      <c r="THV10" s="154">
        <v>0</v>
      </c>
      <c r="THW10" s="154">
        <v>0</v>
      </c>
      <c r="THX10" s="154">
        <v>0</v>
      </c>
      <c r="THY10" s="154">
        <v>0</v>
      </c>
      <c r="THZ10" s="154">
        <v>0</v>
      </c>
      <c r="TIA10" s="154">
        <v>0</v>
      </c>
      <c r="TIB10" s="154">
        <v>0</v>
      </c>
      <c r="TIC10" s="154">
        <v>0</v>
      </c>
      <c r="TID10" s="154">
        <v>0</v>
      </c>
      <c r="TIE10" s="154">
        <v>0</v>
      </c>
      <c r="TIF10" s="154">
        <v>0</v>
      </c>
      <c r="TIG10" s="154">
        <v>0</v>
      </c>
      <c r="TIH10" s="154">
        <v>0</v>
      </c>
      <c r="TII10" s="154">
        <v>0</v>
      </c>
      <c r="TIJ10" s="154">
        <v>0</v>
      </c>
      <c r="TIK10" s="154">
        <v>0</v>
      </c>
      <c r="TIL10" s="154">
        <v>0</v>
      </c>
      <c r="TIM10" s="154">
        <v>0</v>
      </c>
      <c r="TIN10" s="154">
        <v>0</v>
      </c>
      <c r="TIO10" s="154">
        <v>0</v>
      </c>
      <c r="TIP10" s="154">
        <v>0</v>
      </c>
      <c r="TIQ10" s="154">
        <v>0</v>
      </c>
      <c r="TIR10" s="154">
        <v>0</v>
      </c>
      <c r="TIS10" s="154">
        <v>0</v>
      </c>
      <c r="TIT10" s="154">
        <v>0</v>
      </c>
      <c r="TIU10" s="154">
        <v>0</v>
      </c>
      <c r="TIV10" s="154">
        <v>0</v>
      </c>
      <c r="TIW10" s="154">
        <v>0</v>
      </c>
      <c r="TIX10" s="154">
        <v>0</v>
      </c>
      <c r="TIY10" s="154">
        <v>0</v>
      </c>
      <c r="TIZ10" s="154">
        <v>0</v>
      </c>
      <c r="TJA10" s="154">
        <v>0</v>
      </c>
      <c r="TJB10" s="154">
        <v>0</v>
      </c>
      <c r="TJC10" s="154">
        <v>0</v>
      </c>
      <c r="TJD10" s="154">
        <v>0</v>
      </c>
      <c r="TJE10" s="154">
        <v>0</v>
      </c>
      <c r="TJF10" s="154">
        <v>0</v>
      </c>
      <c r="TJG10" s="154">
        <v>0</v>
      </c>
      <c r="TJH10" s="154">
        <v>0</v>
      </c>
      <c r="TJI10" s="154">
        <v>0</v>
      </c>
      <c r="TJJ10" s="154">
        <v>0</v>
      </c>
      <c r="TJK10" s="154">
        <v>0</v>
      </c>
      <c r="TJL10" s="154">
        <v>0</v>
      </c>
      <c r="TJM10" s="154">
        <v>0</v>
      </c>
      <c r="TJN10" s="154">
        <v>0</v>
      </c>
      <c r="TJO10" s="154">
        <v>0</v>
      </c>
      <c r="TJP10" s="154">
        <v>0</v>
      </c>
      <c r="TJQ10" s="154">
        <v>0</v>
      </c>
      <c r="TJR10" s="154">
        <v>0</v>
      </c>
      <c r="TJS10" s="154">
        <v>0</v>
      </c>
      <c r="TJT10" s="154">
        <v>0</v>
      </c>
      <c r="TJU10" s="154">
        <v>0</v>
      </c>
      <c r="TJV10" s="154">
        <v>0</v>
      </c>
      <c r="TJW10" s="154">
        <v>0</v>
      </c>
      <c r="TJX10" s="154">
        <v>0</v>
      </c>
      <c r="TJY10" s="154">
        <v>0</v>
      </c>
      <c r="TJZ10" s="154">
        <v>0</v>
      </c>
      <c r="TKA10" s="154">
        <v>0</v>
      </c>
      <c r="TKB10" s="154">
        <v>0</v>
      </c>
      <c r="TKC10" s="154">
        <v>0</v>
      </c>
      <c r="TKD10" s="154">
        <v>0</v>
      </c>
      <c r="TKE10" s="154">
        <v>0</v>
      </c>
      <c r="TKF10" s="154">
        <v>0</v>
      </c>
      <c r="TKG10" s="154">
        <v>0</v>
      </c>
      <c r="TKH10" s="154">
        <v>0</v>
      </c>
      <c r="TKI10" s="154">
        <v>0</v>
      </c>
      <c r="TKJ10" s="154">
        <v>0</v>
      </c>
      <c r="TKK10" s="154">
        <v>0</v>
      </c>
      <c r="TKL10" s="154">
        <v>0</v>
      </c>
      <c r="TKM10" s="154">
        <v>0</v>
      </c>
      <c r="TKN10" s="154">
        <v>0</v>
      </c>
      <c r="TKO10" s="154">
        <v>0</v>
      </c>
      <c r="TKP10" s="154">
        <v>0</v>
      </c>
      <c r="TKQ10" s="154">
        <v>0</v>
      </c>
      <c r="TKR10" s="154">
        <v>0</v>
      </c>
      <c r="TKS10" s="154">
        <v>0</v>
      </c>
      <c r="TKT10" s="154">
        <v>0</v>
      </c>
      <c r="TKU10" s="154">
        <v>0</v>
      </c>
      <c r="TKV10" s="154">
        <v>0</v>
      </c>
      <c r="TKW10" s="154">
        <v>0</v>
      </c>
      <c r="TKX10" s="154">
        <v>0</v>
      </c>
      <c r="TKY10" s="154">
        <v>0</v>
      </c>
      <c r="TKZ10" s="154">
        <v>0</v>
      </c>
      <c r="TLA10" s="154">
        <v>0</v>
      </c>
      <c r="TLB10" s="154">
        <v>0</v>
      </c>
      <c r="TLC10" s="154">
        <v>0</v>
      </c>
      <c r="TLD10" s="154">
        <v>0</v>
      </c>
      <c r="TLE10" s="154">
        <v>0</v>
      </c>
      <c r="TLF10" s="154">
        <v>0</v>
      </c>
      <c r="TLG10" s="154">
        <v>0</v>
      </c>
      <c r="TLH10" s="154">
        <v>0</v>
      </c>
      <c r="TLI10" s="154">
        <v>0</v>
      </c>
      <c r="TLJ10" s="154">
        <v>0</v>
      </c>
      <c r="TLK10" s="154">
        <v>0</v>
      </c>
      <c r="TLL10" s="154">
        <v>0</v>
      </c>
      <c r="TLM10" s="154">
        <v>0</v>
      </c>
      <c r="TLN10" s="154">
        <v>0</v>
      </c>
      <c r="TLO10" s="154">
        <v>0</v>
      </c>
      <c r="TLP10" s="154">
        <v>0</v>
      </c>
      <c r="TLQ10" s="154">
        <v>0</v>
      </c>
      <c r="TLR10" s="154">
        <v>0</v>
      </c>
      <c r="TLS10" s="154">
        <v>0</v>
      </c>
      <c r="TLT10" s="154">
        <v>0</v>
      </c>
      <c r="TLU10" s="154">
        <v>0</v>
      </c>
      <c r="TLV10" s="154">
        <v>0</v>
      </c>
      <c r="TLW10" s="154">
        <v>0</v>
      </c>
      <c r="TLX10" s="154">
        <v>0</v>
      </c>
      <c r="TLY10" s="154">
        <v>0</v>
      </c>
      <c r="TLZ10" s="154">
        <v>0</v>
      </c>
      <c r="TMA10" s="154">
        <v>0</v>
      </c>
      <c r="TMB10" s="154">
        <v>0</v>
      </c>
      <c r="TMC10" s="154">
        <v>0</v>
      </c>
      <c r="TMD10" s="154">
        <v>0</v>
      </c>
      <c r="TME10" s="154">
        <v>0</v>
      </c>
      <c r="TMF10" s="154">
        <v>0</v>
      </c>
      <c r="TMG10" s="154">
        <v>0</v>
      </c>
      <c r="TMH10" s="154">
        <v>0</v>
      </c>
      <c r="TMI10" s="154">
        <v>0</v>
      </c>
      <c r="TMJ10" s="154">
        <v>0</v>
      </c>
      <c r="TMK10" s="154">
        <v>0</v>
      </c>
      <c r="TML10" s="154">
        <v>0</v>
      </c>
      <c r="TMM10" s="154">
        <v>0</v>
      </c>
      <c r="TMN10" s="154">
        <v>0</v>
      </c>
      <c r="TMO10" s="154">
        <v>0</v>
      </c>
      <c r="TMP10" s="154">
        <v>0</v>
      </c>
      <c r="TMQ10" s="154">
        <v>0</v>
      </c>
      <c r="TMR10" s="154">
        <v>0</v>
      </c>
      <c r="TMS10" s="154">
        <v>0</v>
      </c>
      <c r="TMT10" s="154">
        <v>0</v>
      </c>
      <c r="TMU10" s="154">
        <v>0</v>
      </c>
      <c r="TMV10" s="154">
        <v>0</v>
      </c>
      <c r="TMW10" s="154">
        <v>0</v>
      </c>
      <c r="TMX10" s="154">
        <v>0</v>
      </c>
      <c r="TMY10" s="154">
        <v>0</v>
      </c>
      <c r="TMZ10" s="154">
        <v>0</v>
      </c>
      <c r="TNA10" s="154">
        <v>0</v>
      </c>
      <c r="TNB10" s="154">
        <v>0</v>
      </c>
      <c r="TNC10" s="154">
        <v>0</v>
      </c>
      <c r="TND10" s="154">
        <v>0</v>
      </c>
      <c r="TNE10" s="154">
        <v>0</v>
      </c>
      <c r="TNF10" s="154">
        <v>0</v>
      </c>
      <c r="TNG10" s="154">
        <v>0</v>
      </c>
      <c r="TNH10" s="154">
        <v>0</v>
      </c>
      <c r="TNI10" s="154">
        <v>0</v>
      </c>
      <c r="TNJ10" s="154">
        <v>0</v>
      </c>
      <c r="TNK10" s="154">
        <v>0</v>
      </c>
      <c r="TNL10" s="154">
        <v>0</v>
      </c>
      <c r="TNM10" s="154">
        <v>0</v>
      </c>
      <c r="TNN10" s="154">
        <v>0</v>
      </c>
      <c r="TNO10" s="154">
        <v>0</v>
      </c>
      <c r="TNP10" s="154">
        <v>0</v>
      </c>
      <c r="TNQ10" s="154">
        <v>0</v>
      </c>
      <c r="TNR10" s="154">
        <v>0</v>
      </c>
      <c r="TNS10" s="154">
        <v>0</v>
      </c>
      <c r="TNT10" s="154">
        <v>0</v>
      </c>
      <c r="TNU10" s="154">
        <v>0</v>
      </c>
      <c r="TNV10" s="154">
        <v>0</v>
      </c>
      <c r="TNW10" s="154">
        <v>0</v>
      </c>
      <c r="TNX10" s="154">
        <v>0</v>
      </c>
      <c r="TNY10" s="154">
        <v>0</v>
      </c>
      <c r="TNZ10" s="154">
        <v>0</v>
      </c>
      <c r="TOA10" s="154">
        <v>0</v>
      </c>
      <c r="TOB10" s="154">
        <v>0</v>
      </c>
      <c r="TOC10" s="154">
        <v>0</v>
      </c>
      <c r="TOD10" s="154">
        <v>0</v>
      </c>
      <c r="TOE10" s="154">
        <v>0</v>
      </c>
      <c r="TOF10" s="154">
        <v>0</v>
      </c>
      <c r="TOG10" s="154">
        <v>0</v>
      </c>
      <c r="TOH10" s="154">
        <v>0</v>
      </c>
      <c r="TOI10" s="154">
        <v>0</v>
      </c>
      <c r="TOJ10" s="154">
        <v>0</v>
      </c>
      <c r="TOK10" s="154">
        <v>0</v>
      </c>
      <c r="TOL10" s="154">
        <v>0</v>
      </c>
      <c r="TOM10" s="154">
        <v>0</v>
      </c>
      <c r="TON10" s="154">
        <v>0</v>
      </c>
      <c r="TOO10" s="154">
        <v>0</v>
      </c>
      <c r="TOP10" s="154">
        <v>0</v>
      </c>
      <c r="TOQ10" s="154">
        <v>0</v>
      </c>
      <c r="TOR10" s="154">
        <v>0</v>
      </c>
      <c r="TOS10" s="154">
        <v>0</v>
      </c>
      <c r="TOT10" s="154">
        <v>0</v>
      </c>
      <c r="TOU10" s="154">
        <v>0</v>
      </c>
      <c r="TOV10" s="154">
        <v>0</v>
      </c>
      <c r="TOW10" s="154">
        <v>0</v>
      </c>
      <c r="TOX10" s="154">
        <v>0</v>
      </c>
      <c r="TOY10" s="154">
        <v>0</v>
      </c>
      <c r="TOZ10" s="154">
        <v>0</v>
      </c>
      <c r="TPA10" s="154">
        <v>0</v>
      </c>
      <c r="TPB10" s="154">
        <v>0</v>
      </c>
      <c r="TPC10" s="154">
        <v>0</v>
      </c>
      <c r="TPD10" s="154">
        <v>0</v>
      </c>
      <c r="TPE10" s="154">
        <v>0</v>
      </c>
      <c r="TPF10" s="154">
        <v>0</v>
      </c>
      <c r="TPG10" s="154">
        <v>0</v>
      </c>
      <c r="TPH10" s="154">
        <v>0</v>
      </c>
      <c r="TPI10" s="154">
        <v>0</v>
      </c>
      <c r="TPJ10" s="154">
        <v>0</v>
      </c>
      <c r="TPK10" s="154">
        <v>0</v>
      </c>
      <c r="TPL10" s="154">
        <v>0</v>
      </c>
      <c r="TPM10" s="154">
        <v>0</v>
      </c>
      <c r="TPN10" s="154">
        <v>0</v>
      </c>
      <c r="TPO10" s="154">
        <v>0</v>
      </c>
      <c r="TPP10" s="154">
        <v>0</v>
      </c>
      <c r="TPQ10" s="154">
        <v>0</v>
      </c>
      <c r="TPR10" s="154">
        <v>0</v>
      </c>
      <c r="TPS10" s="154">
        <v>0</v>
      </c>
      <c r="TPT10" s="154">
        <v>0</v>
      </c>
      <c r="TPU10" s="154">
        <v>0</v>
      </c>
      <c r="TPV10" s="154">
        <v>0</v>
      </c>
      <c r="TPW10" s="154">
        <v>0</v>
      </c>
      <c r="TPX10" s="154">
        <v>0</v>
      </c>
      <c r="TPY10" s="154">
        <v>0</v>
      </c>
      <c r="TPZ10" s="154">
        <v>0</v>
      </c>
      <c r="TQA10" s="154">
        <v>0</v>
      </c>
      <c r="TQB10" s="154">
        <v>0</v>
      </c>
      <c r="TQC10" s="154">
        <v>0</v>
      </c>
      <c r="TQD10" s="154">
        <v>0</v>
      </c>
      <c r="TQE10" s="154">
        <v>0</v>
      </c>
      <c r="TQF10" s="154">
        <v>0</v>
      </c>
      <c r="TQG10" s="154">
        <v>0</v>
      </c>
      <c r="TQH10" s="154">
        <v>0</v>
      </c>
      <c r="TQI10" s="154">
        <v>0</v>
      </c>
      <c r="TQJ10" s="154">
        <v>0</v>
      </c>
      <c r="TQK10" s="154">
        <v>0</v>
      </c>
      <c r="TQL10" s="154">
        <v>0</v>
      </c>
      <c r="TQM10" s="154">
        <v>0</v>
      </c>
      <c r="TQN10" s="154">
        <v>0</v>
      </c>
      <c r="TQO10" s="154">
        <v>0</v>
      </c>
      <c r="TQP10" s="154">
        <v>0</v>
      </c>
      <c r="TQQ10" s="154">
        <v>0</v>
      </c>
      <c r="TQR10" s="154">
        <v>0</v>
      </c>
      <c r="TQS10" s="154">
        <v>0</v>
      </c>
      <c r="TQT10" s="154">
        <v>0</v>
      </c>
      <c r="TQU10" s="154">
        <v>0</v>
      </c>
      <c r="TQV10" s="154">
        <v>0</v>
      </c>
      <c r="TQW10" s="154">
        <v>0</v>
      </c>
      <c r="TQX10" s="154">
        <v>0</v>
      </c>
      <c r="TQY10" s="154">
        <v>0</v>
      </c>
      <c r="TQZ10" s="154">
        <v>0</v>
      </c>
      <c r="TRA10" s="154">
        <v>0</v>
      </c>
      <c r="TRB10" s="154">
        <v>0</v>
      </c>
      <c r="TRC10" s="154">
        <v>0</v>
      </c>
      <c r="TRD10" s="154">
        <v>0</v>
      </c>
      <c r="TRE10" s="154">
        <v>0</v>
      </c>
      <c r="TRF10" s="154">
        <v>0</v>
      </c>
      <c r="TRG10" s="154">
        <v>0</v>
      </c>
      <c r="TRH10" s="154">
        <v>0</v>
      </c>
      <c r="TRI10" s="154">
        <v>0</v>
      </c>
      <c r="TRJ10" s="154">
        <v>0</v>
      </c>
      <c r="TRK10" s="154">
        <v>0</v>
      </c>
      <c r="TRL10" s="154">
        <v>0</v>
      </c>
      <c r="TRM10" s="154">
        <v>0</v>
      </c>
      <c r="TRN10" s="154">
        <v>0</v>
      </c>
      <c r="TRO10" s="154">
        <v>0</v>
      </c>
      <c r="TRP10" s="154">
        <v>0</v>
      </c>
      <c r="TRQ10" s="154">
        <v>0</v>
      </c>
      <c r="TRR10" s="154">
        <v>0</v>
      </c>
      <c r="TRS10" s="154">
        <v>0</v>
      </c>
      <c r="TRT10" s="154">
        <v>0</v>
      </c>
      <c r="TRU10" s="154">
        <v>0</v>
      </c>
      <c r="TRV10" s="154">
        <v>0</v>
      </c>
      <c r="TRW10" s="154">
        <v>0</v>
      </c>
      <c r="TRX10" s="154">
        <v>0</v>
      </c>
      <c r="TRY10" s="154">
        <v>0</v>
      </c>
      <c r="TRZ10" s="154">
        <v>0</v>
      </c>
      <c r="TSA10" s="154">
        <v>0</v>
      </c>
      <c r="TSB10" s="154">
        <v>0</v>
      </c>
      <c r="TSC10" s="154">
        <v>0</v>
      </c>
      <c r="TSD10" s="154">
        <v>0</v>
      </c>
      <c r="TSE10" s="154">
        <v>0</v>
      </c>
      <c r="TSF10" s="154">
        <v>0</v>
      </c>
      <c r="TSG10" s="154">
        <v>0</v>
      </c>
      <c r="TSH10" s="154">
        <v>0</v>
      </c>
      <c r="TSI10" s="154">
        <v>0</v>
      </c>
      <c r="TSJ10" s="154">
        <v>0</v>
      </c>
      <c r="TSK10" s="154">
        <v>0</v>
      </c>
      <c r="TSL10" s="154">
        <v>0</v>
      </c>
      <c r="TSM10" s="154">
        <v>0</v>
      </c>
      <c r="TSN10" s="154">
        <v>0</v>
      </c>
      <c r="TSO10" s="154">
        <v>0</v>
      </c>
      <c r="TSP10" s="154">
        <v>0</v>
      </c>
      <c r="TSQ10" s="154">
        <v>0</v>
      </c>
      <c r="TSR10" s="154">
        <v>0</v>
      </c>
      <c r="TSS10" s="154">
        <v>0</v>
      </c>
      <c r="TST10" s="154">
        <v>0</v>
      </c>
      <c r="TSU10" s="154">
        <v>0</v>
      </c>
      <c r="TSV10" s="154">
        <v>0</v>
      </c>
      <c r="TSW10" s="154">
        <v>0</v>
      </c>
      <c r="TSX10" s="154">
        <v>0</v>
      </c>
      <c r="TSY10" s="154">
        <v>0</v>
      </c>
      <c r="TSZ10" s="154">
        <v>0</v>
      </c>
      <c r="TTA10" s="154">
        <v>0</v>
      </c>
      <c r="TTB10" s="154">
        <v>0</v>
      </c>
      <c r="TTC10" s="154">
        <v>0</v>
      </c>
      <c r="TTD10" s="154">
        <v>0</v>
      </c>
      <c r="TTE10" s="154">
        <v>0</v>
      </c>
      <c r="TTF10" s="154">
        <v>0</v>
      </c>
      <c r="TTG10" s="154">
        <v>0</v>
      </c>
      <c r="TTH10" s="154">
        <v>0</v>
      </c>
      <c r="TTI10" s="154">
        <v>0</v>
      </c>
      <c r="TTJ10" s="154">
        <v>0</v>
      </c>
      <c r="TTK10" s="154">
        <v>0</v>
      </c>
      <c r="TTL10" s="154">
        <v>0</v>
      </c>
      <c r="TTM10" s="154">
        <v>0</v>
      </c>
      <c r="TTN10" s="154">
        <v>0</v>
      </c>
      <c r="TTO10" s="154">
        <v>0</v>
      </c>
      <c r="TTP10" s="154">
        <v>0</v>
      </c>
      <c r="TTQ10" s="154">
        <v>0</v>
      </c>
      <c r="TTR10" s="154">
        <v>0</v>
      </c>
      <c r="TTS10" s="154">
        <v>0</v>
      </c>
      <c r="TTT10" s="154">
        <v>0</v>
      </c>
      <c r="TTU10" s="154">
        <v>0</v>
      </c>
      <c r="TTV10" s="154">
        <v>0</v>
      </c>
      <c r="TTW10" s="154">
        <v>0</v>
      </c>
      <c r="TTX10" s="154">
        <v>0</v>
      </c>
      <c r="TTY10" s="154">
        <v>0</v>
      </c>
      <c r="TTZ10" s="154">
        <v>0</v>
      </c>
      <c r="TUA10" s="154">
        <v>0</v>
      </c>
      <c r="TUB10" s="154">
        <v>0</v>
      </c>
      <c r="TUC10" s="154">
        <v>0</v>
      </c>
      <c r="TUD10" s="154">
        <v>0</v>
      </c>
      <c r="TUE10" s="154">
        <v>0</v>
      </c>
      <c r="TUF10" s="154">
        <v>0</v>
      </c>
      <c r="TUG10" s="154">
        <v>0</v>
      </c>
      <c r="TUH10" s="154">
        <v>0</v>
      </c>
      <c r="TUI10" s="154">
        <v>0</v>
      </c>
      <c r="TUJ10" s="154">
        <v>0</v>
      </c>
      <c r="TUK10" s="154">
        <v>0</v>
      </c>
      <c r="TUL10" s="154">
        <v>0</v>
      </c>
      <c r="TUM10" s="154">
        <v>0</v>
      </c>
      <c r="TUN10" s="154">
        <v>0</v>
      </c>
      <c r="TUO10" s="154">
        <v>0</v>
      </c>
      <c r="TUP10" s="154">
        <v>0</v>
      </c>
      <c r="TUQ10" s="154">
        <v>0</v>
      </c>
      <c r="TUR10" s="154">
        <v>0</v>
      </c>
      <c r="TUS10" s="154">
        <v>0</v>
      </c>
      <c r="TUT10" s="154">
        <v>0</v>
      </c>
      <c r="TUU10" s="154">
        <v>0</v>
      </c>
      <c r="TUV10" s="154">
        <v>0</v>
      </c>
      <c r="TUW10" s="154">
        <v>0</v>
      </c>
      <c r="TUX10" s="154">
        <v>0</v>
      </c>
      <c r="TUY10" s="154">
        <v>0</v>
      </c>
      <c r="TUZ10" s="154">
        <v>0</v>
      </c>
      <c r="TVA10" s="154">
        <v>0</v>
      </c>
      <c r="TVB10" s="154">
        <v>0</v>
      </c>
      <c r="TVC10" s="154">
        <v>0</v>
      </c>
      <c r="TVD10" s="154">
        <v>0</v>
      </c>
      <c r="TVE10" s="154">
        <v>0</v>
      </c>
      <c r="TVF10" s="154">
        <v>0</v>
      </c>
      <c r="TVG10" s="154">
        <v>0</v>
      </c>
      <c r="TVH10" s="154">
        <v>0</v>
      </c>
      <c r="TVI10" s="154">
        <v>0</v>
      </c>
      <c r="TVJ10" s="154">
        <v>0</v>
      </c>
      <c r="TVK10" s="154">
        <v>0</v>
      </c>
      <c r="TVL10" s="154">
        <v>0</v>
      </c>
      <c r="TVM10" s="154">
        <v>0</v>
      </c>
      <c r="TVN10" s="154">
        <v>0</v>
      </c>
      <c r="TVO10" s="154">
        <v>0</v>
      </c>
      <c r="TVP10" s="154">
        <v>0</v>
      </c>
      <c r="TVQ10" s="154">
        <v>0</v>
      </c>
      <c r="TVR10" s="154">
        <v>0</v>
      </c>
      <c r="TVS10" s="154">
        <v>0</v>
      </c>
      <c r="TVT10" s="154">
        <v>0</v>
      </c>
      <c r="TVU10" s="154">
        <v>0</v>
      </c>
      <c r="TVV10" s="154">
        <v>0</v>
      </c>
      <c r="TVW10" s="154">
        <v>0</v>
      </c>
      <c r="TVX10" s="154">
        <v>0</v>
      </c>
      <c r="TVY10" s="154">
        <v>0</v>
      </c>
      <c r="TVZ10" s="154">
        <v>0</v>
      </c>
      <c r="TWA10" s="154">
        <v>0</v>
      </c>
      <c r="TWB10" s="154">
        <v>0</v>
      </c>
      <c r="TWC10" s="154">
        <v>0</v>
      </c>
      <c r="TWD10" s="154">
        <v>0</v>
      </c>
      <c r="TWE10" s="154">
        <v>0</v>
      </c>
      <c r="TWF10" s="154">
        <v>0</v>
      </c>
      <c r="TWG10" s="154">
        <v>0</v>
      </c>
      <c r="TWH10" s="154">
        <v>0</v>
      </c>
      <c r="TWI10" s="154">
        <v>0</v>
      </c>
      <c r="TWJ10" s="154">
        <v>0</v>
      </c>
      <c r="TWK10" s="154">
        <v>0</v>
      </c>
      <c r="TWL10" s="154">
        <v>0</v>
      </c>
      <c r="TWM10" s="154">
        <v>0</v>
      </c>
      <c r="TWN10" s="154">
        <v>0</v>
      </c>
      <c r="TWO10" s="154">
        <v>0</v>
      </c>
      <c r="TWP10" s="154">
        <v>0</v>
      </c>
      <c r="TWQ10" s="154">
        <v>0</v>
      </c>
      <c r="TWR10" s="154">
        <v>0</v>
      </c>
      <c r="TWS10" s="154">
        <v>0</v>
      </c>
      <c r="TWT10" s="154">
        <v>0</v>
      </c>
      <c r="TWU10" s="154">
        <v>0</v>
      </c>
      <c r="TWV10" s="154">
        <v>0</v>
      </c>
      <c r="TWW10" s="154">
        <v>0</v>
      </c>
      <c r="TWX10" s="154">
        <v>0</v>
      </c>
      <c r="TWY10" s="154">
        <v>0</v>
      </c>
      <c r="TWZ10" s="154">
        <v>0</v>
      </c>
      <c r="TXA10" s="154">
        <v>0</v>
      </c>
      <c r="TXB10" s="154">
        <v>0</v>
      </c>
      <c r="TXC10" s="154">
        <v>0</v>
      </c>
      <c r="TXD10" s="154">
        <v>0</v>
      </c>
      <c r="TXE10" s="154">
        <v>0</v>
      </c>
      <c r="TXF10" s="154">
        <v>0</v>
      </c>
      <c r="TXG10" s="154">
        <v>0</v>
      </c>
      <c r="TXH10" s="154">
        <v>0</v>
      </c>
      <c r="TXI10" s="154">
        <v>0</v>
      </c>
      <c r="TXJ10" s="154">
        <v>0</v>
      </c>
      <c r="TXK10" s="154">
        <v>0</v>
      </c>
      <c r="TXL10" s="154">
        <v>0</v>
      </c>
      <c r="TXM10" s="154">
        <v>0</v>
      </c>
      <c r="TXN10" s="154">
        <v>0</v>
      </c>
      <c r="TXO10" s="154">
        <v>0</v>
      </c>
      <c r="TXP10" s="154">
        <v>0</v>
      </c>
      <c r="TXQ10" s="154">
        <v>0</v>
      </c>
      <c r="TXR10" s="154">
        <v>0</v>
      </c>
      <c r="TXS10" s="154">
        <v>0</v>
      </c>
      <c r="TXT10" s="154">
        <v>0</v>
      </c>
      <c r="TXU10" s="154">
        <v>0</v>
      </c>
      <c r="TXV10" s="154">
        <v>0</v>
      </c>
      <c r="TXW10" s="154">
        <v>0</v>
      </c>
      <c r="TXX10" s="154">
        <v>0</v>
      </c>
      <c r="TXY10" s="154">
        <v>0</v>
      </c>
      <c r="TXZ10" s="154">
        <v>0</v>
      </c>
      <c r="TYA10" s="154">
        <v>0</v>
      </c>
      <c r="TYB10" s="154">
        <v>0</v>
      </c>
      <c r="TYC10" s="154">
        <v>0</v>
      </c>
      <c r="TYD10" s="154">
        <v>0</v>
      </c>
      <c r="TYE10" s="154">
        <v>0</v>
      </c>
      <c r="TYF10" s="154">
        <v>0</v>
      </c>
      <c r="TYG10" s="154">
        <v>0</v>
      </c>
      <c r="TYH10" s="154">
        <v>0</v>
      </c>
      <c r="TYI10" s="154">
        <v>0</v>
      </c>
      <c r="TYJ10" s="154">
        <v>0</v>
      </c>
      <c r="TYK10" s="154">
        <v>0</v>
      </c>
      <c r="TYL10" s="154">
        <v>0</v>
      </c>
      <c r="TYM10" s="154">
        <v>0</v>
      </c>
      <c r="TYN10" s="154">
        <v>0</v>
      </c>
      <c r="TYO10" s="154">
        <v>0</v>
      </c>
      <c r="TYP10" s="154">
        <v>0</v>
      </c>
      <c r="TYQ10" s="154">
        <v>0</v>
      </c>
      <c r="TYR10" s="154">
        <v>0</v>
      </c>
      <c r="TYS10" s="154">
        <v>0</v>
      </c>
      <c r="TYT10" s="154">
        <v>0</v>
      </c>
      <c r="TYU10" s="154">
        <v>0</v>
      </c>
      <c r="TYV10" s="154">
        <v>0</v>
      </c>
      <c r="TYW10" s="154">
        <v>0</v>
      </c>
      <c r="TYX10" s="154">
        <v>0</v>
      </c>
      <c r="TYY10" s="154">
        <v>0</v>
      </c>
      <c r="TYZ10" s="154">
        <v>0</v>
      </c>
      <c r="TZA10" s="154">
        <v>0</v>
      </c>
      <c r="TZB10" s="154">
        <v>0</v>
      </c>
      <c r="TZC10" s="154">
        <v>0</v>
      </c>
      <c r="TZD10" s="154">
        <v>0</v>
      </c>
      <c r="TZE10" s="154">
        <v>0</v>
      </c>
      <c r="TZF10" s="154">
        <v>0</v>
      </c>
      <c r="TZG10" s="154">
        <v>0</v>
      </c>
      <c r="TZH10" s="154">
        <v>0</v>
      </c>
      <c r="TZI10" s="154">
        <v>0</v>
      </c>
      <c r="TZJ10" s="154">
        <v>0</v>
      </c>
      <c r="TZK10" s="154">
        <v>0</v>
      </c>
      <c r="TZL10" s="154">
        <v>0</v>
      </c>
      <c r="TZM10" s="154">
        <v>0</v>
      </c>
      <c r="TZN10" s="154">
        <v>0</v>
      </c>
      <c r="TZO10" s="154">
        <v>0</v>
      </c>
      <c r="TZP10" s="154">
        <v>0</v>
      </c>
      <c r="TZQ10" s="154">
        <v>0</v>
      </c>
      <c r="TZR10" s="154">
        <v>0</v>
      </c>
      <c r="TZS10" s="154">
        <v>0</v>
      </c>
      <c r="TZT10" s="154">
        <v>0</v>
      </c>
      <c r="TZU10" s="154">
        <v>0</v>
      </c>
      <c r="TZV10" s="154">
        <v>0</v>
      </c>
      <c r="TZW10" s="154">
        <v>0</v>
      </c>
      <c r="TZX10" s="154">
        <v>0</v>
      </c>
      <c r="TZY10" s="154">
        <v>0</v>
      </c>
      <c r="TZZ10" s="154">
        <v>0</v>
      </c>
      <c r="UAA10" s="154">
        <v>0</v>
      </c>
      <c r="UAB10" s="154">
        <v>0</v>
      </c>
      <c r="UAC10" s="154">
        <v>0</v>
      </c>
      <c r="UAD10" s="154">
        <v>0</v>
      </c>
      <c r="UAE10" s="154">
        <v>0</v>
      </c>
      <c r="UAF10" s="154">
        <v>0</v>
      </c>
      <c r="UAG10" s="154">
        <v>0</v>
      </c>
      <c r="UAH10" s="154">
        <v>0</v>
      </c>
      <c r="UAI10" s="154">
        <v>0</v>
      </c>
      <c r="UAJ10" s="154">
        <v>0</v>
      </c>
      <c r="UAK10" s="154">
        <v>0</v>
      </c>
      <c r="UAL10" s="154">
        <v>0</v>
      </c>
      <c r="UAM10" s="154">
        <v>0</v>
      </c>
      <c r="UAN10" s="154">
        <v>0</v>
      </c>
      <c r="UAO10" s="154">
        <v>0</v>
      </c>
      <c r="UAP10" s="154">
        <v>0</v>
      </c>
      <c r="UAQ10" s="154">
        <v>0</v>
      </c>
      <c r="UAR10" s="154">
        <v>0</v>
      </c>
      <c r="UAS10" s="154">
        <v>0</v>
      </c>
      <c r="UAT10" s="154">
        <v>0</v>
      </c>
      <c r="UAU10" s="154">
        <v>0</v>
      </c>
      <c r="UAV10" s="154">
        <v>0</v>
      </c>
      <c r="UAW10" s="154">
        <v>0</v>
      </c>
      <c r="UAX10" s="154">
        <v>0</v>
      </c>
      <c r="UAY10" s="154">
        <v>0</v>
      </c>
      <c r="UAZ10" s="154">
        <v>0</v>
      </c>
      <c r="UBA10" s="154">
        <v>0</v>
      </c>
      <c r="UBB10" s="154">
        <v>0</v>
      </c>
      <c r="UBC10" s="154">
        <v>0</v>
      </c>
      <c r="UBD10" s="154">
        <v>0</v>
      </c>
      <c r="UBE10" s="154">
        <v>0</v>
      </c>
      <c r="UBF10" s="154">
        <v>0</v>
      </c>
      <c r="UBG10" s="154">
        <v>0</v>
      </c>
      <c r="UBH10" s="154">
        <v>0</v>
      </c>
      <c r="UBI10" s="154">
        <v>0</v>
      </c>
      <c r="UBJ10" s="154">
        <v>0</v>
      </c>
      <c r="UBK10" s="154">
        <v>0</v>
      </c>
      <c r="UBL10" s="154">
        <v>0</v>
      </c>
      <c r="UBM10" s="154">
        <v>0</v>
      </c>
      <c r="UBN10" s="154">
        <v>0</v>
      </c>
      <c r="UBO10" s="154">
        <v>0</v>
      </c>
      <c r="UBP10" s="154">
        <v>0</v>
      </c>
      <c r="UBQ10" s="154">
        <v>0</v>
      </c>
      <c r="UBR10" s="154">
        <v>0</v>
      </c>
      <c r="UBS10" s="154">
        <v>0</v>
      </c>
      <c r="UBT10" s="154">
        <v>0</v>
      </c>
      <c r="UBU10" s="154">
        <v>0</v>
      </c>
      <c r="UBV10" s="154">
        <v>0</v>
      </c>
      <c r="UBW10" s="154">
        <v>0</v>
      </c>
      <c r="UBX10" s="154">
        <v>0</v>
      </c>
      <c r="UBY10" s="154">
        <v>0</v>
      </c>
      <c r="UBZ10" s="154">
        <v>0</v>
      </c>
      <c r="UCA10" s="154">
        <v>0</v>
      </c>
      <c r="UCB10" s="154">
        <v>0</v>
      </c>
      <c r="UCC10" s="154">
        <v>0</v>
      </c>
      <c r="UCD10" s="154">
        <v>0</v>
      </c>
      <c r="UCE10" s="154">
        <v>0</v>
      </c>
      <c r="UCF10" s="154">
        <v>0</v>
      </c>
      <c r="UCG10" s="154">
        <v>0</v>
      </c>
      <c r="UCH10" s="154">
        <v>0</v>
      </c>
      <c r="UCI10" s="154">
        <v>0</v>
      </c>
      <c r="UCJ10" s="154">
        <v>0</v>
      </c>
      <c r="UCK10" s="154">
        <v>0</v>
      </c>
      <c r="UCL10" s="154">
        <v>0</v>
      </c>
      <c r="UCM10" s="154">
        <v>0</v>
      </c>
      <c r="UCN10" s="154">
        <v>0</v>
      </c>
      <c r="UCO10" s="154">
        <v>0</v>
      </c>
      <c r="UCP10" s="154">
        <v>0</v>
      </c>
      <c r="UCQ10" s="154">
        <v>0</v>
      </c>
      <c r="UCR10" s="154">
        <v>0</v>
      </c>
      <c r="UCS10" s="154">
        <v>0</v>
      </c>
      <c r="UCT10" s="154">
        <v>0</v>
      </c>
      <c r="UCU10" s="154">
        <v>0</v>
      </c>
      <c r="UCV10" s="154">
        <v>0</v>
      </c>
      <c r="UCW10" s="154">
        <v>0</v>
      </c>
      <c r="UCX10" s="154">
        <v>0</v>
      </c>
      <c r="UCY10" s="154">
        <v>0</v>
      </c>
      <c r="UCZ10" s="154">
        <v>0</v>
      </c>
      <c r="UDA10" s="154">
        <v>0</v>
      </c>
      <c r="UDB10" s="154">
        <v>0</v>
      </c>
      <c r="UDC10" s="154">
        <v>0</v>
      </c>
      <c r="UDD10" s="154">
        <v>0</v>
      </c>
      <c r="UDE10" s="154">
        <v>0</v>
      </c>
      <c r="UDF10" s="154">
        <v>0</v>
      </c>
      <c r="UDG10" s="154">
        <v>0</v>
      </c>
      <c r="UDH10" s="154">
        <v>0</v>
      </c>
      <c r="UDI10" s="154">
        <v>0</v>
      </c>
      <c r="UDJ10" s="154">
        <v>0</v>
      </c>
      <c r="UDK10" s="154">
        <v>0</v>
      </c>
      <c r="UDL10" s="154">
        <v>0</v>
      </c>
      <c r="UDM10" s="154">
        <v>0</v>
      </c>
      <c r="UDN10" s="154">
        <v>0</v>
      </c>
      <c r="UDO10" s="154">
        <v>0</v>
      </c>
      <c r="UDP10" s="154">
        <v>0</v>
      </c>
      <c r="UDQ10" s="154">
        <v>0</v>
      </c>
      <c r="UDR10" s="154">
        <v>0</v>
      </c>
      <c r="UDS10" s="154">
        <v>0</v>
      </c>
      <c r="UDT10" s="154">
        <v>0</v>
      </c>
      <c r="UDU10" s="154">
        <v>0</v>
      </c>
      <c r="UDV10" s="154">
        <v>0</v>
      </c>
      <c r="UDW10" s="154">
        <v>0</v>
      </c>
      <c r="UDX10" s="154">
        <v>0</v>
      </c>
      <c r="UDY10" s="154">
        <v>0</v>
      </c>
      <c r="UDZ10" s="154">
        <v>0</v>
      </c>
      <c r="UEA10" s="154">
        <v>0</v>
      </c>
      <c r="UEB10" s="154">
        <v>0</v>
      </c>
      <c r="UEC10" s="154">
        <v>0</v>
      </c>
      <c r="UED10" s="154">
        <v>0</v>
      </c>
      <c r="UEE10" s="154">
        <v>0</v>
      </c>
      <c r="UEF10" s="154">
        <v>0</v>
      </c>
      <c r="UEG10" s="154">
        <v>0</v>
      </c>
      <c r="UEH10" s="154">
        <v>0</v>
      </c>
      <c r="UEI10" s="154">
        <v>0</v>
      </c>
      <c r="UEJ10" s="154">
        <v>0</v>
      </c>
      <c r="UEK10" s="154">
        <v>0</v>
      </c>
      <c r="UEL10" s="154">
        <v>0</v>
      </c>
      <c r="UEM10" s="154">
        <v>0</v>
      </c>
      <c r="UEN10" s="154">
        <v>0</v>
      </c>
      <c r="UEO10" s="154">
        <v>0</v>
      </c>
      <c r="UEP10" s="154">
        <v>0</v>
      </c>
      <c r="UEQ10" s="154">
        <v>0</v>
      </c>
      <c r="UER10" s="154">
        <v>0</v>
      </c>
      <c r="UES10" s="154">
        <v>0</v>
      </c>
      <c r="UET10" s="154">
        <v>0</v>
      </c>
      <c r="UEU10" s="154">
        <v>0</v>
      </c>
      <c r="UEV10" s="154">
        <v>0</v>
      </c>
      <c r="UEW10" s="154">
        <v>0</v>
      </c>
      <c r="UEX10" s="154">
        <v>0</v>
      </c>
      <c r="UEY10" s="154">
        <v>0</v>
      </c>
      <c r="UEZ10" s="154">
        <v>0</v>
      </c>
      <c r="UFA10" s="154">
        <v>0</v>
      </c>
      <c r="UFB10" s="154">
        <v>0</v>
      </c>
      <c r="UFC10" s="154">
        <v>0</v>
      </c>
      <c r="UFD10" s="154">
        <v>0</v>
      </c>
      <c r="UFE10" s="154">
        <v>0</v>
      </c>
      <c r="UFF10" s="154">
        <v>0</v>
      </c>
      <c r="UFG10" s="154">
        <v>0</v>
      </c>
      <c r="UFH10" s="154">
        <v>0</v>
      </c>
      <c r="UFI10" s="154">
        <v>0</v>
      </c>
      <c r="UFJ10" s="154">
        <v>0</v>
      </c>
      <c r="UFK10" s="154">
        <v>0</v>
      </c>
      <c r="UFL10" s="154">
        <v>0</v>
      </c>
      <c r="UFM10" s="154">
        <v>0</v>
      </c>
      <c r="UFN10" s="154">
        <v>0</v>
      </c>
      <c r="UFO10" s="154">
        <v>0</v>
      </c>
      <c r="UFP10" s="154">
        <v>0</v>
      </c>
      <c r="UFQ10" s="154">
        <v>0</v>
      </c>
      <c r="UFR10" s="154">
        <v>0</v>
      </c>
      <c r="UFS10" s="154">
        <v>0</v>
      </c>
      <c r="UFT10" s="154">
        <v>0</v>
      </c>
      <c r="UFU10" s="154">
        <v>0</v>
      </c>
      <c r="UFV10" s="154">
        <v>0</v>
      </c>
      <c r="UFW10" s="154">
        <v>0</v>
      </c>
      <c r="UFX10" s="154">
        <v>0</v>
      </c>
      <c r="UFY10" s="154">
        <v>0</v>
      </c>
      <c r="UFZ10" s="154">
        <v>0</v>
      </c>
      <c r="UGA10" s="154">
        <v>0</v>
      </c>
      <c r="UGB10" s="154">
        <v>0</v>
      </c>
      <c r="UGC10" s="154">
        <v>0</v>
      </c>
      <c r="UGD10" s="154">
        <v>0</v>
      </c>
      <c r="UGE10" s="154">
        <v>0</v>
      </c>
      <c r="UGF10" s="154">
        <v>0</v>
      </c>
      <c r="UGG10" s="154">
        <v>0</v>
      </c>
      <c r="UGH10" s="154">
        <v>0</v>
      </c>
      <c r="UGI10" s="154">
        <v>0</v>
      </c>
      <c r="UGJ10" s="154">
        <v>0</v>
      </c>
      <c r="UGK10" s="154">
        <v>0</v>
      </c>
      <c r="UGL10" s="154">
        <v>0</v>
      </c>
      <c r="UGM10" s="154">
        <v>0</v>
      </c>
      <c r="UGN10" s="154">
        <v>0</v>
      </c>
      <c r="UGO10" s="154">
        <v>0</v>
      </c>
      <c r="UGP10" s="154">
        <v>0</v>
      </c>
      <c r="UGQ10" s="154">
        <v>0</v>
      </c>
      <c r="UGR10" s="154">
        <v>0</v>
      </c>
      <c r="UGS10" s="154">
        <v>0</v>
      </c>
      <c r="UGT10" s="154">
        <v>0</v>
      </c>
      <c r="UGU10" s="154">
        <v>0</v>
      </c>
      <c r="UGV10" s="154">
        <v>0</v>
      </c>
      <c r="UGW10" s="154">
        <v>0</v>
      </c>
      <c r="UGX10" s="154">
        <v>0</v>
      </c>
      <c r="UGY10" s="154">
        <v>0</v>
      </c>
      <c r="UGZ10" s="154">
        <v>0</v>
      </c>
      <c r="UHA10" s="154">
        <v>0</v>
      </c>
      <c r="UHB10" s="154">
        <v>0</v>
      </c>
      <c r="UHC10" s="154">
        <v>0</v>
      </c>
      <c r="UHD10" s="154">
        <v>0</v>
      </c>
      <c r="UHE10" s="154">
        <v>0</v>
      </c>
      <c r="UHF10" s="154">
        <v>0</v>
      </c>
      <c r="UHG10" s="154">
        <v>0</v>
      </c>
      <c r="UHH10" s="154">
        <v>0</v>
      </c>
      <c r="UHI10" s="154">
        <v>0</v>
      </c>
      <c r="UHJ10" s="154">
        <v>0</v>
      </c>
      <c r="UHK10" s="154">
        <v>0</v>
      </c>
      <c r="UHL10" s="154">
        <v>0</v>
      </c>
      <c r="UHM10" s="154">
        <v>0</v>
      </c>
      <c r="UHN10" s="154">
        <v>0</v>
      </c>
      <c r="UHO10" s="154">
        <v>0</v>
      </c>
      <c r="UHP10" s="154">
        <v>0</v>
      </c>
      <c r="UHQ10" s="154">
        <v>0</v>
      </c>
      <c r="UHR10" s="154">
        <v>0</v>
      </c>
      <c r="UHS10" s="154">
        <v>0</v>
      </c>
      <c r="UHT10" s="154">
        <v>0</v>
      </c>
      <c r="UHU10" s="154">
        <v>0</v>
      </c>
      <c r="UHV10" s="154">
        <v>0</v>
      </c>
      <c r="UHW10" s="154">
        <v>0</v>
      </c>
      <c r="UHX10" s="154">
        <v>0</v>
      </c>
      <c r="UHY10" s="154">
        <v>0</v>
      </c>
      <c r="UHZ10" s="154">
        <v>0</v>
      </c>
      <c r="UIA10" s="154">
        <v>0</v>
      </c>
      <c r="UIB10" s="154">
        <v>0</v>
      </c>
      <c r="UIC10" s="154">
        <v>0</v>
      </c>
      <c r="UID10" s="154">
        <v>0</v>
      </c>
      <c r="UIE10" s="154">
        <v>0</v>
      </c>
      <c r="UIF10" s="154">
        <v>0</v>
      </c>
      <c r="UIG10" s="154">
        <v>0</v>
      </c>
      <c r="UIH10" s="154">
        <v>0</v>
      </c>
      <c r="UII10" s="154">
        <v>0</v>
      </c>
      <c r="UIJ10" s="154">
        <v>0</v>
      </c>
      <c r="UIK10" s="154">
        <v>0</v>
      </c>
      <c r="UIL10" s="154">
        <v>0</v>
      </c>
      <c r="UIM10" s="154">
        <v>0</v>
      </c>
      <c r="UIN10" s="154">
        <v>0</v>
      </c>
      <c r="UIO10" s="154">
        <v>0</v>
      </c>
      <c r="UIP10" s="154">
        <v>0</v>
      </c>
      <c r="UIQ10" s="154">
        <v>0</v>
      </c>
      <c r="UIR10" s="154">
        <v>0</v>
      </c>
      <c r="UIS10" s="154">
        <v>0</v>
      </c>
      <c r="UIT10" s="154">
        <v>0</v>
      </c>
      <c r="UIU10" s="154">
        <v>0</v>
      </c>
      <c r="UIV10" s="154">
        <v>0</v>
      </c>
      <c r="UIW10" s="154">
        <v>0</v>
      </c>
      <c r="UIX10" s="154">
        <v>0</v>
      </c>
      <c r="UIY10" s="154">
        <v>0</v>
      </c>
      <c r="UIZ10" s="154">
        <v>0</v>
      </c>
      <c r="UJA10" s="154">
        <v>0</v>
      </c>
      <c r="UJB10" s="154">
        <v>0</v>
      </c>
      <c r="UJC10" s="154">
        <v>0</v>
      </c>
      <c r="UJD10" s="154">
        <v>0</v>
      </c>
      <c r="UJE10" s="154">
        <v>0</v>
      </c>
      <c r="UJF10" s="154">
        <v>0</v>
      </c>
      <c r="UJG10" s="154">
        <v>0</v>
      </c>
      <c r="UJH10" s="154">
        <v>0</v>
      </c>
      <c r="UJI10" s="154">
        <v>0</v>
      </c>
      <c r="UJJ10" s="154">
        <v>0</v>
      </c>
      <c r="UJK10" s="154">
        <v>0</v>
      </c>
      <c r="UJL10" s="154">
        <v>0</v>
      </c>
      <c r="UJM10" s="154">
        <v>0</v>
      </c>
      <c r="UJN10" s="154">
        <v>0</v>
      </c>
      <c r="UJO10" s="154">
        <v>0</v>
      </c>
      <c r="UJP10" s="154">
        <v>0</v>
      </c>
      <c r="UJQ10" s="154">
        <v>0</v>
      </c>
      <c r="UJR10" s="154">
        <v>0</v>
      </c>
      <c r="UJS10" s="154">
        <v>0</v>
      </c>
      <c r="UJT10" s="154">
        <v>0</v>
      </c>
      <c r="UJU10" s="154">
        <v>0</v>
      </c>
      <c r="UJV10" s="154">
        <v>0</v>
      </c>
      <c r="UJW10" s="154">
        <v>0</v>
      </c>
      <c r="UJX10" s="154">
        <v>0</v>
      </c>
      <c r="UJY10" s="154">
        <v>0</v>
      </c>
      <c r="UJZ10" s="154">
        <v>0</v>
      </c>
      <c r="UKA10" s="154">
        <v>0</v>
      </c>
      <c r="UKB10" s="154">
        <v>0</v>
      </c>
      <c r="UKC10" s="154">
        <v>0</v>
      </c>
      <c r="UKD10" s="154">
        <v>0</v>
      </c>
      <c r="UKE10" s="154">
        <v>0</v>
      </c>
      <c r="UKF10" s="154">
        <v>0</v>
      </c>
      <c r="UKG10" s="154">
        <v>0</v>
      </c>
      <c r="UKH10" s="154">
        <v>0</v>
      </c>
      <c r="UKI10" s="154">
        <v>0</v>
      </c>
      <c r="UKJ10" s="154">
        <v>0</v>
      </c>
      <c r="UKK10" s="154">
        <v>0</v>
      </c>
      <c r="UKL10" s="154">
        <v>0</v>
      </c>
      <c r="UKM10" s="154">
        <v>0</v>
      </c>
      <c r="UKN10" s="154">
        <v>0</v>
      </c>
      <c r="UKO10" s="154">
        <v>0</v>
      </c>
      <c r="UKP10" s="154">
        <v>0</v>
      </c>
      <c r="UKQ10" s="154">
        <v>0</v>
      </c>
      <c r="UKR10" s="154">
        <v>0</v>
      </c>
      <c r="UKS10" s="154">
        <v>0</v>
      </c>
      <c r="UKT10" s="154">
        <v>0</v>
      </c>
      <c r="UKU10" s="154">
        <v>0</v>
      </c>
      <c r="UKV10" s="154">
        <v>0</v>
      </c>
      <c r="UKW10" s="154">
        <v>0</v>
      </c>
      <c r="UKX10" s="154">
        <v>0</v>
      </c>
      <c r="UKY10" s="154">
        <v>0</v>
      </c>
      <c r="UKZ10" s="154">
        <v>0</v>
      </c>
      <c r="ULA10" s="154">
        <v>0</v>
      </c>
      <c r="ULB10" s="154">
        <v>0</v>
      </c>
      <c r="ULC10" s="154">
        <v>0</v>
      </c>
      <c r="ULD10" s="154">
        <v>0</v>
      </c>
      <c r="ULE10" s="154">
        <v>0</v>
      </c>
      <c r="ULF10" s="154">
        <v>0</v>
      </c>
      <c r="ULG10" s="154">
        <v>0</v>
      </c>
      <c r="ULH10" s="154">
        <v>0</v>
      </c>
      <c r="ULI10" s="154">
        <v>0</v>
      </c>
      <c r="ULJ10" s="154">
        <v>0</v>
      </c>
      <c r="ULK10" s="154">
        <v>0</v>
      </c>
      <c r="ULL10" s="154">
        <v>0</v>
      </c>
      <c r="ULM10" s="154">
        <v>0</v>
      </c>
      <c r="ULN10" s="154">
        <v>0</v>
      </c>
      <c r="ULO10" s="154">
        <v>0</v>
      </c>
      <c r="ULP10" s="154">
        <v>0</v>
      </c>
      <c r="ULQ10" s="154">
        <v>0</v>
      </c>
      <c r="ULR10" s="154">
        <v>0</v>
      </c>
      <c r="ULS10" s="154">
        <v>0</v>
      </c>
      <c r="ULT10" s="154">
        <v>0</v>
      </c>
      <c r="ULU10" s="154">
        <v>0</v>
      </c>
      <c r="ULV10" s="154">
        <v>0</v>
      </c>
      <c r="ULW10" s="154">
        <v>0</v>
      </c>
      <c r="ULX10" s="154">
        <v>0</v>
      </c>
      <c r="ULY10" s="154">
        <v>0</v>
      </c>
      <c r="ULZ10" s="154">
        <v>0</v>
      </c>
      <c r="UMA10" s="154">
        <v>0</v>
      </c>
      <c r="UMB10" s="154">
        <v>0</v>
      </c>
      <c r="UMC10" s="154">
        <v>0</v>
      </c>
      <c r="UMD10" s="154">
        <v>0</v>
      </c>
      <c r="UME10" s="154">
        <v>0</v>
      </c>
      <c r="UMF10" s="154">
        <v>0</v>
      </c>
      <c r="UMG10" s="154">
        <v>0</v>
      </c>
      <c r="UMH10" s="154">
        <v>0</v>
      </c>
      <c r="UMI10" s="154">
        <v>0</v>
      </c>
      <c r="UMJ10" s="154">
        <v>0</v>
      </c>
      <c r="UMK10" s="154">
        <v>0</v>
      </c>
      <c r="UML10" s="154">
        <v>0</v>
      </c>
      <c r="UMM10" s="154">
        <v>0</v>
      </c>
      <c r="UMN10" s="154">
        <v>0</v>
      </c>
      <c r="UMO10" s="154">
        <v>0</v>
      </c>
      <c r="UMP10" s="154">
        <v>0</v>
      </c>
      <c r="UMQ10" s="154">
        <v>0</v>
      </c>
      <c r="UMR10" s="154">
        <v>0</v>
      </c>
      <c r="UMS10" s="154">
        <v>0</v>
      </c>
      <c r="UMT10" s="154">
        <v>0</v>
      </c>
      <c r="UMU10" s="154">
        <v>0</v>
      </c>
      <c r="UMV10" s="154">
        <v>0</v>
      </c>
      <c r="UMW10" s="154">
        <v>0</v>
      </c>
      <c r="UMX10" s="154">
        <v>0</v>
      </c>
      <c r="UMY10" s="154">
        <v>0</v>
      </c>
      <c r="UMZ10" s="154">
        <v>0</v>
      </c>
      <c r="UNA10" s="154">
        <v>0</v>
      </c>
      <c r="UNB10" s="154">
        <v>0</v>
      </c>
      <c r="UNC10" s="154">
        <v>0</v>
      </c>
      <c r="UND10" s="154">
        <v>0</v>
      </c>
      <c r="UNE10" s="154">
        <v>0</v>
      </c>
      <c r="UNF10" s="154">
        <v>0</v>
      </c>
      <c r="UNG10" s="154">
        <v>0</v>
      </c>
      <c r="UNH10" s="154">
        <v>0</v>
      </c>
      <c r="UNI10" s="154">
        <v>0</v>
      </c>
      <c r="UNJ10" s="154">
        <v>0</v>
      </c>
      <c r="UNK10" s="154">
        <v>0</v>
      </c>
      <c r="UNL10" s="154">
        <v>0</v>
      </c>
      <c r="UNM10" s="154">
        <v>0</v>
      </c>
      <c r="UNN10" s="154">
        <v>0</v>
      </c>
      <c r="UNO10" s="154">
        <v>0</v>
      </c>
      <c r="UNP10" s="154">
        <v>0</v>
      </c>
      <c r="UNQ10" s="154">
        <v>0</v>
      </c>
      <c r="UNR10" s="154">
        <v>0</v>
      </c>
      <c r="UNS10" s="154">
        <v>0</v>
      </c>
      <c r="UNT10" s="154">
        <v>0</v>
      </c>
      <c r="UNU10" s="154">
        <v>0</v>
      </c>
      <c r="UNV10" s="154">
        <v>0</v>
      </c>
      <c r="UNW10" s="154">
        <v>0</v>
      </c>
      <c r="UNX10" s="154">
        <v>0</v>
      </c>
      <c r="UNY10" s="154">
        <v>0</v>
      </c>
      <c r="UNZ10" s="154">
        <v>0</v>
      </c>
      <c r="UOA10" s="154">
        <v>0</v>
      </c>
      <c r="UOB10" s="154">
        <v>0</v>
      </c>
      <c r="UOC10" s="154">
        <v>0</v>
      </c>
      <c r="UOD10" s="154">
        <v>0</v>
      </c>
      <c r="UOE10" s="154">
        <v>0</v>
      </c>
      <c r="UOF10" s="154">
        <v>0</v>
      </c>
      <c r="UOG10" s="154">
        <v>0</v>
      </c>
      <c r="UOH10" s="154">
        <v>0</v>
      </c>
      <c r="UOI10" s="154">
        <v>0</v>
      </c>
      <c r="UOJ10" s="154">
        <v>0</v>
      </c>
      <c r="UOK10" s="154">
        <v>0</v>
      </c>
      <c r="UOL10" s="154">
        <v>0</v>
      </c>
      <c r="UOM10" s="154">
        <v>0</v>
      </c>
      <c r="UON10" s="154">
        <v>0</v>
      </c>
      <c r="UOO10" s="154">
        <v>0</v>
      </c>
      <c r="UOP10" s="154">
        <v>0</v>
      </c>
      <c r="UOQ10" s="154">
        <v>0</v>
      </c>
      <c r="UOR10" s="154">
        <v>0</v>
      </c>
      <c r="UOS10" s="154">
        <v>0</v>
      </c>
      <c r="UOT10" s="154">
        <v>0</v>
      </c>
      <c r="UOU10" s="154">
        <v>0</v>
      </c>
      <c r="UOV10" s="154">
        <v>0</v>
      </c>
      <c r="UOW10" s="154">
        <v>0</v>
      </c>
      <c r="UOX10" s="154">
        <v>0</v>
      </c>
      <c r="UOY10" s="154">
        <v>0</v>
      </c>
      <c r="UOZ10" s="154">
        <v>0</v>
      </c>
      <c r="UPA10" s="154">
        <v>0</v>
      </c>
      <c r="UPB10" s="154">
        <v>0</v>
      </c>
      <c r="UPC10" s="154">
        <v>0</v>
      </c>
      <c r="UPD10" s="154">
        <v>0</v>
      </c>
      <c r="UPE10" s="154">
        <v>0</v>
      </c>
      <c r="UPF10" s="154">
        <v>0</v>
      </c>
      <c r="UPG10" s="154">
        <v>0</v>
      </c>
      <c r="UPH10" s="154">
        <v>0</v>
      </c>
      <c r="UPI10" s="154">
        <v>0</v>
      </c>
      <c r="UPJ10" s="154">
        <v>0</v>
      </c>
      <c r="UPK10" s="154">
        <v>0</v>
      </c>
      <c r="UPL10" s="154">
        <v>0</v>
      </c>
      <c r="UPM10" s="154">
        <v>0</v>
      </c>
      <c r="UPN10" s="154">
        <v>0</v>
      </c>
      <c r="UPO10" s="154">
        <v>0</v>
      </c>
      <c r="UPP10" s="154">
        <v>0</v>
      </c>
      <c r="UPQ10" s="154">
        <v>0</v>
      </c>
      <c r="UPR10" s="154">
        <v>0</v>
      </c>
      <c r="UPS10" s="154">
        <v>0</v>
      </c>
      <c r="UPT10" s="154">
        <v>0</v>
      </c>
      <c r="UPU10" s="154">
        <v>0</v>
      </c>
      <c r="UPV10" s="154">
        <v>0</v>
      </c>
      <c r="UPW10" s="154">
        <v>0</v>
      </c>
      <c r="UPX10" s="154">
        <v>0</v>
      </c>
      <c r="UPY10" s="154">
        <v>0</v>
      </c>
      <c r="UPZ10" s="154">
        <v>0</v>
      </c>
      <c r="UQA10" s="154">
        <v>0</v>
      </c>
      <c r="UQB10" s="154">
        <v>0</v>
      </c>
      <c r="UQC10" s="154">
        <v>0</v>
      </c>
      <c r="UQD10" s="154">
        <v>0</v>
      </c>
      <c r="UQE10" s="154">
        <v>0</v>
      </c>
      <c r="UQF10" s="154">
        <v>0</v>
      </c>
      <c r="UQG10" s="154">
        <v>0</v>
      </c>
      <c r="UQH10" s="154">
        <v>0</v>
      </c>
      <c r="UQI10" s="154">
        <v>0</v>
      </c>
      <c r="UQJ10" s="154">
        <v>0</v>
      </c>
      <c r="UQK10" s="154">
        <v>0</v>
      </c>
      <c r="UQL10" s="154">
        <v>0</v>
      </c>
      <c r="UQM10" s="154">
        <v>0</v>
      </c>
      <c r="UQN10" s="154">
        <v>0</v>
      </c>
      <c r="UQO10" s="154">
        <v>0</v>
      </c>
      <c r="UQP10" s="154">
        <v>0</v>
      </c>
      <c r="UQQ10" s="154">
        <v>0</v>
      </c>
      <c r="UQR10" s="154">
        <v>0</v>
      </c>
      <c r="UQS10" s="154">
        <v>0</v>
      </c>
      <c r="UQT10" s="154">
        <v>0</v>
      </c>
      <c r="UQU10" s="154">
        <v>0</v>
      </c>
      <c r="UQV10" s="154">
        <v>0</v>
      </c>
      <c r="UQW10" s="154">
        <v>0</v>
      </c>
      <c r="UQX10" s="154">
        <v>0</v>
      </c>
      <c r="UQY10" s="154">
        <v>0</v>
      </c>
      <c r="UQZ10" s="154">
        <v>0</v>
      </c>
      <c r="URA10" s="154">
        <v>0</v>
      </c>
      <c r="URB10" s="154">
        <v>0</v>
      </c>
      <c r="URC10" s="154">
        <v>0</v>
      </c>
      <c r="URD10" s="154">
        <v>0</v>
      </c>
      <c r="URE10" s="154">
        <v>0</v>
      </c>
      <c r="URF10" s="154">
        <v>0</v>
      </c>
      <c r="URG10" s="154">
        <v>0</v>
      </c>
      <c r="URH10" s="154">
        <v>0</v>
      </c>
      <c r="URI10" s="154">
        <v>0</v>
      </c>
      <c r="URJ10" s="154">
        <v>0</v>
      </c>
      <c r="URK10" s="154">
        <v>0</v>
      </c>
      <c r="URL10" s="154">
        <v>0</v>
      </c>
      <c r="URM10" s="154">
        <v>0</v>
      </c>
      <c r="URN10" s="154">
        <v>0</v>
      </c>
      <c r="URO10" s="154">
        <v>0</v>
      </c>
      <c r="URP10" s="154">
        <v>0</v>
      </c>
      <c r="URQ10" s="154">
        <v>0</v>
      </c>
      <c r="URR10" s="154">
        <v>0</v>
      </c>
      <c r="URS10" s="154">
        <v>0</v>
      </c>
      <c r="URT10" s="154">
        <v>0</v>
      </c>
      <c r="URU10" s="154">
        <v>0</v>
      </c>
      <c r="URV10" s="154">
        <v>0</v>
      </c>
      <c r="URW10" s="154">
        <v>0</v>
      </c>
      <c r="URX10" s="154">
        <v>0</v>
      </c>
      <c r="URY10" s="154">
        <v>0</v>
      </c>
      <c r="URZ10" s="154">
        <v>0</v>
      </c>
      <c r="USA10" s="154">
        <v>0</v>
      </c>
      <c r="USB10" s="154">
        <v>0</v>
      </c>
      <c r="USC10" s="154">
        <v>0</v>
      </c>
      <c r="USD10" s="154">
        <v>0</v>
      </c>
      <c r="USE10" s="154">
        <v>0</v>
      </c>
      <c r="USF10" s="154">
        <v>0</v>
      </c>
      <c r="USG10" s="154">
        <v>0</v>
      </c>
      <c r="USH10" s="154">
        <v>0</v>
      </c>
      <c r="USI10" s="154">
        <v>0</v>
      </c>
      <c r="USJ10" s="154">
        <v>0</v>
      </c>
      <c r="USK10" s="154">
        <v>0</v>
      </c>
      <c r="USL10" s="154">
        <v>0</v>
      </c>
      <c r="USM10" s="154">
        <v>0</v>
      </c>
      <c r="USN10" s="154">
        <v>0</v>
      </c>
      <c r="USO10" s="154">
        <v>0</v>
      </c>
      <c r="USP10" s="154">
        <v>0</v>
      </c>
      <c r="USQ10" s="154">
        <v>0</v>
      </c>
      <c r="USR10" s="154">
        <v>0</v>
      </c>
      <c r="USS10" s="154">
        <v>0</v>
      </c>
      <c r="UST10" s="154">
        <v>0</v>
      </c>
      <c r="USU10" s="154">
        <v>0</v>
      </c>
      <c r="USV10" s="154">
        <v>0</v>
      </c>
      <c r="USW10" s="154">
        <v>0</v>
      </c>
      <c r="USX10" s="154">
        <v>0</v>
      </c>
      <c r="USY10" s="154">
        <v>0</v>
      </c>
      <c r="USZ10" s="154">
        <v>0</v>
      </c>
      <c r="UTA10" s="154">
        <v>0</v>
      </c>
      <c r="UTB10" s="154">
        <v>0</v>
      </c>
      <c r="UTC10" s="154">
        <v>0</v>
      </c>
      <c r="UTD10" s="154">
        <v>0</v>
      </c>
      <c r="UTE10" s="154">
        <v>0</v>
      </c>
      <c r="UTF10" s="154">
        <v>0</v>
      </c>
      <c r="UTG10" s="154">
        <v>0</v>
      </c>
      <c r="UTH10" s="154">
        <v>0</v>
      </c>
      <c r="UTI10" s="154">
        <v>0</v>
      </c>
      <c r="UTJ10" s="154">
        <v>0</v>
      </c>
      <c r="UTK10" s="154">
        <v>0</v>
      </c>
      <c r="UTL10" s="154">
        <v>0</v>
      </c>
      <c r="UTM10" s="154">
        <v>0</v>
      </c>
      <c r="UTN10" s="154">
        <v>0</v>
      </c>
      <c r="UTO10" s="154">
        <v>0</v>
      </c>
      <c r="UTP10" s="154">
        <v>0</v>
      </c>
      <c r="UTQ10" s="154">
        <v>0</v>
      </c>
      <c r="UTR10" s="154">
        <v>0</v>
      </c>
      <c r="UTS10" s="154">
        <v>0</v>
      </c>
      <c r="UTT10" s="154">
        <v>0</v>
      </c>
      <c r="UTU10" s="154">
        <v>0</v>
      </c>
      <c r="UTV10" s="154">
        <v>0</v>
      </c>
      <c r="UTW10" s="154">
        <v>0</v>
      </c>
      <c r="UTX10" s="154">
        <v>0</v>
      </c>
      <c r="UTY10" s="154">
        <v>0</v>
      </c>
      <c r="UTZ10" s="154">
        <v>0</v>
      </c>
      <c r="UUA10" s="154">
        <v>0</v>
      </c>
      <c r="UUB10" s="154">
        <v>0</v>
      </c>
      <c r="UUC10" s="154">
        <v>0</v>
      </c>
      <c r="UUD10" s="154">
        <v>0</v>
      </c>
      <c r="UUE10" s="154">
        <v>0</v>
      </c>
      <c r="UUF10" s="154">
        <v>0</v>
      </c>
      <c r="UUG10" s="154">
        <v>0</v>
      </c>
      <c r="UUH10" s="154">
        <v>0</v>
      </c>
      <c r="UUI10" s="154">
        <v>0</v>
      </c>
      <c r="UUJ10" s="154">
        <v>0</v>
      </c>
      <c r="UUK10" s="154">
        <v>0</v>
      </c>
      <c r="UUL10" s="154">
        <v>0</v>
      </c>
      <c r="UUM10" s="154">
        <v>0</v>
      </c>
      <c r="UUN10" s="154">
        <v>0</v>
      </c>
      <c r="UUO10" s="154">
        <v>0</v>
      </c>
      <c r="UUP10" s="154">
        <v>0</v>
      </c>
      <c r="UUQ10" s="154">
        <v>0</v>
      </c>
      <c r="UUR10" s="154">
        <v>0</v>
      </c>
      <c r="UUS10" s="154">
        <v>0</v>
      </c>
      <c r="UUT10" s="154">
        <v>0</v>
      </c>
      <c r="UUU10" s="154">
        <v>0</v>
      </c>
      <c r="UUV10" s="154">
        <v>0</v>
      </c>
      <c r="UUW10" s="154">
        <v>0</v>
      </c>
      <c r="UUX10" s="154">
        <v>0</v>
      </c>
      <c r="UUY10" s="154">
        <v>0</v>
      </c>
      <c r="UUZ10" s="154">
        <v>0</v>
      </c>
      <c r="UVA10" s="154">
        <v>0</v>
      </c>
      <c r="UVB10" s="154">
        <v>0</v>
      </c>
      <c r="UVC10" s="154">
        <v>0</v>
      </c>
      <c r="UVD10" s="154">
        <v>0</v>
      </c>
      <c r="UVE10" s="154">
        <v>0</v>
      </c>
      <c r="UVF10" s="154">
        <v>0</v>
      </c>
      <c r="UVG10" s="154">
        <v>0</v>
      </c>
      <c r="UVH10" s="154">
        <v>0</v>
      </c>
      <c r="UVI10" s="154">
        <v>0</v>
      </c>
      <c r="UVJ10" s="154">
        <v>0</v>
      </c>
      <c r="UVK10" s="154">
        <v>0</v>
      </c>
      <c r="UVL10" s="154">
        <v>0</v>
      </c>
      <c r="UVM10" s="154">
        <v>0</v>
      </c>
      <c r="UVN10" s="154">
        <v>0</v>
      </c>
      <c r="UVO10" s="154">
        <v>0</v>
      </c>
      <c r="UVP10" s="154">
        <v>0</v>
      </c>
      <c r="UVQ10" s="154">
        <v>0</v>
      </c>
      <c r="UVR10" s="154">
        <v>0</v>
      </c>
      <c r="UVS10" s="154">
        <v>0</v>
      </c>
      <c r="UVT10" s="154">
        <v>0</v>
      </c>
      <c r="UVU10" s="154">
        <v>0</v>
      </c>
      <c r="UVV10" s="154">
        <v>0</v>
      </c>
      <c r="UVW10" s="154">
        <v>0</v>
      </c>
      <c r="UVX10" s="154">
        <v>0</v>
      </c>
      <c r="UVY10" s="154">
        <v>0</v>
      </c>
      <c r="UVZ10" s="154">
        <v>0</v>
      </c>
      <c r="UWA10" s="154">
        <v>0</v>
      </c>
      <c r="UWB10" s="154">
        <v>0</v>
      </c>
      <c r="UWC10" s="154">
        <v>0</v>
      </c>
      <c r="UWD10" s="154">
        <v>0</v>
      </c>
      <c r="UWE10" s="154">
        <v>0</v>
      </c>
      <c r="UWF10" s="154">
        <v>0</v>
      </c>
      <c r="UWG10" s="154">
        <v>0</v>
      </c>
      <c r="UWH10" s="154">
        <v>0</v>
      </c>
      <c r="UWI10" s="154">
        <v>0</v>
      </c>
      <c r="UWJ10" s="154">
        <v>0</v>
      </c>
      <c r="UWK10" s="154">
        <v>0</v>
      </c>
      <c r="UWL10" s="154">
        <v>0</v>
      </c>
      <c r="UWM10" s="154">
        <v>0</v>
      </c>
      <c r="UWN10" s="154">
        <v>0</v>
      </c>
      <c r="UWO10" s="154">
        <v>0</v>
      </c>
      <c r="UWP10" s="154">
        <v>0</v>
      </c>
      <c r="UWQ10" s="154">
        <v>0</v>
      </c>
      <c r="UWR10" s="154">
        <v>0</v>
      </c>
      <c r="UWS10" s="154">
        <v>0</v>
      </c>
      <c r="UWT10" s="154">
        <v>0</v>
      </c>
      <c r="UWU10" s="154">
        <v>0</v>
      </c>
      <c r="UWV10" s="154">
        <v>0</v>
      </c>
      <c r="UWW10" s="154">
        <v>0</v>
      </c>
      <c r="UWX10" s="154">
        <v>0</v>
      </c>
      <c r="UWY10" s="154">
        <v>0</v>
      </c>
      <c r="UWZ10" s="154">
        <v>0</v>
      </c>
      <c r="UXA10" s="154">
        <v>0</v>
      </c>
      <c r="UXB10" s="154">
        <v>0</v>
      </c>
      <c r="UXC10" s="154">
        <v>0</v>
      </c>
      <c r="UXD10" s="154">
        <v>0</v>
      </c>
      <c r="UXE10" s="154">
        <v>0</v>
      </c>
      <c r="UXF10" s="154">
        <v>0</v>
      </c>
      <c r="UXG10" s="154">
        <v>0</v>
      </c>
      <c r="UXH10" s="154">
        <v>0</v>
      </c>
      <c r="UXI10" s="154">
        <v>0</v>
      </c>
      <c r="UXJ10" s="154">
        <v>0</v>
      </c>
      <c r="UXK10" s="154">
        <v>0</v>
      </c>
      <c r="UXL10" s="154">
        <v>0</v>
      </c>
      <c r="UXM10" s="154">
        <v>0</v>
      </c>
      <c r="UXN10" s="154">
        <v>0</v>
      </c>
      <c r="UXO10" s="154">
        <v>0</v>
      </c>
      <c r="UXP10" s="154">
        <v>0</v>
      </c>
      <c r="UXQ10" s="154">
        <v>0</v>
      </c>
      <c r="UXR10" s="154">
        <v>0</v>
      </c>
      <c r="UXS10" s="154">
        <v>0</v>
      </c>
      <c r="UXT10" s="154">
        <v>0</v>
      </c>
      <c r="UXU10" s="154">
        <v>0</v>
      </c>
      <c r="UXV10" s="154">
        <v>0</v>
      </c>
      <c r="UXW10" s="154">
        <v>0</v>
      </c>
      <c r="UXX10" s="154">
        <v>0</v>
      </c>
      <c r="UXY10" s="154">
        <v>0</v>
      </c>
      <c r="UXZ10" s="154">
        <v>0</v>
      </c>
      <c r="UYA10" s="154">
        <v>0</v>
      </c>
      <c r="UYB10" s="154">
        <v>0</v>
      </c>
      <c r="UYC10" s="154">
        <v>0</v>
      </c>
      <c r="UYD10" s="154">
        <v>0</v>
      </c>
      <c r="UYE10" s="154">
        <v>0</v>
      </c>
      <c r="UYF10" s="154">
        <v>0</v>
      </c>
      <c r="UYG10" s="154">
        <v>0</v>
      </c>
      <c r="UYH10" s="154">
        <v>0</v>
      </c>
      <c r="UYI10" s="154">
        <v>0</v>
      </c>
      <c r="UYJ10" s="154">
        <v>0</v>
      </c>
      <c r="UYK10" s="154">
        <v>0</v>
      </c>
      <c r="UYL10" s="154">
        <v>0</v>
      </c>
      <c r="UYM10" s="154">
        <v>0</v>
      </c>
      <c r="UYN10" s="154">
        <v>0</v>
      </c>
      <c r="UYO10" s="154">
        <v>0</v>
      </c>
      <c r="UYP10" s="154">
        <v>0</v>
      </c>
      <c r="UYQ10" s="154">
        <v>0</v>
      </c>
      <c r="UYR10" s="154">
        <v>0</v>
      </c>
      <c r="UYS10" s="154">
        <v>0</v>
      </c>
      <c r="UYT10" s="154">
        <v>0</v>
      </c>
      <c r="UYU10" s="154">
        <v>0</v>
      </c>
      <c r="UYV10" s="154">
        <v>0</v>
      </c>
      <c r="UYW10" s="154">
        <v>0</v>
      </c>
      <c r="UYX10" s="154">
        <v>0</v>
      </c>
      <c r="UYY10" s="154">
        <v>0</v>
      </c>
      <c r="UYZ10" s="154">
        <v>0</v>
      </c>
      <c r="UZA10" s="154">
        <v>0</v>
      </c>
      <c r="UZB10" s="154">
        <v>0</v>
      </c>
      <c r="UZC10" s="154">
        <v>0</v>
      </c>
      <c r="UZD10" s="154">
        <v>0</v>
      </c>
      <c r="UZE10" s="154">
        <v>0</v>
      </c>
      <c r="UZF10" s="154">
        <v>0</v>
      </c>
      <c r="UZG10" s="154">
        <v>0</v>
      </c>
      <c r="UZH10" s="154">
        <v>0</v>
      </c>
      <c r="UZI10" s="154">
        <v>0</v>
      </c>
      <c r="UZJ10" s="154">
        <v>0</v>
      </c>
      <c r="UZK10" s="154">
        <v>0</v>
      </c>
      <c r="UZL10" s="154">
        <v>0</v>
      </c>
      <c r="UZM10" s="154">
        <v>0</v>
      </c>
      <c r="UZN10" s="154">
        <v>0</v>
      </c>
      <c r="UZO10" s="154">
        <v>0</v>
      </c>
      <c r="UZP10" s="154">
        <v>0</v>
      </c>
      <c r="UZQ10" s="154">
        <v>0</v>
      </c>
      <c r="UZR10" s="154">
        <v>0</v>
      </c>
      <c r="UZS10" s="154">
        <v>0</v>
      </c>
      <c r="UZT10" s="154">
        <v>0</v>
      </c>
      <c r="UZU10" s="154">
        <v>0</v>
      </c>
      <c r="UZV10" s="154">
        <v>0</v>
      </c>
      <c r="UZW10" s="154">
        <v>0</v>
      </c>
      <c r="UZX10" s="154">
        <v>0</v>
      </c>
      <c r="UZY10" s="154">
        <v>0</v>
      </c>
      <c r="UZZ10" s="154">
        <v>0</v>
      </c>
      <c r="VAA10" s="154">
        <v>0</v>
      </c>
      <c r="VAB10" s="154">
        <v>0</v>
      </c>
      <c r="VAC10" s="154">
        <v>0</v>
      </c>
      <c r="VAD10" s="154">
        <v>0</v>
      </c>
      <c r="VAE10" s="154">
        <v>0</v>
      </c>
      <c r="VAF10" s="154">
        <v>0</v>
      </c>
      <c r="VAG10" s="154">
        <v>0</v>
      </c>
      <c r="VAH10" s="154">
        <v>0</v>
      </c>
      <c r="VAI10" s="154">
        <v>0</v>
      </c>
      <c r="VAJ10" s="154">
        <v>0</v>
      </c>
      <c r="VAK10" s="154">
        <v>0</v>
      </c>
      <c r="VAL10" s="154">
        <v>0</v>
      </c>
      <c r="VAM10" s="154">
        <v>0</v>
      </c>
      <c r="VAN10" s="154">
        <v>0</v>
      </c>
      <c r="VAO10" s="154">
        <v>0</v>
      </c>
      <c r="VAP10" s="154">
        <v>0</v>
      </c>
      <c r="VAQ10" s="154">
        <v>0</v>
      </c>
      <c r="VAR10" s="154">
        <v>0</v>
      </c>
      <c r="VAS10" s="154">
        <v>0</v>
      </c>
      <c r="VAT10" s="154">
        <v>0</v>
      </c>
      <c r="VAU10" s="154">
        <v>0</v>
      </c>
      <c r="VAV10" s="154">
        <v>0</v>
      </c>
      <c r="VAW10" s="154">
        <v>0</v>
      </c>
      <c r="VAX10" s="154">
        <v>0</v>
      </c>
      <c r="VAY10" s="154">
        <v>0</v>
      </c>
      <c r="VAZ10" s="154">
        <v>0</v>
      </c>
      <c r="VBA10" s="154">
        <v>0</v>
      </c>
      <c r="VBB10" s="154">
        <v>0</v>
      </c>
      <c r="VBC10" s="154">
        <v>0</v>
      </c>
      <c r="VBD10" s="154">
        <v>0</v>
      </c>
      <c r="VBE10" s="154">
        <v>0</v>
      </c>
      <c r="VBF10" s="154">
        <v>0</v>
      </c>
      <c r="VBG10" s="154">
        <v>0</v>
      </c>
      <c r="VBH10" s="154">
        <v>0</v>
      </c>
      <c r="VBI10" s="154">
        <v>0</v>
      </c>
      <c r="VBJ10" s="154">
        <v>0</v>
      </c>
      <c r="VBK10" s="154">
        <v>0</v>
      </c>
      <c r="VBL10" s="154">
        <v>0</v>
      </c>
      <c r="VBM10" s="154">
        <v>0</v>
      </c>
      <c r="VBN10" s="154">
        <v>0</v>
      </c>
      <c r="VBO10" s="154">
        <v>0</v>
      </c>
      <c r="VBP10" s="154">
        <v>0</v>
      </c>
      <c r="VBQ10" s="154">
        <v>0</v>
      </c>
      <c r="VBR10" s="154">
        <v>0</v>
      </c>
      <c r="VBS10" s="154">
        <v>0</v>
      </c>
      <c r="VBT10" s="154">
        <v>0</v>
      </c>
      <c r="VBU10" s="154">
        <v>0</v>
      </c>
      <c r="VBV10" s="154">
        <v>0</v>
      </c>
      <c r="VBW10" s="154">
        <v>0</v>
      </c>
      <c r="VBX10" s="154">
        <v>0</v>
      </c>
      <c r="VBY10" s="154">
        <v>0</v>
      </c>
      <c r="VBZ10" s="154">
        <v>0</v>
      </c>
      <c r="VCA10" s="154">
        <v>0</v>
      </c>
      <c r="VCB10" s="154">
        <v>0</v>
      </c>
      <c r="VCC10" s="154">
        <v>0</v>
      </c>
      <c r="VCD10" s="154">
        <v>0</v>
      </c>
      <c r="VCE10" s="154">
        <v>0</v>
      </c>
      <c r="VCF10" s="154">
        <v>0</v>
      </c>
      <c r="VCG10" s="154">
        <v>0</v>
      </c>
      <c r="VCH10" s="154">
        <v>0</v>
      </c>
      <c r="VCI10" s="154">
        <v>0</v>
      </c>
      <c r="VCJ10" s="154">
        <v>0</v>
      </c>
      <c r="VCK10" s="154">
        <v>0</v>
      </c>
      <c r="VCL10" s="154">
        <v>0</v>
      </c>
      <c r="VCM10" s="154">
        <v>0</v>
      </c>
      <c r="VCN10" s="154">
        <v>0</v>
      </c>
      <c r="VCO10" s="154">
        <v>0</v>
      </c>
      <c r="VCP10" s="154">
        <v>0</v>
      </c>
      <c r="VCQ10" s="154">
        <v>0</v>
      </c>
      <c r="VCR10" s="154">
        <v>0</v>
      </c>
      <c r="VCS10" s="154">
        <v>0</v>
      </c>
      <c r="VCT10" s="154">
        <v>0</v>
      </c>
      <c r="VCU10" s="154">
        <v>0</v>
      </c>
      <c r="VCV10" s="154">
        <v>0</v>
      </c>
      <c r="VCW10" s="154">
        <v>0</v>
      </c>
      <c r="VCX10" s="154">
        <v>0</v>
      </c>
      <c r="VCY10" s="154">
        <v>0</v>
      </c>
      <c r="VCZ10" s="154">
        <v>0</v>
      </c>
      <c r="VDA10" s="154">
        <v>0</v>
      </c>
      <c r="VDB10" s="154">
        <v>0</v>
      </c>
      <c r="VDC10" s="154">
        <v>0</v>
      </c>
      <c r="VDD10" s="154">
        <v>0</v>
      </c>
      <c r="VDE10" s="154">
        <v>0</v>
      </c>
      <c r="VDF10" s="154">
        <v>0</v>
      </c>
      <c r="VDG10" s="154">
        <v>0</v>
      </c>
      <c r="VDH10" s="154">
        <v>0</v>
      </c>
      <c r="VDI10" s="154">
        <v>0</v>
      </c>
      <c r="VDJ10" s="154">
        <v>0</v>
      </c>
      <c r="VDK10" s="154">
        <v>0</v>
      </c>
      <c r="VDL10" s="154">
        <v>0</v>
      </c>
      <c r="VDM10" s="154">
        <v>0</v>
      </c>
      <c r="VDN10" s="154">
        <v>0</v>
      </c>
      <c r="VDO10" s="154">
        <v>0</v>
      </c>
      <c r="VDP10" s="154">
        <v>0</v>
      </c>
      <c r="VDQ10" s="154">
        <v>0</v>
      </c>
      <c r="VDR10" s="154">
        <v>0</v>
      </c>
      <c r="VDS10" s="154">
        <v>0</v>
      </c>
      <c r="VDT10" s="154">
        <v>0</v>
      </c>
      <c r="VDU10" s="154">
        <v>0</v>
      </c>
      <c r="VDV10" s="154">
        <v>0</v>
      </c>
      <c r="VDW10" s="154">
        <v>0</v>
      </c>
      <c r="VDX10" s="154">
        <v>0</v>
      </c>
      <c r="VDY10" s="154">
        <v>0</v>
      </c>
      <c r="VDZ10" s="154">
        <v>0</v>
      </c>
      <c r="VEA10" s="154">
        <v>0</v>
      </c>
      <c r="VEB10" s="154">
        <v>0</v>
      </c>
      <c r="VEC10" s="154">
        <v>0</v>
      </c>
      <c r="VED10" s="154">
        <v>0</v>
      </c>
      <c r="VEE10" s="154">
        <v>0</v>
      </c>
      <c r="VEF10" s="154">
        <v>0</v>
      </c>
      <c r="VEG10" s="154">
        <v>0</v>
      </c>
      <c r="VEH10" s="154">
        <v>0</v>
      </c>
      <c r="VEI10" s="154">
        <v>0</v>
      </c>
      <c r="VEJ10" s="154">
        <v>0</v>
      </c>
      <c r="VEK10" s="154">
        <v>0</v>
      </c>
      <c r="VEL10" s="154">
        <v>0</v>
      </c>
      <c r="VEM10" s="154">
        <v>0</v>
      </c>
      <c r="VEN10" s="154">
        <v>0</v>
      </c>
      <c r="VEO10" s="154">
        <v>0</v>
      </c>
      <c r="VEP10" s="154">
        <v>0</v>
      </c>
      <c r="VEQ10" s="154">
        <v>0</v>
      </c>
      <c r="VER10" s="154">
        <v>0</v>
      </c>
      <c r="VES10" s="154">
        <v>0</v>
      </c>
      <c r="VET10" s="154">
        <v>0</v>
      </c>
      <c r="VEU10" s="154">
        <v>0</v>
      </c>
      <c r="VEV10" s="154">
        <v>0</v>
      </c>
      <c r="VEW10" s="154">
        <v>0</v>
      </c>
      <c r="VEX10" s="154">
        <v>0</v>
      </c>
      <c r="VEY10" s="154">
        <v>0</v>
      </c>
      <c r="VEZ10" s="154">
        <v>0</v>
      </c>
      <c r="VFA10" s="154">
        <v>0</v>
      </c>
      <c r="VFB10" s="154">
        <v>0</v>
      </c>
      <c r="VFC10" s="154">
        <v>0</v>
      </c>
      <c r="VFD10" s="154">
        <v>0</v>
      </c>
      <c r="VFE10" s="154">
        <v>0</v>
      </c>
      <c r="VFF10" s="154">
        <v>0</v>
      </c>
      <c r="VFG10" s="154">
        <v>0</v>
      </c>
      <c r="VFH10" s="154">
        <v>0</v>
      </c>
      <c r="VFI10" s="154">
        <v>0</v>
      </c>
      <c r="VFJ10" s="154">
        <v>0</v>
      </c>
      <c r="VFK10" s="154">
        <v>0</v>
      </c>
      <c r="VFL10" s="154">
        <v>0</v>
      </c>
      <c r="VFM10" s="154">
        <v>0</v>
      </c>
      <c r="VFN10" s="154">
        <v>0</v>
      </c>
      <c r="VFO10" s="154">
        <v>0</v>
      </c>
      <c r="VFP10" s="154">
        <v>0</v>
      </c>
      <c r="VFQ10" s="154">
        <v>0</v>
      </c>
      <c r="VFR10" s="154">
        <v>0</v>
      </c>
      <c r="VFS10" s="154">
        <v>0</v>
      </c>
      <c r="VFT10" s="154">
        <v>0</v>
      </c>
      <c r="VFU10" s="154">
        <v>0</v>
      </c>
      <c r="VFV10" s="154">
        <v>0</v>
      </c>
      <c r="VFW10" s="154">
        <v>0</v>
      </c>
      <c r="VFX10" s="154">
        <v>0</v>
      </c>
      <c r="VFY10" s="154">
        <v>0</v>
      </c>
      <c r="VFZ10" s="154">
        <v>0</v>
      </c>
      <c r="VGA10" s="154">
        <v>0</v>
      </c>
      <c r="VGB10" s="154">
        <v>0</v>
      </c>
      <c r="VGC10" s="154">
        <v>0</v>
      </c>
      <c r="VGD10" s="154">
        <v>0</v>
      </c>
      <c r="VGE10" s="154">
        <v>0</v>
      </c>
      <c r="VGF10" s="154">
        <v>0</v>
      </c>
      <c r="VGG10" s="154">
        <v>0</v>
      </c>
      <c r="VGH10" s="154">
        <v>0</v>
      </c>
      <c r="VGI10" s="154">
        <v>0</v>
      </c>
      <c r="VGJ10" s="154">
        <v>0</v>
      </c>
      <c r="VGK10" s="154">
        <v>0</v>
      </c>
      <c r="VGL10" s="154">
        <v>0</v>
      </c>
      <c r="VGM10" s="154">
        <v>0</v>
      </c>
      <c r="VGN10" s="154">
        <v>0</v>
      </c>
      <c r="VGO10" s="154">
        <v>0</v>
      </c>
      <c r="VGP10" s="154">
        <v>0</v>
      </c>
      <c r="VGQ10" s="154">
        <v>0</v>
      </c>
      <c r="VGR10" s="154">
        <v>0</v>
      </c>
      <c r="VGS10" s="154">
        <v>0</v>
      </c>
      <c r="VGT10" s="154">
        <v>0</v>
      </c>
      <c r="VGU10" s="154">
        <v>0</v>
      </c>
      <c r="VGV10" s="154">
        <v>0</v>
      </c>
      <c r="VGW10" s="154">
        <v>0</v>
      </c>
      <c r="VGX10" s="154">
        <v>0</v>
      </c>
      <c r="VGY10" s="154">
        <v>0</v>
      </c>
      <c r="VGZ10" s="154">
        <v>0</v>
      </c>
      <c r="VHA10" s="154">
        <v>0</v>
      </c>
      <c r="VHB10" s="154">
        <v>0</v>
      </c>
      <c r="VHC10" s="154">
        <v>0</v>
      </c>
      <c r="VHD10" s="154">
        <v>0</v>
      </c>
      <c r="VHE10" s="154">
        <v>0</v>
      </c>
      <c r="VHF10" s="154">
        <v>0</v>
      </c>
      <c r="VHG10" s="154">
        <v>0</v>
      </c>
      <c r="VHH10" s="154">
        <v>0</v>
      </c>
      <c r="VHI10" s="154">
        <v>0</v>
      </c>
      <c r="VHJ10" s="154">
        <v>0</v>
      </c>
      <c r="VHK10" s="154">
        <v>0</v>
      </c>
      <c r="VHL10" s="154">
        <v>0</v>
      </c>
      <c r="VHM10" s="154">
        <v>0</v>
      </c>
      <c r="VHN10" s="154">
        <v>0</v>
      </c>
      <c r="VHO10" s="154">
        <v>0</v>
      </c>
      <c r="VHP10" s="154">
        <v>0</v>
      </c>
      <c r="VHQ10" s="154">
        <v>0</v>
      </c>
      <c r="VHR10" s="154">
        <v>0</v>
      </c>
      <c r="VHS10" s="154">
        <v>0</v>
      </c>
      <c r="VHT10" s="154">
        <v>0</v>
      </c>
      <c r="VHU10" s="154">
        <v>0</v>
      </c>
      <c r="VHV10" s="154">
        <v>0</v>
      </c>
      <c r="VHW10" s="154">
        <v>0</v>
      </c>
      <c r="VHX10" s="154">
        <v>0</v>
      </c>
      <c r="VHY10" s="154">
        <v>0</v>
      </c>
      <c r="VHZ10" s="154">
        <v>0</v>
      </c>
      <c r="VIA10" s="154">
        <v>0</v>
      </c>
      <c r="VIB10" s="154">
        <v>0</v>
      </c>
      <c r="VIC10" s="154">
        <v>0</v>
      </c>
      <c r="VID10" s="154">
        <v>0</v>
      </c>
      <c r="VIE10" s="154">
        <v>0</v>
      </c>
      <c r="VIF10" s="154">
        <v>0</v>
      </c>
      <c r="VIG10" s="154">
        <v>0</v>
      </c>
      <c r="VIH10" s="154">
        <v>0</v>
      </c>
      <c r="VII10" s="154">
        <v>0</v>
      </c>
      <c r="VIJ10" s="154">
        <v>0</v>
      </c>
      <c r="VIK10" s="154">
        <v>0</v>
      </c>
      <c r="VIL10" s="154">
        <v>0</v>
      </c>
      <c r="VIM10" s="154">
        <v>0</v>
      </c>
      <c r="VIN10" s="154">
        <v>0</v>
      </c>
      <c r="VIO10" s="154">
        <v>0</v>
      </c>
      <c r="VIP10" s="154">
        <v>0</v>
      </c>
      <c r="VIQ10" s="154">
        <v>0</v>
      </c>
      <c r="VIR10" s="154">
        <v>0</v>
      </c>
      <c r="VIS10" s="154">
        <v>0</v>
      </c>
      <c r="VIT10" s="154">
        <v>0</v>
      </c>
      <c r="VIU10" s="154">
        <v>0</v>
      </c>
      <c r="VIV10" s="154">
        <v>0</v>
      </c>
      <c r="VIW10" s="154">
        <v>0</v>
      </c>
      <c r="VIX10" s="154">
        <v>0</v>
      </c>
      <c r="VIY10" s="154">
        <v>0</v>
      </c>
      <c r="VIZ10" s="154">
        <v>0</v>
      </c>
      <c r="VJA10" s="154">
        <v>0</v>
      </c>
      <c r="VJB10" s="154">
        <v>0</v>
      </c>
      <c r="VJC10" s="154">
        <v>0</v>
      </c>
      <c r="VJD10" s="154">
        <v>0</v>
      </c>
      <c r="VJE10" s="154">
        <v>0</v>
      </c>
      <c r="VJF10" s="154">
        <v>0</v>
      </c>
      <c r="VJG10" s="154">
        <v>0</v>
      </c>
      <c r="VJH10" s="154">
        <v>0</v>
      </c>
      <c r="VJI10" s="154">
        <v>0</v>
      </c>
      <c r="VJJ10" s="154">
        <v>0</v>
      </c>
      <c r="VJK10" s="154">
        <v>0</v>
      </c>
      <c r="VJL10" s="154">
        <v>0</v>
      </c>
      <c r="VJM10" s="154">
        <v>0</v>
      </c>
      <c r="VJN10" s="154">
        <v>0</v>
      </c>
      <c r="VJO10" s="154">
        <v>0</v>
      </c>
      <c r="VJP10" s="154">
        <v>0</v>
      </c>
      <c r="VJQ10" s="154">
        <v>0</v>
      </c>
      <c r="VJR10" s="154">
        <v>0</v>
      </c>
      <c r="VJS10" s="154">
        <v>0</v>
      </c>
      <c r="VJT10" s="154">
        <v>0</v>
      </c>
      <c r="VJU10" s="154">
        <v>0</v>
      </c>
      <c r="VJV10" s="154">
        <v>0</v>
      </c>
      <c r="VJW10" s="154">
        <v>0</v>
      </c>
      <c r="VJX10" s="154">
        <v>0</v>
      </c>
      <c r="VJY10" s="154">
        <v>0</v>
      </c>
      <c r="VJZ10" s="154">
        <v>0</v>
      </c>
      <c r="VKA10" s="154">
        <v>0</v>
      </c>
      <c r="VKB10" s="154">
        <v>0</v>
      </c>
      <c r="VKC10" s="154">
        <v>0</v>
      </c>
      <c r="VKD10" s="154">
        <v>0</v>
      </c>
      <c r="VKE10" s="154">
        <v>0</v>
      </c>
      <c r="VKF10" s="154">
        <v>0</v>
      </c>
      <c r="VKG10" s="154">
        <v>0</v>
      </c>
      <c r="VKH10" s="154">
        <v>0</v>
      </c>
      <c r="VKI10" s="154">
        <v>0</v>
      </c>
      <c r="VKJ10" s="154">
        <v>0</v>
      </c>
      <c r="VKK10" s="154">
        <v>0</v>
      </c>
      <c r="VKL10" s="154">
        <v>0</v>
      </c>
      <c r="VKM10" s="154">
        <v>0</v>
      </c>
      <c r="VKN10" s="154">
        <v>0</v>
      </c>
      <c r="VKO10" s="154">
        <v>0</v>
      </c>
      <c r="VKP10" s="154">
        <v>0</v>
      </c>
      <c r="VKQ10" s="154">
        <v>0</v>
      </c>
      <c r="VKR10" s="154">
        <v>0</v>
      </c>
      <c r="VKS10" s="154">
        <v>0</v>
      </c>
      <c r="VKT10" s="154">
        <v>0</v>
      </c>
      <c r="VKU10" s="154">
        <v>0</v>
      </c>
      <c r="VKV10" s="154">
        <v>0</v>
      </c>
      <c r="VKW10" s="154">
        <v>0</v>
      </c>
      <c r="VKX10" s="154">
        <v>0</v>
      </c>
      <c r="VKY10" s="154">
        <v>0</v>
      </c>
      <c r="VKZ10" s="154">
        <v>0</v>
      </c>
      <c r="VLA10" s="154">
        <v>0</v>
      </c>
      <c r="VLB10" s="154">
        <v>0</v>
      </c>
      <c r="VLC10" s="154">
        <v>0</v>
      </c>
      <c r="VLD10" s="154">
        <v>0</v>
      </c>
      <c r="VLE10" s="154">
        <v>0</v>
      </c>
      <c r="VLF10" s="154">
        <v>0</v>
      </c>
      <c r="VLG10" s="154">
        <v>0</v>
      </c>
      <c r="VLH10" s="154">
        <v>0</v>
      </c>
      <c r="VLI10" s="154">
        <v>0</v>
      </c>
      <c r="VLJ10" s="154">
        <v>0</v>
      </c>
      <c r="VLK10" s="154">
        <v>0</v>
      </c>
      <c r="VLL10" s="154">
        <v>0</v>
      </c>
      <c r="VLM10" s="154">
        <v>0</v>
      </c>
      <c r="VLN10" s="154">
        <v>0</v>
      </c>
      <c r="VLO10" s="154">
        <v>0</v>
      </c>
      <c r="VLP10" s="154">
        <v>0</v>
      </c>
      <c r="VLQ10" s="154">
        <v>0</v>
      </c>
      <c r="VLR10" s="154">
        <v>0</v>
      </c>
      <c r="VLS10" s="154">
        <v>0</v>
      </c>
      <c r="VLT10" s="154">
        <v>0</v>
      </c>
      <c r="VLU10" s="154">
        <v>0</v>
      </c>
      <c r="VLV10" s="154">
        <v>0</v>
      </c>
      <c r="VLW10" s="154">
        <v>0</v>
      </c>
      <c r="VLX10" s="154">
        <v>0</v>
      </c>
      <c r="VLY10" s="154">
        <v>0</v>
      </c>
      <c r="VLZ10" s="154">
        <v>0</v>
      </c>
      <c r="VMA10" s="154">
        <v>0</v>
      </c>
      <c r="VMB10" s="154">
        <v>0</v>
      </c>
      <c r="VMC10" s="154">
        <v>0</v>
      </c>
      <c r="VMD10" s="154">
        <v>0</v>
      </c>
      <c r="VME10" s="154">
        <v>0</v>
      </c>
      <c r="VMF10" s="154">
        <v>0</v>
      </c>
      <c r="VMG10" s="154">
        <v>0</v>
      </c>
      <c r="VMH10" s="154">
        <v>0</v>
      </c>
      <c r="VMI10" s="154">
        <v>0</v>
      </c>
      <c r="VMJ10" s="154">
        <v>0</v>
      </c>
      <c r="VMK10" s="154">
        <v>0</v>
      </c>
      <c r="VML10" s="154">
        <v>0</v>
      </c>
      <c r="VMM10" s="154">
        <v>0</v>
      </c>
      <c r="VMN10" s="154">
        <v>0</v>
      </c>
      <c r="VMO10" s="154">
        <v>0</v>
      </c>
      <c r="VMP10" s="154">
        <v>0</v>
      </c>
      <c r="VMQ10" s="154">
        <v>0</v>
      </c>
      <c r="VMR10" s="154">
        <v>0</v>
      </c>
      <c r="VMS10" s="154">
        <v>0</v>
      </c>
      <c r="VMT10" s="154">
        <v>0</v>
      </c>
      <c r="VMU10" s="154">
        <v>0</v>
      </c>
      <c r="VMV10" s="154">
        <v>0</v>
      </c>
      <c r="VMW10" s="154">
        <v>0</v>
      </c>
      <c r="VMX10" s="154">
        <v>0</v>
      </c>
      <c r="VMY10" s="154">
        <v>0</v>
      </c>
      <c r="VMZ10" s="154">
        <v>0</v>
      </c>
      <c r="VNA10" s="154">
        <v>0</v>
      </c>
      <c r="VNB10" s="154">
        <v>0</v>
      </c>
      <c r="VNC10" s="154">
        <v>0</v>
      </c>
      <c r="VND10" s="154">
        <v>0</v>
      </c>
      <c r="VNE10" s="154">
        <v>0</v>
      </c>
      <c r="VNF10" s="154">
        <v>0</v>
      </c>
      <c r="VNG10" s="154">
        <v>0</v>
      </c>
      <c r="VNH10" s="154">
        <v>0</v>
      </c>
      <c r="VNI10" s="154">
        <v>0</v>
      </c>
      <c r="VNJ10" s="154">
        <v>0</v>
      </c>
      <c r="VNK10" s="154">
        <v>0</v>
      </c>
      <c r="VNL10" s="154">
        <v>0</v>
      </c>
      <c r="VNM10" s="154">
        <v>0</v>
      </c>
      <c r="VNN10" s="154">
        <v>0</v>
      </c>
      <c r="VNO10" s="154">
        <v>0</v>
      </c>
      <c r="VNP10" s="154">
        <v>0</v>
      </c>
      <c r="VNQ10" s="154">
        <v>0</v>
      </c>
      <c r="VNR10" s="154">
        <v>0</v>
      </c>
      <c r="VNS10" s="154">
        <v>0</v>
      </c>
      <c r="VNT10" s="154">
        <v>0</v>
      </c>
      <c r="VNU10" s="154">
        <v>0</v>
      </c>
      <c r="VNV10" s="154">
        <v>0</v>
      </c>
      <c r="VNW10" s="154">
        <v>0</v>
      </c>
      <c r="VNX10" s="154">
        <v>0</v>
      </c>
      <c r="VNY10" s="154">
        <v>0</v>
      </c>
      <c r="VNZ10" s="154">
        <v>0</v>
      </c>
      <c r="VOA10" s="154">
        <v>0</v>
      </c>
      <c r="VOB10" s="154">
        <v>0</v>
      </c>
      <c r="VOC10" s="154">
        <v>0</v>
      </c>
      <c r="VOD10" s="154">
        <v>0</v>
      </c>
      <c r="VOE10" s="154">
        <v>0</v>
      </c>
      <c r="VOF10" s="154">
        <v>0</v>
      </c>
      <c r="VOG10" s="154">
        <v>0</v>
      </c>
      <c r="VOH10" s="154">
        <v>0</v>
      </c>
      <c r="VOI10" s="154">
        <v>0</v>
      </c>
      <c r="VOJ10" s="154">
        <v>0</v>
      </c>
      <c r="VOK10" s="154">
        <v>0</v>
      </c>
      <c r="VOL10" s="154">
        <v>0</v>
      </c>
      <c r="VOM10" s="154">
        <v>0</v>
      </c>
      <c r="VON10" s="154">
        <v>0</v>
      </c>
      <c r="VOO10" s="154">
        <v>0</v>
      </c>
      <c r="VOP10" s="154">
        <v>0</v>
      </c>
      <c r="VOQ10" s="154">
        <v>0</v>
      </c>
      <c r="VOR10" s="154">
        <v>0</v>
      </c>
      <c r="VOS10" s="154">
        <v>0</v>
      </c>
      <c r="VOT10" s="154">
        <v>0</v>
      </c>
      <c r="VOU10" s="154">
        <v>0</v>
      </c>
      <c r="VOV10" s="154">
        <v>0</v>
      </c>
      <c r="VOW10" s="154">
        <v>0</v>
      </c>
      <c r="VOX10" s="154">
        <v>0</v>
      </c>
      <c r="VOY10" s="154">
        <v>0</v>
      </c>
      <c r="VOZ10" s="154">
        <v>0</v>
      </c>
      <c r="VPA10" s="154">
        <v>0</v>
      </c>
      <c r="VPB10" s="154">
        <v>0</v>
      </c>
      <c r="VPC10" s="154">
        <v>0</v>
      </c>
      <c r="VPD10" s="154">
        <v>0</v>
      </c>
      <c r="VPE10" s="154">
        <v>0</v>
      </c>
      <c r="VPF10" s="154">
        <v>0</v>
      </c>
      <c r="VPG10" s="154">
        <v>0</v>
      </c>
      <c r="VPH10" s="154">
        <v>0</v>
      </c>
      <c r="VPI10" s="154">
        <v>0</v>
      </c>
      <c r="VPJ10" s="154">
        <v>0</v>
      </c>
      <c r="VPK10" s="154">
        <v>0</v>
      </c>
      <c r="VPL10" s="154">
        <v>0</v>
      </c>
      <c r="VPM10" s="154">
        <v>0</v>
      </c>
      <c r="VPN10" s="154">
        <v>0</v>
      </c>
      <c r="VPO10" s="154">
        <v>0</v>
      </c>
      <c r="VPP10" s="154">
        <v>0</v>
      </c>
      <c r="VPQ10" s="154">
        <v>0</v>
      </c>
      <c r="VPR10" s="154">
        <v>0</v>
      </c>
      <c r="VPS10" s="154">
        <v>0</v>
      </c>
      <c r="VPT10" s="154">
        <v>0</v>
      </c>
      <c r="VPU10" s="154">
        <v>0</v>
      </c>
      <c r="VPV10" s="154">
        <v>0</v>
      </c>
      <c r="VPW10" s="154">
        <v>0</v>
      </c>
      <c r="VPX10" s="154">
        <v>0</v>
      </c>
      <c r="VPY10" s="154">
        <v>0</v>
      </c>
      <c r="VPZ10" s="154">
        <v>0</v>
      </c>
      <c r="VQA10" s="154">
        <v>0</v>
      </c>
      <c r="VQB10" s="154">
        <v>0</v>
      </c>
      <c r="VQC10" s="154">
        <v>0</v>
      </c>
      <c r="VQD10" s="154">
        <v>0</v>
      </c>
      <c r="VQE10" s="154">
        <v>0</v>
      </c>
      <c r="VQF10" s="154">
        <v>0</v>
      </c>
      <c r="VQG10" s="154">
        <v>0</v>
      </c>
      <c r="VQH10" s="154">
        <v>0</v>
      </c>
      <c r="VQI10" s="154">
        <v>0</v>
      </c>
      <c r="VQJ10" s="154">
        <v>0</v>
      </c>
      <c r="VQK10" s="154">
        <v>0</v>
      </c>
      <c r="VQL10" s="154">
        <v>0</v>
      </c>
      <c r="VQM10" s="154">
        <v>0</v>
      </c>
      <c r="VQN10" s="154">
        <v>0</v>
      </c>
      <c r="VQO10" s="154">
        <v>0</v>
      </c>
      <c r="VQP10" s="154">
        <v>0</v>
      </c>
      <c r="VQQ10" s="154">
        <v>0</v>
      </c>
      <c r="VQR10" s="154">
        <v>0</v>
      </c>
      <c r="VQS10" s="154">
        <v>0</v>
      </c>
      <c r="VQT10" s="154">
        <v>0</v>
      </c>
      <c r="VQU10" s="154">
        <v>0</v>
      </c>
      <c r="VQV10" s="154">
        <v>0</v>
      </c>
      <c r="VQW10" s="154">
        <v>0</v>
      </c>
      <c r="VQX10" s="154">
        <v>0</v>
      </c>
      <c r="VQY10" s="154">
        <v>0</v>
      </c>
      <c r="VQZ10" s="154">
        <v>0</v>
      </c>
      <c r="VRA10" s="154">
        <v>0</v>
      </c>
      <c r="VRB10" s="154">
        <v>0</v>
      </c>
      <c r="VRC10" s="154">
        <v>0</v>
      </c>
      <c r="VRD10" s="154">
        <v>0</v>
      </c>
      <c r="VRE10" s="154">
        <v>0</v>
      </c>
      <c r="VRF10" s="154">
        <v>0</v>
      </c>
      <c r="VRG10" s="154">
        <v>0</v>
      </c>
      <c r="VRH10" s="154">
        <v>0</v>
      </c>
      <c r="VRI10" s="154">
        <v>0</v>
      </c>
      <c r="VRJ10" s="154">
        <v>0</v>
      </c>
      <c r="VRK10" s="154">
        <v>0</v>
      </c>
      <c r="VRL10" s="154">
        <v>0</v>
      </c>
      <c r="VRM10" s="154">
        <v>0</v>
      </c>
      <c r="VRN10" s="154">
        <v>0</v>
      </c>
      <c r="VRO10" s="154">
        <v>0</v>
      </c>
      <c r="VRP10" s="154">
        <v>0</v>
      </c>
      <c r="VRQ10" s="154">
        <v>0</v>
      </c>
      <c r="VRR10" s="154">
        <v>0</v>
      </c>
      <c r="VRS10" s="154">
        <v>0</v>
      </c>
      <c r="VRT10" s="154">
        <v>0</v>
      </c>
      <c r="VRU10" s="154">
        <v>0</v>
      </c>
      <c r="VRV10" s="154">
        <v>0</v>
      </c>
      <c r="VRW10" s="154">
        <v>0</v>
      </c>
      <c r="VRX10" s="154">
        <v>0</v>
      </c>
      <c r="VRY10" s="154">
        <v>0</v>
      </c>
      <c r="VRZ10" s="154">
        <v>0</v>
      </c>
      <c r="VSA10" s="154">
        <v>0</v>
      </c>
      <c r="VSB10" s="154">
        <v>0</v>
      </c>
      <c r="VSC10" s="154">
        <v>0</v>
      </c>
      <c r="VSD10" s="154">
        <v>0</v>
      </c>
      <c r="VSE10" s="154">
        <v>0</v>
      </c>
      <c r="VSF10" s="154">
        <v>0</v>
      </c>
      <c r="VSG10" s="154">
        <v>0</v>
      </c>
      <c r="VSH10" s="154">
        <v>0</v>
      </c>
      <c r="VSI10" s="154">
        <v>0</v>
      </c>
      <c r="VSJ10" s="154">
        <v>0</v>
      </c>
      <c r="VSK10" s="154">
        <v>0</v>
      </c>
      <c r="VSL10" s="154">
        <v>0</v>
      </c>
      <c r="VSM10" s="154">
        <v>0</v>
      </c>
      <c r="VSN10" s="154">
        <v>0</v>
      </c>
      <c r="VSO10" s="154">
        <v>0</v>
      </c>
      <c r="VSP10" s="154">
        <v>0</v>
      </c>
      <c r="VSQ10" s="154">
        <v>0</v>
      </c>
      <c r="VSR10" s="154">
        <v>0</v>
      </c>
      <c r="VSS10" s="154">
        <v>0</v>
      </c>
      <c r="VST10" s="154">
        <v>0</v>
      </c>
      <c r="VSU10" s="154">
        <v>0</v>
      </c>
      <c r="VSV10" s="154">
        <v>0</v>
      </c>
      <c r="VSW10" s="154">
        <v>0</v>
      </c>
      <c r="VSX10" s="154">
        <v>0</v>
      </c>
      <c r="VSY10" s="154">
        <v>0</v>
      </c>
      <c r="VSZ10" s="154">
        <v>0</v>
      </c>
      <c r="VTA10" s="154">
        <v>0</v>
      </c>
      <c r="VTB10" s="154">
        <v>0</v>
      </c>
      <c r="VTC10" s="154">
        <v>0</v>
      </c>
      <c r="VTD10" s="154">
        <v>0</v>
      </c>
      <c r="VTE10" s="154">
        <v>0</v>
      </c>
      <c r="VTF10" s="154">
        <v>0</v>
      </c>
      <c r="VTG10" s="154">
        <v>0</v>
      </c>
      <c r="VTH10" s="154">
        <v>0</v>
      </c>
      <c r="VTI10" s="154">
        <v>0</v>
      </c>
      <c r="VTJ10" s="154">
        <v>0</v>
      </c>
      <c r="VTK10" s="154">
        <v>0</v>
      </c>
      <c r="VTL10" s="154">
        <v>0</v>
      </c>
      <c r="VTM10" s="154">
        <v>0</v>
      </c>
      <c r="VTN10" s="154">
        <v>0</v>
      </c>
      <c r="VTO10" s="154">
        <v>0</v>
      </c>
      <c r="VTP10" s="154">
        <v>0</v>
      </c>
      <c r="VTQ10" s="154">
        <v>0</v>
      </c>
      <c r="VTR10" s="154">
        <v>0</v>
      </c>
      <c r="VTS10" s="154">
        <v>0</v>
      </c>
      <c r="VTT10" s="154">
        <v>0</v>
      </c>
      <c r="VTU10" s="154">
        <v>0</v>
      </c>
      <c r="VTV10" s="154">
        <v>0</v>
      </c>
      <c r="VTW10" s="154">
        <v>0</v>
      </c>
      <c r="VTX10" s="154">
        <v>0</v>
      </c>
      <c r="VTY10" s="154">
        <v>0</v>
      </c>
      <c r="VTZ10" s="154">
        <v>0</v>
      </c>
      <c r="VUA10" s="154">
        <v>0</v>
      </c>
      <c r="VUB10" s="154">
        <v>0</v>
      </c>
      <c r="VUC10" s="154">
        <v>0</v>
      </c>
      <c r="VUD10" s="154">
        <v>0</v>
      </c>
      <c r="VUE10" s="154">
        <v>0</v>
      </c>
      <c r="VUF10" s="154">
        <v>0</v>
      </c>
      <c r="VUG10" s="154">
        <v>0</v>
      </c>
      <c r="VUH10" s="154">
        <v>0</v>
      </c>
      <c r="VUI10" s="154">
        <v>0</v>
      </c>
      <c r="VUJ10" s="154">
        <v>0</v>
      </c>
      <c r="VUK10" s="154">
        <v>0</v>
      </c>
      <c r="VUL10" s="154">
        <v>0</v>
      </c>
      <c r="VUM10" s="154">
        <v>0</v>
      </c>
      <c r="VUN10" s="154">
        <v>0</v>
      </c>
      <c r="VUO10" s="154">
        <v>0</v>
      </c>
      <c r="VUP10" s="154">
        <v>0</v>
      </c>
      <c r="VUQ10" s="154">
        <v>0</v>
      </c>
      <c r="VUR10" s="154">
        <v>0</v>
      </c>
      <c r="VUS10" s="154">
        <v>0</v>
      </c>
      <c r="VUT10" s="154">
        <v>0</v>
      </c>
      <c r="VUU10" s="154">
        <v>0</v>
      </c>
      <c r="VUV10" s="154">
        <v>0</v>
      </c>
      <c r="VUW10" s="154">
        <v>0</v>
      </c>
      <c r="VUX10" s="154">
        <v>0</v>
      </c>
      <c r="VUY10" s="154">
        <v>0</v>
      </c>
      <c r="VUZ10" s="154">
        <v>0</v>
      </c>
      <c r="VVA10" s="154">
        <v>0</v>
      </c>
      <c r="VVB10" s="154">
        <v>0</v>
      </c>
      <c r="VVC10" s="154">
        <v>0</v>
      </c>
      <c r="VVD10" s="154">
        <v>0</v>
      </c>
      <c r="VVE10" s="154">
        <v>0</v>
      </c>
      <c r="VVF10" s="154">
        <v>0</v>
      </c>
      <c r="VVG10" s="154">
        <v>0</v>
      </c>
      <c r="VVH10" s="154">
        <v>0</v>
      </c>
      <c r="VVI10" s="154">
        <v>0</v>
      </c>
      <c r="VVJ10" s="154">
        <v>0</v>
      </c>
      <c r="VVK10" s="154">
        <v>0</v>
      </c>
      <c r="VVL10" s="154">
        <v>0</v>
      </c>
      <c r="VVM10" s="154">
        <v>0</v>
      </c>
      <c r="VVN10" s="154">
        <v>0</v>
      </c>
      <c r="VVO10" s="154">
        <v>0</v>
      </c>
      <c r="VVP10" s="154">
        <v>0</v>
      </c>
      <c r="VVQ10" s="154">
        <v>0</v>
      </c>
      <c r="VVR10" s="154">
        <v>0</v>
      </c>
      <c r="VVS10" s="154">
        <v>0</v>
      </c>
      <c r="VVT10" s="154">
        <v>0</v>
      </c>
      <c r="VVU10" s="154">
        <v>0</v>
      </c>
      <c r="VVV10" s="154">
        <v>0</v>
      </c>
      <c r="VVW10" s="154">
        <v>0</v>
      </c>
      <c r="VVX10" s="154">
        <v>0</v>
      </c>
      <c r="VVY10" s="154">
        <v>0</v>
      </c>
      <c r="VVZ10" s="154">
        <v>0</v>
      </c>
      <c r="VWA10" s="154">
        <v>0</v>
      </c>
      <c r="VWB10" s="154">
        <v>0</v>
      </c>
      <c r="VWC10" s="154">
        <v>0</v>
      </c>
      <c r="VWD10" s="154">
        <v>0</v>
      </c>
      <c r="VWE10" s="154">
        <v>0</v>
      </c>
      <c r="VWF10" s="154">
        <v>0</v>
      </c>
      <c r="VWG10" s="154">
        <v>0</v>
      </c>
      <c r="VWH10" s="154">
        <v>0</v>
      </c>
      <c r="VWI10" s="154">
        <v>0</v>
      </c>
      <c r="VWJ10" s="154">
        <v>0</v>
      </c>
      <c r="VWK10" s="154">
        <v>0</v>
      </c>
      <c r="VWL10" s="154">
        <v>0</v>
      </c>
      <c r="VWM10" s="154">
        <v>0</v>
      </c>
      <c r="VWN10" s="154">
        <v>0</v>
      </c>
      <c r="VWO10" s="154">
        <v>0</v>
      </c>
      <c r="VWP10" s="154">
        <v>0</v>
      </c>
      <c r="VWQ10" s="154">
        <v>0</v>
      </c>
      <c r="VWR10" s="154">
        <v>0</v>
      </c>
      <c r="VWS10" s="154">
        <v>0</v>
      </c>
      <c r="VWT10" s="154">
        <v>0</v>
      </c>
      <c r="VWU10" s="154">
        <v>0</v>
      </c>
      <c r="VWV10" s="154">
        <v>0</v>
      </c>
      <c r="VWW10" s="154">
        <v>0</v>
      </c>
      <c r="VWX10" s="154">
        <v>0</v>
      </c>
      <c r="VWY10" s="154">
        <v>0</v>
      </c>
      <c r="VWZ10" s="154">
        <v>0</v>
      </c>
      <c r="VXA10" s="154">
        <v>0</v>
      </c>
      <c r="VXB10" s="154">
        <v>0</v>
      </c>
      <c r="VXC10" s="154">
        <v>0</v>
      </c>
      <c r="VXD10" s="154">
        <v>0</v>
      </c>
      <c r="VXE10" s="154">
        <v>0</v>
      </c>
      <c r="VXF10" s="154">
        <v>0</v>
      </c>
      <c r="VXG10" s="154">
        <v>0</v>
      </c>
      <c r="VXH10" s="154">
        <v>0</v>
      </c>
      <c r="VXI10" s="154">
        <v>0</v>
      </c>
      <c r="VXJ10" s="154">
        <v>0</v>
      </c>
      <c r="VXK10" s="154">
        <v>0</v>
      </c>
      <c r="VXL10" s="154">
        <v>0</v>
      </c>
      <c r="VXM10" s="154">
        <v>0</v>
      </c>
      <c r="VXN10" s="154">
        <v>0</v>
      </c>
      <c r="VXO10" s="154">
        <v>0</v>
      </c>
      <c r="VXP10" s="154">
        <v>0</v>
      </c>
      <c r="VXQ10" s="154">
        <v>0</v>
      </c>
      <c r="VXR10" s="154">
        <v>0</v>
      </c>
      <c r="VXS10" s="154">
        <v>0</v>
      </c>
      <c r="VXT10" s="154">
        <v>0</v>
      </c>
      <c r="VXU10" s="154">
        <v>0</v>
      </c>
      <c r="VXV10" s="154">
        <v>0</v>
      </c>
      <c r="VXW10" s="154">
        <v>0</v>
      </c>
      <c r="VXX10" s="154">
        <v>0</v>
      </c>
      <c r="VXY10" s="154">
        <v>0</v>
      </c>
      <c r="VXZ10" s="154">
        <v>0</v>
      </c>
      <c r="VYA10" s="154">
        <v>0</v>
      </c>
      <c r="VYB10" s="154">
        <v>0</v>
      </c>
      <c r="VYC10" s="154">
        <v>0</v>
      </c>
      <c r="VYD10" s="154">
        <v>0</v>
      </c>
      <c r="VYE10" s="154">
        <v>0</v>
      </c>
      <c r="VYF10" s="154">
        <v>0</v>
      </c>
      <c r="VYG10" s="154">
        <v>0</v>
      </c>
      <c r="VYH10" s="154">
        <v>0</v>
      </c>
      <c r="VYI10" s="154">
        <v>0</v>
      </c>
      <c r="VYJ10" s="154">
        <v>0</v>
      </c>
      <c r="VYK10" s="154">
        <v>0</v>
      </c>
      <c r="VYL10" s="154">
        <v>0</v>
      </c>
      <c r="VYM10" s="154">
        <v>0</v>
      </c>
      <c r="VYN10" s="154">
        <v>0</v>
      </c>
      <c r="VYO10" s="154">
        <v>0</v>
      </c>
      <c r="VYP10" s="154">
        <v>0</v>
      </c>
      <c r="VYQ10" s="154">
        <v>0</v>
      </c>
      <c r="VYR10" s="154">
        <v>0</v>
      </c>
      <c r="VYS10" s="154">
        <v>0</v>
      </c>
      <c r="VYT10" s="154">
        <v>0</v>
      </c>
      <c r="VYU10" s="154">
        <v>0</v>
      </c>
      <c r="VYV10" s="154">
        <v>0</v>
      </c>
      <c r="VYW10" s="154">
        <v>0</v>
      </c>
      <c r="VYX10" s="154">
        <v>0</v>
      </c>
      <c r="VYY10" s="154">
        <v>0</v>
      </c>
      <c r="VYZ10" s="154">
        <v>0</v>
      </c>
      <c r="VZA10" s="154">
        <v>0</v>
      </c>
      <c r="VZB10" s="154">
        <v>0</v>
      </c>
      <c r="VZC10" s="154">
        <v>0</v>
      </c>
      <c r="VZD10" s="154">
        <v>0</v>
      </c>
      <c r="VZE10" s="154">
        <v>0</v>
      </c>
      <c r="VZF10" s="154">
        <v>0</v>
      </c>
      <c r="VZG10" s="154">
        <v>0</v>
      </c>
      <c r="VZH10" s="154">
        <v>0</v>
      </c>
      <c r="VZI10" s="154">
        <v>0</v>
      </c>
      <c r="VZJ10" s="154">
        <v>0</v>
      </c>
      <c r="VZK10" s="154">
        <v>0</v>
      </c>
      <c r="VZL10" s="154">
        <v>0</v>
      </c>
      <c r="VZM10" s="154">
        <v>0</v>
      </c>
      <c r="VZN10" s="154">
        <v>0</v>
      </c>
      <c r="VZO10" s="154">
        <v>0</v>
      </c>
      <c r="VZP10" s="154">
        <v>0</v>
      </c>
      <c r="VZQ10" s="154">
        <v>0</v>
      </c>
      <c r="VZR10" s="154">
        <v>0</v>
      </c>
      <c r="VZS10" s="154">
        <v>0</v>
      </c>
      <c r="VZT10" s="154">
        <v>0</v>
      </c>
      <c r="VZU10" s="154">
        <v>0</v>
      </c>
      <c r="VZV10" s="154">
        <v>0</v>
      </c>
      <c r="VZW10" s="154">
        <v>0</v>
      </c>
      <c r="VZX10" s="154">
        <v>0</v>
      </c>
      <c r="VZY10" s="154">
        <v>0</v>
      </c>
      <c r="VZZ10" s="154">
        <v>0</v>
      </c>
      <c r="WAA10" s="154">
        <v>0</v>
      </c>
      <c r="WAB10" s="154">
        <v>0</v>
      </c>
      <c r="WAC10" s="154">
        <v>0</v>
      </c>
      <c r="WAD10" s="154">
        <v>0</v>
      </c>
      <c r="WAE10" s="154">
        <v>0</v>
      </c>
      <c r="WAF10" s="154">
        <v>0</v>
      </c>
      <c r="WAG10" s="154">
        <v>0</v>
      </c>
      <c r="WAH10" s="154">
        <v>0</v>
      </c>
      <c r="WAI10" s="154">
        <v>0</v>
      </c>
      <c r="WAJ10" s="154">
        <v>0</v>
      </c>
      <c r="WAK10" s="154">
        <v>0</v>
      </c>
      <c r="WAL10" s="154">
        <v>0</v>
      </c>
      <c r="WAM10" s="154">
        <v>0</v>
      </c>
      <c r="WAN10" s="154">
        <v>0</v>
      </c>
      <c r="WAO10" s="154">
        <v>0</v>
      </c>
      <c r="WAP10" s="154">
        <v>0</v>
      </c>
      <c r="WAQ10" s="154">
        <v>0</v>
      </c>
      <c r="WAR10" s="154">
        <v>0</v>
      </c>
      <c r="WAS10" s="154">
        <v>0</v>
      </c>
      <c r="WAT10" s="154">
        <v>0</v>
      </c>
      <c r="WAU10" s="154">
        <v>0</v>
      </c>
      <c r="WAV10" s="154">
        <v>0</v>
      </c>
      <c r="WAW10" s="154">
        <v>0</v>
      </c>
      <c r="WAX10" s="154">
        <v>0</v>
      </c>
      <c r="WAY10" s="154">
        <v>0</v>
      </c>
      <c r="WAZ10" s="154">
        <v>0</v>
      </c>
      <c r="WBA10" s="154">
        <v>0</v>
      </c>
      <c r="WBB10" s="154">
        <v>0</v>
      </c>
      <c r="WBC10" s="154">
        <v>0</v>
      </c>
      <c r="WBD10" s="154">
        <v>0</v>
      </c>
      <c r="WBE10" s="154">
        <v>0</v>
      </c>
      <c r="WBF10" s="154">
        <v>0</v>
      </c>
      <c r="WBG10" s="154">
        <v>0</v>
      </c>
      <c r="WBH10" s="154">
        <v>0</v>
      </c>
      <c r="WBI10" s="154">
        <v>0</v>
      </c>
      <c r="WBJ10" s="154">
        <v>0</v>
      </c>
      <c r="WBK10" s="154">
        <v>0</v>
      </c>
      <c r="WBL10" s="154">
        <v>0</v>
      </c>
      <c r="WBM10" s="154">
        <v>0</v>
      </c>
      <c r="WBN10" s="154">
        <v>0</v>
      </c>
      <c r="WBO10" s="154">
        <v>0</v>
      </c>
      <c r="WBP10" s="154">
        <v>0</v>
      </c>
      <c r="WBQ10" s="154">
        <v>0</v>
      </c>
      <c r="WBR10" s="154">
        <v>0</v>
      </c>
      <c r="WBS10" s="154">
        <v>0</v>
      </c>
      <c r="WBT10" s="154">
        <v>0</v>
      </c>
      <c r="WBU10" s="154">
        <v>0</v>
      </c>
      <c r="WBV10" s="154">
        <v>0</v>
      </c>
      <c r="WBW10" s="154">
        <v>0</v>
      </c>
      <c r="WBX10" s="154">
        <v>0</v>
      </c>
      <c r="WBY10" s="154">
        <v>0</v>
      </c>
      <c r="WBZ10" s="154">
        <v>0</v>
      </c>
      <c r="WCA10" s="154">
        <v>0</v>
      </c>
      <c r="WCB10" s="154">
        <v>0</v>
      </c>
      <c r="WCC10" s="154">
        <v>0</v>
      </c>
      <c r="WCD10" s="154">
        <v>0</v>
      </c>
      <c r="WCE10" s="154">
        <v>0</v>
      </c>
      <c r="WCF10" s="154">
        <v>0</v>
      </c>
      <c r="WCG10" s="154">
        <v>0</v>
      </c>
      <c r="WCH10" s="154">
        <v>0</v>
      </c>
      <c r="WCI10" s="154">
        <v>0</v>
      </c>
      <c r="WCJ10" s="154">
        <v>0</v>
      </c>
      <c r="WCK10" s="154">
        <v>0</v>
      </c>
      <c r="WCL10" s="154">
        <v>0</v>
      </c>
      <c r="WCM10" s="154">
        <v>0</v>
      </c>
      <c r="WCN10" s="154">
        <v>0</v>
      </c>
      <c r="WCO10" s="154">
        <v>0</v>
      </c>
      <c r="WCP10" s="154">
        <v>0</v>
      </c>
      <c r="WCQ10" s="154">
        <v>0</v>
      </c>
      <c r="WCR10" s="154">
        <v>0</v>
      </c>
      <c r="WCS10" s="154">
        <v>0</v>
      </c>
      <c r="WCT10" s="154">
        <v>0</v>
      </c>
      <c r="WCU10" s="154">
        <v>0</v>
      </c>
      <c r="WCV10" s="154">
        <v>0</v>
      </c>
      <c r="WCW10" s="154">
        <v>0</v>
      </c>
      <c r="WCX10" s="154">
        <v>0</v>
      </c>
      <c r="WCY10" s="154">
        <v>0</v>
      </c>
      <c r="WCZ10" s="154">
        <v>0</v>
      </c>
      <c r="WDA10" s="154">
        <v>0</v>
      </c>
      <c r="WDB10" s="154">
        <v>0</v>
      </c>
      <c r="WDC10" s="154">
        <v>0</v>
      </c>
      <c r="WDD10" s="154">
        <v>0</v>
      </c>
      <c r="WDE10" s="154">
        <v>0</v>
      </c>
      <c r="WDF10" s="154">
        <v>0</v>
      </c>
      <c r="WDG10" s="154">
        <v>0</v>
      </c>
      <c r="WDH10" s="154">
        <v>0</v>
      </c>
      <c r="WDI10" s="154">
        <v>0</v>
      </c>
      <c r="WDJ10" s="154">
        <v>0</v>
      </c>
      <c r="WDK10" s="154">
        <v>0</v>
      </c>
      <c r="WDL10" s="154">
        <v>0</v>
      </c>
      <c r="WDM10" s="154">
        <v>0</v>
      </c>
      <c r="WDN10" s="154">
        <v>0</v>
      </c>
      <c r="WDO10" s="154">
        <v>0</v>
      </c>
      <c r="WDP10" s="154">
        <v>0</v>
      </c>
      <c r="WDQ10" s="154">
        <v>0</v>
      </c>
      <c r="WDR10" s="154">
        <v>0</v>
      </c>
      <c r="WDS10" s="154">
        <v>0</v>
      </c>
      <c r="WDT10" s="154">
        <v>0</v>
      </c>
      <c r="WDU10" s="154">
        <v>0</v>
      </c>
      <c r="WDV10" s="154">
        <v>0</v>
      </c>
      <c r="WDW10" s="154">
        <v>0</v>
      </c>
      <c r="WDX10" s="154">
        <v>0</v>
      </c>
      <c r="WDY10" s="154">
        <v>0</v>
      </c>
      <c r="WDZ10" s="154">
        <v>0</v>
      </c>
      <c r="WEA10" s="154">
        <v>0</v>
      </c>
      <c r="WEB10" s="154">
        <v>0</v>
      </c>
      <c r="WEC10" s="154">
        <v>0</v>
      </c>
      <c r="WED10" s="154">
        <v>0</v>
      </c>
      <c r="WEE10" s="154">
        <v>0</v>
      </c>
      <c r="WEF10" s="154">
        <v>0</v>
      </c>
      <c r="WEG10" s="154">
        <v>0</v>
      </c>
      <c r="WEH10" s="154">
        <v>0</v>
      </c>
      <c r="WEI10" s="154">
        <v>0</v>
      </c>
      <c r="WEJ10" s="154">
        <v>0</v>
      </c>
      <c r="WEK10" s="154">
        <v>0</v>
      </c>
      <c r="WEL10" s="154">
        <v>0</v>
      </c>
      <c r="WEM10" s="154">
        <v>0</v>
      </c>
      <c r="WEN10" s="154">
        <v>0</v>
      </c>
      <c r="WEO10" s="154">
        <v>0</v>
      </c>
      <c r="WEP10" s="154">
        <v>0</v>
      </c>
      <c r="WEQ10" s="154">
        <v>0</v>
      </c>
      <c r="WER10" s="154">
        <v>0</v>
      </c>
      <c r="WES10" s="154">
        <v>0</v>
      </c>
      <c r="WET10" s="154">
        <v>0</v>
      </c>
      <c r="WEU10" s="154">
        <v>0</v>
      </c>
      <c r="WEV10" s="154">
        <v>0</v>
      </c>
      <c r="WEW10" s="154">
        <v>0</v>
      </c>
      <c r="WEX10" s="154">
        <v>0</v>
      </c>
      <c r="WEY10" s="154">
        <v>0</v>
      </c>
      <c r="WEZ10" s="154">
        <v>0</v>
      </c>
      <c r="WFA10" s="154">
        <v>0</v>
      </c>
      <c r="WFB10" s="154">
        <v>0</v>
      </c>
      <c r="WFC10" s="154">
        <v>0</v>
      </c>
      <c r="WFD10" s="154">
        <v>0</v>
      </c>
      <c r="WFE10" s="154">
        <v>0</v>
      </c>
      <c r="WFF10" s="154">
        <v>0</v>
      </c>
      <c r="WFG10" s="154">
        <v>0</v>
      </c>
      <c r="WFH10" s="154">
        <v>0</v>
      </c>
      <c r="WFI10" s="154">
        <v>0</v>
      </c>
      <c r="WFJ10" s="154">
        <v>0</v>
      </c>
      <c r="WFK10" s="154">
        <v>0</v>
      </c>
      <c r="WFL10" s="154">
        <v>0</v>
      </c>
      <c r="WFM10" s="154">
        <v>0</v>
      </c>
      <c r="WFN10" s="154">
        <v>0</v>
      </c>
      <c r="WFO10" s="154">
        <v>0</v>
      </c>
      <c r="WFP10" s="154">
        <v>0</v>
      </c>
      <c r="WFQ10" s="154">
        <v>0</v>
      </c>
      <c r="WFR10" s="154">
        <v>0</v>
      </c>
      <c r="WFS10" s="154">
        <v>0</v>
      </c>
      <c r="WFT10" s="154">
        <v>0</v>
      </c>
      <c r="WFU10" s="154">
        <v>0</v>
      </c>
      <c r="WFV10" s="154">
        <v>0</v>
      </c>
      <c r="WFW10" s="154">
        <v>0</v>
      </c>
      <c r="WFX10" s="154">
        <v>0</v>
      </c>
      <c r="WFY10" s="154">
        <v>0</v>
      </c>
      <c r="WFZ10" s="154">
        <v>0</v>
      </c>
      <c r="WGA10" s="154">
        <v>0</v>
      </c>
      <c r="WGB10" s="154">
        <v>0</v>
      </c>
      <c r="WGC10" s="154">
        <v>0</v>
      </c>
      <c r="WGD10" s="154">
        <v>0</v>
      </c>
      <c r="WGE10" s="154">
        <v>0</v>
      </c>
      <c r="WGF10" s="154">
        <v>0</v>
      </c>
      <c r="WGG10" s="154">
        <v>0</v>
      </c>
      <c r="WGH10" s="154">
        <v>0</v>
      </c>
      <c r="WGI10" s="154">
        <v>0</v>
      </c>
      <c r="WGJ10" s="154">
        <v>0</v>
      </c>
      <c r="WGK10" s="154">
        <v>0</v>
      </c>
      <c r="WGL10" s="154">
        <v>0</v>
      </c>
      <c r="WGM10" s="154">
        <v>0</v>
      </c>
      <c r="WGN10" s="154">
        <v>0</v>
      </c>
      <c r="WGO10" s="154">
        <v>0</v>
      </c>
      <c r="WGP10" s="154">
        <v>0</v>
      </c>
      <c r="WGQ10" s="154">
        <v>0</v>
      </c>
      <c r="WGR10" s="154">
        <v>0</v>
      </c>
      <c r="WGS10" s="154">
        <v>0</v>
      </c>
      <c r="WGT10" s="154">
        <v>0</v>
      </c>
      <c r="WGU10" s="154">
        <v>0</v>
      </c>
      <c r="WGV10" s="154">
        <v>0</v>
      </c>
      <c r="WGW10" s="154">
        <v>0</v>
      </c>
      <c r="WGX10" s="154">
        <v>0</v>
      </c>
      <c r="WGY10" s="154">
        <v>0</v>
      </c>
      <c r="WGZ10" s="154">
        <v>0</v>
      </c>
      <c r="WHA10" s="154">
        <v>0</v>
      </c>
      <c r="WHB10" s="154">
        <v>0</v>
      </c>
      <c r="WHC10" s="154">
        <v>0</v>
      </c>
      <c r="WHD10" s="154">
        <v>0</v>
      </c>
      <c r="WHE10" s="154">
        <v>0</v>
      </c>
      <c r="WHF10" s="154">
        <v>0</v>
      </c>
      <c r="WHG10" s="154">
        <v>0</v>
      </c>
      <c r="WHH10" s="154">
        <v>0</v>
      </c>
      <c r="WHI10" s="154">
        <v>0</v>
      </c>
      <c r="WHJ10" s="154">
        <v>0</v>
      </c>
      <c r="WHK10" s="154">
        <v>0</v>
      </c>
      <c r="WHL10" s="154">
        <v>0</v>
      </c>
      <c r="WHM10" s="154">
        <v>0</v>
      </c>
      <c r="WHN10" s="154">
        <v>0</v>
      </c>
      <c r="WHO10" s="154">
        <v>0</v>
      </c>
      <c r="WHP10" s="154">
        <v>0</v>
      </c>
      <c r="WHQ10" s="154">
        <v>0</v>
      </c>
      <c r="WHR10" s="154">
        <v>0</v>
      </c>
      <c r="WHS10" s="154">
        <v>0</v>
      </c>
      <c r="WHT10" s="154">
        <v>0</v>
      </c>
      <c r="WHU10" s="154">
        <v>0</v>
      </c>
      <c r="WHV10" s="154">
        <v>0</v>
      </c>
      <c r="WHW10" s="154">
        <v>0</v>
      </c>
      <c r="WHX10" s="154">
        <v>0</v>
      </c>
      <c r="WHY10" s="154">
        <v>0</v>
      </c>
      <c r="WHZ10" s="154">
        <v>0</v>
      </c>
      <c r="WIA10" s="154">
        <v>0</v>
      </c>
      <c r="WIB10" s="154">
        <v>0</v>
      </c>
      <c r="WIC10" s="154">
        <v>0</v>
      </c>
      <c r="WID10" s="154">
        <v>0</v>
      </c>
      <c r="WIE10" s="154">
        <v>0</v>
      </c>
      <c r="WIF10" s="154">
        <v>0</v>
      </c>
      <c r="WIG10" s="154">
        <v>0</v>
      </c>
      <c r="WIH10" s="154">
        <v>0</v>
      </c>
      <c r="WII10" s="154">
        <v>0</v>
      </c>
      <c r="WIJ10" s="154">
        <v>0</v>
      </c>
      <c r="WIK10" s="154">
        <v>0</v>
      </c>
      <c r="WIL10" s="154">
        <v>0</v>
      </c>
      <c r="WIM10" s="154">
        <v>0</v>
      </c>
      <c r="WIN10" s="154">
        <v>0</v>
      </c>
      <c r="WIO10" s="154">
        <v>0</v>
      </c>
      <c r="WIP10" s="154">
        <v>0</v>
      </c>
      <c r="WIQ10" s="154">
        <v>0</v>
      </c>
      <c r="WIR10" s="154">
        <v>0</v>
      </c>
      <c r="WIS10" s="154">
        <v>0</v>
      </c>
      <c r="WIT10" s="154">
        <v>0</v>
      </c>
      <c r="WIU10" s="154">
        <v>0</v>
      </c>
      <c r="WIV10" s="154">
        <v>0</v>
      </c>
      <c r="WIW10" s="154">
        <v>0</v>
      </c>
      <c r="WIX10" s="154">
        <v>0</v>
      </c>
      <c r="WIY10" s="154">
        <v>0</v>
      </c>
      <c r="WIZ10" s="154">
        <v>0</v>
      </c>
      <c r="WJA10" s="154">
        <v>0</v>
      </c>
      <c r="WJB10" s="154">
        <v>0</v>
      </c>
      <c r="WJC10" s="154">
        <v>0</v>
      </c>
      <c r="WJD10" s="154">
        <v>0</v>
      </c>
      <c r="WJE10" s="154">
        <v>0</v>
      </c>
      <c r="WJF10" s="154">
        <v>0</v>
      </c>
      <c r="WJG10" s="154">
        <v>0</v>
      </c>
      <c r="WJH10" s="154">
        <v>0</v>
      </c>
      <c r="WJI10" s="154">
        <v>0</v>
      </c>
      <c r="WJJ10" s="154">
        <v>0</v>
      </c>
      <c r="WJK10" s="154">
        <v>0</v>
      </c>
      <c r="WJL10" s="154">
        <v>0</v>
      </c>
      <c r="WJM10" s="154">
        <v>0</v>
      </c>
      <c r="WJN10" s="154">
        <v>0</v>
      </c>
      <c r="WJO10" s="154">
        <v>0</v>
      </c>
      <c r="WJP10" s="154">
        <v>0</v>
      </c>
      <c r="WJQ10" s="154">
        <v>0</v>
      </c>
      <c r="WJR10" s="154">
        <v>0</v>
      </c>
      <c r="WJS10" s="154">
        <v>0</v>
      </c>
      <c r="WJT10" s="154">
        <v>0</v>
      </c>
      <c r="WJU10" s="154">
        <v>0</v>
      </c>
      <c r="WJV10" s="154">
        <v>0</v>
      </c>
      <c r="WJW10" s="154">
        <v>0</v>
      </c>
      <c r="WJX10" s="154">
        <v>0</v>
      </c>
      <c r="WJY10" s="154">
        <v>0</v>
      </c>
      <c r="WJZ10" s="154">
        <v>0</v>
      </c>
      <c r="WKA10" s="154">
        <v>0</v>
      </c>
      <c r="WKB10" s="154">
        <v>0</v>
      </c>
      <c r="WKC10" s="154">
        <v>0</v>
      </c>
      <c r="WKD10" s="154">
        <v>0</v>
      </c>
      <c r="WKE10" s="154">
        <v>0</v>
      </c>
      <c r="WKF10" s="154">
        <v>0</v>
      </c>
      <c r="WKG10" s="154">
        <v>0</v>
      </c>
      <c r="WKH10" s="154">
        <v>0</v>
      </c>
      <c r="WKI10" s="154">
        <v>0</v>
      </c>
      <c r="WKJ10" s="154">
        <v>0</v>
      </c>
      <c r="WKK10" s="154">
        <v>0</v>
      </c>
      <c r="WKL10" s="154">
        <v>0</v>
      </c>
      <c r="WKM10" s="154">
        <v>0</v>
      </c>
      <c r="WKN10" s="154">
        <v>0</v>
      </c>
      <c r="WKO10" s="154">
        <v>0</v>
      </c>
      <c r="WKP10" s="154">
        <v>0</v>
      </c>
      <c r="WKQ10" s="154">
        <v>0</v>
      </c>
      <c r="WKR10" s="154">
        <v>0</v>
      </c>
      <c r="WKS10" s="154">
        <v>0</v>
      </c>
      <c r="WKT10" s="154">
        <v>0</v>
      </c>
      <c r="WKU10" s="154">
        <v>0</v>
      </c>
      <c r="WKV10" s="154">
        <v>0</v>
      </c>
      <c r="WKW10" s="154">
        <v>0</v>
      </c>
      <c r="WKX10" s="154">
        <v>0</v>
      </c>
      <c r="WKY10" s="154">
        <v>0</v>
      </c>
      <c r="WKZ10" s="154">
        <v>0</v>
      </c>
      <c r="WLA10" s="154">
        <v>0</v>
      </c>
      <c r="WLB10" s="154">
        <v>0</v>
      </c>
      <c r="WLC10" s="154">
        <v>0</v>
      </c>
      <c r="WLD10" s="154">
        <v>0</v>
      </c>
      <c r="WLE10" s="154">
        <v>0</v>
      </c>
      <c r="WLF10" s="154">
        <v>0</v>
      </c>
      <c r="WLG10" s="154">
        <v>0</v>
      </c>
      <c r="WLH10" s="154">
        <v>0</v>
      </c>
      <c r="WLI10" s="154">
        <v>0</v>
      </c>
      <c r="WLJ10" s="154">
        <v>0</v>
      </c>
      <c r="WLK10" s="154">
        <v>0</v>
      </c>
      <c r="WLL10" s="154">
        <v>0</v>
      </c>
      <c r="WLM10" s="154">
        <v>0</v>
      </c>
      <c r="WLN10" s="154">
        <v>0</v>
      </c>
      <c r="WLO10" s="154">
        <v>0</v>
      </c>
      <c r="WLP10" s="154">
        <v>0</v>
      </c>
      <c r="WLQ10" s="154">
        <v>0</v>
      </c>
      <c r="WLR10" s="154">
        <v>0</v>
      </c>
      <c r="WLS10" s="154">
        <v>0</v>
      </c>
      <c r="WLT10" s="154">
        <v>0</v>
      </c>
      <c r="WLU10" s="154">
        <v>0</v>
      </c>
      <c r="WLV10" s="154">
        <v>0</v>
      </c>
      <c r="WLW10" s="154">
        <v>0</v>
      </c>
      <c r="WLX10" s="154">
        <v>0</v>
      </c>
      <c r="WLY10" s="154">
        <v>0</v>
      </c>
      <c r="WLZ10" s="154">
        <v>0</v>
      </c>
      <c r="WMA10" s="154">
        <v>0</v>
      </c>
      <c r="WMB10" s="154">
        <v>0</v>
      </c>
      <c r="WMC10" s="154">
        <v>0</v>
      </c>
      <c r="WMD10" s="154">
        <v>0</v>
      </c>
      <c r="WME10" s="154">
        <v>0</v>
      </c>
      <c r="WMF10" s="154">
        <v>0</v>
      </c>
      <c r="WMG10" s="154">
        <v>0</v>
      </c>
      <c r="WMH10" s="154">
        <v>0</v>
      </c>
      <c r="WMI10" s="154">
        <v>0</v>
      </c>
      <c r="WMJ10" s="154">
        <v>0</v>
      </c>
      <c r="WMK10" s="154">
        <v>0</v>
      </c>
      <c r="WML10" s="154">
        <v>0</v>
      </c>
      <c r="WMM10" s="154">
        <v>0</v>
      </c>
      <c r="WMN10" s="154">
        <v>0</v>
      </c>
      <c r="WMO10" s="154">
        <v>0</v>
      </c>
      <c r="WMP10" s="154">
        <v>0</v>
      </c>
      <c r="WMQ10" s="154">
        <v>0</v>
      </c>
      <c r="WMR10" s="154">
        <v>0</v>
      </c>
      <c r="WMS10" s="154">
        <v>0</v>
      </c>
      <c r="WMT10" s="154">
        <v>0</v>
      </c>
      <c r="WMU10" s="154">
        <v>0</v>
      </c>
      <c r="WMV10" s="154">
        <v>0</v>
      </c>
      <c r="WMW10" s="154">
        <v>0</v>
      </c>
      <c r="WMX10" s="154">
        <v>0</v>
      </c>
      <c r="WMY10" s="154">
        <v>0</v>
      </c>
      <c r="WMZ10" s="154">
        <v>0</v>
      </c>
      <c r="WNA10" s="154">
        <v>0</v>
      </c>
      <c r="WNB10" s="154">
        <v>0</v>
      </c>
      <c r="WNC10" s="154">
        <v>0</v>
      </c>
      <c r="WND10" s="154">
        <v>0</v>
      </c>
      <c r="WNE10" s="154">
        <v>0</v>
      </c>
      <c r="WNF10" s="154">
        <v>0</v>
      </c>
      <c r="WNG10" s="154">
        <v>0</v>
      </c>
      <c r="WNH10" s="154">
        <v>0</v>
      </c>
      <c r="WNI10" s="154">
        <v>0</v>
      </c>
      <c r="WNJ10" s="154">
        <v>0</v>
      </c>
      <c r="WNK10" s="154">
        <v>0</v>
      </c>
      <c r="WNL10" s="154">
        <v>0</v>
      </c>
      <c r="WNM10" s="154">
        <v>0</v>
      </c>
      <c r="WNN10" s="154">
        <v>0</v>
      </c>
      <c r="WNO10" s="154">
        <v>0</v>
      </c>
      <c r="WNP10" s="154">
        <v>0</v>
      </c>
      <c r="WNQ10" s="154">
        <v>0</v>
      </c>
      <c r="WNR10" s="154">
        <v>0</v>
      </c>
      <c r="WNS10" s="154">
        <v>0</v>
      </c>
      <c r="WNT10" s="154">
        <v>0</v>
      </c>
      <c r="WNU10" s="154">
        <v>0</v>
      </c>
      <c r="WNV10" s="154">
        <v>0</v>
      </c>
      <c r="WNW10" s="154">
        <v>0</v>
      </c>
      <c r="WNX10" s="154">
        <v>0</v>
      </c>
      <c r="WNY10" s="154">
        <v>0</v>
      </c>
      <c r="WNZ10" s="154">
        <v>0</v>
      </c>
      <c r="WOA10" s="154">
        <v>0</v>
      </c>
      <c r="WOB10" s="154">
        <v>0</v>
      </c>
      <c r="WOC10" s="154">
        <v>0</v>
      </c>
      <c r="WOD10" s="154">
        <v>0</v>
      </c>
      <c r="WOE10" s="154">
        <v>0</v>
      </c>
      <c r="WOF10" s="154">
        <v>0</v>
      </c>
      <c r="WOG10" s="154">
        <v>0</v>
      </c>
      <c r="WOH10" s="154">
        <v>0</v>
      </c>
      <c r="WOI10" s="154">
        <v>0</v>
      </c>
      <c r="WOJ10" s="154">
        <v>0</v>
      </c>
      <c r="WOK10" s="154">
        <v>0</v>
      </c>
      <c r="WOL10" s="154">
        <v>0</v>
      </c>
      <c r="WOM10" s="154">
        <v>0</v>
      </c>
      <c r="WON10" s="154">
        <v>0</v>
      </c>
      <c r="WOO10" s="154">
        <v>0</v>
      </c>
      <c r="WOP10" s="154">
        <v>0</v>
      </c>
      <c r="WOQ10" s="154">
        <v>0</v>
      </c>
      <c r="WOR10" s="154">
        <v>0</v>
      </c>
      <c r="WOS10" s="154">
        <v>0</v>
      </c>
      <c r="WOT10" s="154">
        <v>0</v>
      </c>
      <c r="WOU10" s="154">
        <v>0</v>
      </c>
      <c r="WOV10" s="154">
        <v>0</v>
      </c>
      <c r="WOW10" s="154">
        <v>0</v>
      </c>
      <c r="WOX10" s="154">
        <v>0</v>
      </c>
      <c r="WOY10" s="154">
        <v>0</v>
      </c>
      <c r="WOZ10" s="154">
        <v>0</v>
      </c>
      <c r="WPA10" s="154">
        <v>0</v>
      </c>
      <c r="WPB10" s="154">
        <v>0</v>
      </c>
      <c r="WPC10" s="154">
        <v>0</v>
      </c>
      <c r="WPD10" s="154">
        <v>0</v>
      </c>
      <c r="WPE10" s="154">
        <v>0</v>
      </c>
      <c r="WPF10" s="154">
        <v>0</v>
      </c>
      <c r="WPG10" s="154">
        <v>0</v>
      </c>
      <c r="WPH10" s="154">
        <v>0</v>
      </c>
      <c r="WPI10" s="154">
        <v>0</v>
      </c>
      <c r="WPJ10" s="154">
        <v>0</v>
      </c>
      <c r="WPK10" s="154">
        <v>0</v>
      </c>
      <c r="WPL10" s="154">
        <v>0</v>
      </c>
      <c r="WPM10" s="154">
        <v>0</v>
      </c>
      <c r="WPN10" s="154">
        <v>0</v>
      </c>
      <c r="WPO10" s="154">
        <v>0</v>
      </c>
      <c r="WPP10" s="154">
        <v>0</v>
      </c>
      <c r="WPQ10" s="154">
        <v>0</v>
      </c>
      <c r="WPR10" s="154">
        <v>0</v>
      </c>
      <c r="WPS10" s="154">
        <v>0</v>
      </c>
      <c r="WPT10" s="154">
        <v>0</v>
      </c>
      <c r="WPU10" s="154">
        <v>0</v>
      </c>
      <c r="WPV10" s="154">
        <v>0</v>
      </c>
      <c r="WPW10" s="154">
        <v>0</v>
      </c>
      <c r="WPX10" s="154">
        <v>0</v>
      </c>
      <c r="WPY10" s="154">
        <v>0</v>
      </c>
      <c r="WPZ10" s="154">
        <v>0</v>
      </c>
      <c r="WQA10" s="154">
        <v>0</v>
      </c>
      <c r="WQB10" s="154">
        <v>0</v>
      </c>
      <c r="WQC10" s="154">
        <v>0</v>
      </c>
      <c r="WQD10" s="154">
        <v>0</v>
      </c>
      <c r="WQE10" s="154">
        <v>0</v>
      </c>
      <c r="WQF10" s="154">
        <v>0</v>
      </c>
      <c r="WQG10" s="154">
        <v>0</v>
      </c>
      <c r="WQH10" s="154">
        <v>0</v>
      </c>
      <c r="WQI10" s="154">
        <v>0</v>
      </c>
      <c r="WQJ10" s="154">
        <v>0</v>
      </c>
      <c r="WQK10" s="154">
        <v>0</v>
      </c>
      <c r="WQL10" s="154">
        <v>0</v>
      </c>
      <c r="WQM10" s="154">
        <v>0</v>
      </c>
      <c r="WQN10" s="154">
        <v>0</v>
      </c>
      <c r="WQO10" s="154">
        <v>0</v>
      </c>
      <c r="WQP10" s="154">
        <v>0</v>
      </c>
      <c r="WQQ10" s="154">
        <v>0</v>
      </c>
      <c r="WQR10" s="154">
        <v>0</v>
      </c>
      <c r="WQS10" s="154">
        <v>0</v>
      </c>
      <c r="WQT10" s="154">
        <v>0</v>
      </c>
      <c r="WQU10" s="154">
        <v>0</v>
      </c>
      <c r="WQV10" s="154">
        <v>0</v>
      </c>
      <c r="WQW10" s="154">
        <v>0</v>
      </c>
      <c r="WQX10" s="154">
        <v>0</v>
      </c>
      <c r="WQY10" s="154">
        <v>0</v>
      </c>
      <c r="WQZ10" s="154">
        <v>0</v>
      </c>
      <c r="WRA10" s="154">
        <v>0</v>
      </c>
      <c r="WRB10" s="154">
        <v>0</v>
      </c>
      <c r="WRC10" s="154">
        <v>0</v>
      </c>
      <c r="WRD10" s="154">
        <v>0</v>
      </c>
      <c r="WRE10" s="154">
        <v>0</v>
      </c>
      <c r="WRF10" s="154">
        <v>0</v>
      </c>
      <c r="WRG10" s="154">
        <v>0</v>
      </c>
      <c r="WRH10" s="154">
        <v>0</v>
      </c>
      <c r="WRI10" s="154">
        <v>0</v>
      </c>
      <c r="WRJ10" s="154">
        <v>0</v>
      </c>
      <c r="WRK10" s="154">
        <v>0</v>
      </c>
      <c r="WRL10" s="154">
        <v>0</v>
      </c>
      <c r="WRM10" s="154">
        <v>0</v>
      </c>
      <c r="WRN10" s="154">
        <v>0</v>
      </c>
      <c r="WRO10" s="154">
        <v>0</v>
      </c>
      <c r="WRP10" s="154">
        <v>0</v>
      </c>
      <c r="WRQ10" s="154">
        <v>0</v>
      </c>
      <c r="WRR10" s="154">
        <v>0</v>
      </c>
      <c r="WRS10" s="154">
        <v>0</v>
      </c>
      <c r="WRT10" s="154">
        <v>0</v>
      </c>
      <c r="WRU10" s="154">
        <v>0</v>
      </c>
      <c r="WRV10" s="154">
        <v>0</v>
      </c>
      <c r="WRW10" s="154">
        <v>0</v>
      </c>
      <c r="WRX10" s="154">
        <v>0</v>
      </c>
      <c r="WRY10" s="154">
        <v>0</v>
      </c>
      <c r="WRZ10" s="154">
        <v>0</v>
      </c>
      <c r="WSA10" s="154">
        <v>0</v>
      </c>
      <c r="WSB10" s="154">
        <v>0</v>
      </c>
      <c r="WSC10" s="154">
        <v>0</v>
      </c>
      <c r="WSD10" s="154">
        <v>0</v>
      </c>
      <c r="WSE10" s="154">
        <v>0</v>
      </c>
      <c r="WSF10" s="154">
        <v>0</v>
      </c>
      <c r="WSG10" s="154">
        <v>0</v>
      </c>
      <c r="WSH10" s="154">
        <v>0</v>
      </c>
      <c r="WSI10" s="154">
        <v>0</v>
      </c>
      <c r="WSJ10" s="154">
        <v>0</v>
      </c>
      <c r="WSK10" s="154">
        <v>0</v>
      </c>
      <c r="WSL10" s="154">
        <v>0</v>
      </c>
      <c r="WSM10" s="154">
        <v>0</v>
      </c>
      <c r="WSN10" s="154">
        <v>0</v>
      </c>
      <c r="WSO10" s="154">
        <v>0</v>
      </c>
      <c r="WSP10" s="154">
        <v>0</v>
      </c>
      <c r="WSQ10" s="154">
        <v>0</v>
      </c>
      <c r="WSR10" s="154">
        <v>0</v>
      </c>
      <c r="WSS10" s="154">
        <v>0</v>
      </c>
      <c r="WST10" s="154">
        <v>0</v>
      </c>
      <c r="WSU10" s="154">
        <v>0</v>
      </c>
      <c r="WSV10" s="154">
        <v>0</v>
      </c>
      <c r="WSW10" s="154">
        <v>0</v>
      </c>
      <c r="WSX10" s="154">
        <v>0</v>
      </c>
      <c r="WSY10" s="154">
        <v>0</v>
      </c>
      <c r="WSZ10" s="154">
        <v>0</v>
      </c>
      <c r="WTA10" s="154">
        <v>0</v>
      </c>
      <c r="WTB10" s="154">
        <v>0</v>
      </c>
      <c r="WTC10" s="154">
        <v>0</v>
      </c>
      <c r="WTD10" s="154">
        <v>0</v>
      </c>
      <c r="WTE10" s="154">
        <v>0</v>
      </c>
      <c r="WTF10" s="154">
        <v>0</v>
      </c>
      <c r="WTG10" s="154">
        <v>0</v>
      </c>
      <c r="WTH10" s="154">
        <v>0</v>
      </c>
      <c r="WTI10" s="154">
        <v>0</v>
      </c>
      <c r="WTJ10" s="154">
        <v>0</v>
      </c>
      <c r="WTK10" s="154">
        <v>0</v>
      </c>
      <c r="WTL10" s="154">
        <v>0</v>
      </c>
      <c r="WTM10" s="154">
        <v>0</v>
      </c>
      <c r="WTN10" s="154">
        <v>0</v>
      </c>
      <c r="WTO10" s="154">
        <v>0</v>
      </c>
      <c r="WTP10" s="154">
        <v>0</v>
      </c>
      <c r="WTQ10" s="154">
        <v>0</v>
      </c>
      <c r="WTR10" s="154">
        <v>0</v>
      </c>
      <c r="WTS10" s="154">
        <v>0</v>
      </c>
      <c r="WTT10" s="154">
        <v>0</v>
      </c>
      <c r="WTU10" s="154">
        <v>0</v>
      </c>
      <c r="WTV10" s="154">
        <v>0</v>
      </c>
      <c r="WTW10" s="154">
        <v>0</v>
      </c>
      <c r="WTX10" s="154">
        <v>0</v>
      </c>
      <c r="WTY10" s="154">
        <v>0</v>
      </c>
      <c r="WTZ10" s="154">
        <v>0</v>
      </c>
      <c r="WUA10" s="154">
        <v>0</v>
      </c>
      <c r="WUB10" s="154">
        <v>0</v>
      </c>
      <c r="WUC10" s="154">
        <v>0</v>
      </c>
      <c r="WUD10" s="154">
        <v>0</v>
      </c>
      <c r="WUE10" s="154">
        <v>0</v>
      </c>
      <c r="WUF10" s="154">
        <v>0</v>
      </c>
      <c r="WUG10" s="154">
        <v>0</v>
      </c>
      <c r="WUH10" s="154">
        <v>0</v>
      </c>
      <c r="WUI10" s="154">
        <v>0</v>
      </c>
      <c r="WUJ10" s="154">
        <v>0</v>
      </c>
      <c r="WUK10" s="154">
        <v>0</v>
      </c>
      <c r="WUL10" s="154">
        <v>0</v>
      </c>
      <c r="WUM10" s="154">
        <v>0</v>
      </c>
      <c r="WUN10" s="154">
        <v>0</v>
      </c>
      <c r="WUO10" s="154">
        <v>0</v>
      </c>
      <c r="WUP10" s="154">
        <v>0</v>
      </c>
      <c r="WUQ10" s="154">
        <v>0</v>
      </c>
      <c r="WUR10" s="154">
        <v>0</v>
      </c>
      <c r="WUS10" s="154">
        <v>0</v>
      </c>
      <c r="WUT10" s="154">
        <v>0</v>
      </c>
      <c r="WUU10" s="154">
        <v>0</v>
      </c>
      <c r="WUV10" s="154">
        <v>0</v>
      </c>
      <c r="WUW10" s="154">
        <v>0</v>
      </c>
      <c r="WUX10" s="154">
        <v>0</v>
      </c>
      <c r="WUY10" s="154">
        <v>0</v>
      </c>
      <c r="WUZ10" s="154">
        <v>0</v>
      </c>
      <c r="WVA10" s="154">
        <v>0</v>
      </c>
      <c r="WVB10" s="154">
        <v>0</v>
      </c>
      <c r="WVC10" s="154">
        <v>0</v>
      </c>
      <c r="WVD10" s="154">
        <v>0</v>
      </c>
      <c r="WVE10" s="154">
        <v>0</v>
      </c>
      <c r="WVF10" s="154">
        <v>0</v>
      </c>
      <c r="WVG10" s="154">
        <v>0</v>
      </c>
      <c r="WVH10" s="154">
        <v>0</v>
      </c>
      <c r="WVI10" s="154">
        <v>0</v>
      </c>
      <c r="WVJ10" s="154">
        <v>0</v>
      </c>
      <c r="WVK10" s="154">
        <v>0</v>
      </c>
      <c r="WVL10" s="154">
        <v>0</v>
      </c>
      <c r="WVM10" s="154">
        <v>0</v>
      </c>
      <c r="WVN10" s="154">
        <v>0</v>
      </c>
      <c r="WVO10" s="154">
        <v>0</v>
      </c>
      <c r="WVP10" s="154">
        <v>0</v>
      </c>
      <c r="WVQ10" s="154">
        <v>0</v>
      </c>
      <c r="WVR10" s="154">
        <v>0</v>
      </c>
      <c r="WVS10" s="154">
        <v>0</v>
      </c>
      <c r="WVT10" s="154">
        <v>0</v>
      </c>
      <c r="WVU10" s="154">
        <v>0</v>
      </c>
      <c r="WVV10" s="154">
        <v>0</v>
      </c>
      <c r="WVW10" s="154">
        <v>0</v>
      </c>
      <c r="WVX10" s="154">
        <v>0</v>
      </c>
      <c r="WVY10" s="154">
        <v>0</v>
      </c>
      <c r="WVZ10" s="154">
        <v>0</v>
      </c>
      <c r="WWA10" s="154">
        <v>0</v>
      </c>
      <c r="WWB10" s="154">
        <v>0</v>
      </c>
      <c r="WWC10" s="154">
        <v>0</v>
      </c>
      <c r="WWD10" s="154">
        <v>0</v>
      </c>
      <c r="WWE10" s="154">
        <v>0</v>
      </c>
      <c r="WWF10" s="154">
        <v>0</v>
      </c>
      <c r="WWG10" s="154">
        <v>0</v>
      </c>
      <c r="WWH10" s="154">
        <v>0</v>
      </c>
      <c r="WWI10" s="154">
        <v>0</v>
      </c>
      <c r="WWJ10" s="154">
        <v>0</v>
      </c>
      <c r="WWK10" s="154">
        <v>0</v>
      </c>
      <c r="WWL10" s="154">
        <v>0</v>
      </c>
      <c r="WWM10" s="154">
        <v>0</v>
      </c>
      <c r="WWN10" s="154">
        <v>0</v>
      </c>
      <c r="WWO10" s="154">
        <v>0</v>
      </c>
      <c r="WWP10" s="154">
        <v>0</v>
      </c>
      <c r="WWQ10" s="154">
        <v>0</v>
      </c>
      <c r="WWR10" s="154">
        <v>0</v>
      </c>
      <c r="WWS10" s="154">
        <v>0</v>
      </c>
      <c r="WWT10" s="154">
        <v>0</v>
      </c>
      <c r="WWU10" s="154">
        <v>0</v>
      </c>
      <c r="WWV10" s="154">
        <v>0</v>
      </c>
      <c r="WWW10" s="154">
        <v>0</v>
      </c>
      <c r="WWX10" s="154">
        <v>0</v>
      </c>
      <c r="WWY10" s="154">
        <v>0</v>
      </c>
      <c r="WWZ10" s="154">
        <v>0</v>
      </c>
      <c r="WXA10" s="154">
        <v>0</v>
      </c>
      <c r="WXB10" s="154">
        <v>0</v>
      </c>
      <c r="WXC10" s="154">
        <v>0</v>
      </c>
      <c r="WXD10" s="154">
        <v>0</v>
      </c>
      <c r="WXE10" s="154">
        <v>0</v>
      </c>
      <c r="WXF10" s="154">
        <v>0</v>
      </c>
      <c r="WXG10" s="154">
        <v>0</v>
      </c>
      <c r="WXH10" s="154">
        <v>0</v>
      </c>
      <c r="WXI10" s="154">
        <v>0</v>
      </c>
      <c r="WXJ10" s="154">
        <v>0</v>
      </c>
      <c r="WXK10" s="154">
        <v>0</v>
      </c>
      <c r="WXL10" s="154">
        <v>0</v>
      </c>
      <c r="WXM10" s="154">
        <v>0</v>
      </c>
      <c r="WXN10" s="154">
        <v>0</v>
      </c>
      <c r="WXO10" s="154">
        <v>0</v>
      </c>
      <c r="WXP10" s="154">
        <v>0</v>
      </c>
      <c r="WXQ10" s="154">
        <v>0</v>
      </c>
      <c r="WXR10" s="154">
        <v>0</v>
      </c>
      <c r="WXS10" s="154">
        <v>0</v>
      </c>
      <c r="WXT10" s="154">
        <v>0</v>
      </c>
      <c r="WXU10" s="154">
        <v>0</v>
      </c>
      <c r="WXV10" s="154">
        <v>0</v>
      </c>
      <c r="WXW10" s="154">
        <v>0</v>
      </c>
      <c r="WXX10" s="154">
        <v>0</v>
      </c>
      <c r="WXY10" s="154">
        <v>0</v>
      </c>
      <c r="WXZ10" s="154">
        <v>0</v>
      </c>
      <c r="WYA10" s="154">
        <v>0</v>
      </c>
      <c r="WYB10" s="154">
        <v>0</v>
      </c>
      <c r="WYC10" s="154">
        <v>0</v>
      </c>
      <c r="WYD10" s="154">
        <v>0</v>
      </c>
      <c r="WYE10" s="154">
        <v>0</v>
      </c>
      <c r="WYF10" s="154">
        <v>0</v>
      </c>
      <c r="WYG10" s="154">
        <v>0</v>
      </c>
      <c r="WYH10" s="154">
        <v>0</v>
      </c>
      <c r="WYI10" s="154">
        <v>0</v>
      </c>
      <c r="WYJ10" s="154">
        <v>0</v>
      </c>
      <c r="WYK10" s="154">
        <v>0</v>
      </c>
      <c r="WYL10" s="154">
        <v>0</v>
      </c>
      <c r="WYM10" s="154">
        <v>0</v>
      </c>
      <c r="WYN10" s="154">
        <v>0</v>
      </c>
      <c r="WYO10" s="154">
        <v>0</v>
      </c>
      <c r="WYP10" s="154">
        <v>0</v>
      </c>
      <c r="WYQ10" s="154">
        <v>0</v>
      </c>
      <c r="WYR10" s="154">
        <v>0</v>
      </c>
      <c r="WYS10" s="154">
        <v>0</v>
      </c>
      <c r="WYT10" s="154">
        <v>0</v>
      </c>
      <c r="WYU10" s="154">
        <v>0</v>
      </c>
      <c r="WYV10" s="154">
        <v>0</v>
      </c>
      <c r="WYW10" s="154">
        <v>0</v>
      </c>
      <c r="WYX10" s="154">
        <v>0</v>
      </c>
      <c r="WYY10" s="154">
        <v>0</v>
      </c>
      <c r="WYZ10" s="154">
        <v>0</v>
      </c>
      <c r="WZA10" s="154">
        <v>0</v>
      </c>
      <c r="WZB10" s="154">
        <v>0</v>
      </c>
      <c r="WZC10" s="154">
        <v>0</v>
      </c>
      <c r="WZD10" s="154">
        <v>0</v>
      </c>
      <c r="WZE10" s="154">
        <v>0</v>
      </c>
      <c r="WZF10" s="154">
        <v>0</v>
      </c>
      <c r="WZG10" s="154">
        <v>0</v>
      </c>
      <c r="WZH10" s="154">
        <v>0</v>
      </c>
      <c r="WZI10" s="154">
        <v>0</v>
      </c>
      <c r="WZJ10" s="154">
        <v>0</v>
      </c>
      <c r="WZK10" s="154">
        <v>0</v>
      </c>
      <c r="WZL10" s="154">
        <v>0</v>
      </c>
      <c r="WZM10" s="154">
        <v>0</v>
      </c>
      <c r="WZN10" s="154">
        <v>0</v>
      </c>
      <c r="WZO10" s="154">
        <v>0</v>
      </c>
      <c r="WZP10" s="154">
        <v>0</v>
      </c>
      <c r="WZQ10" s="154">
        <v>0</v>
      </c>
      <c r="WZR10" s="154">
        <v>0</v>
      </c>
      <c r="WZS10" s="154">
        <v>0</v>
      </c>
      <c r="WZT10" s="154">
        <v>0</v>
      </c>
      <c r="WZU10" s="154">
        <v>0</v>
      </c>
      <c r="WZV10" s="154">
        <v>0</v>
      </c>
      <c r="WZW10" s="154">
        <v>0</v>
      </c>
      <c r="WZX10" s="154">
        <v>0</v>
      </c>
      <c r="WZY10" s="154">
        <v>0</v>
      </c>
      <c r="WZZ10" s="154">
        <v>0</v>
      </c>
      <c r="XAA10" s="154">
        <v>0</v>
      </c>
      <c r="XAB10" s="154">
        <v>0</v>
      </c>
      <c r="XAC10" s="154">
        <v>0</v>
      </c>
      <c r="XAD10" s="154">
        <v>0</v>
      </c>
      <c r="XAE10" s="154">
        <v>0</v>
      </c>
      <c r="XAF10" s="154">
        <v>0</v>
      </c>
      <c r="XAG10" s="154">
        <v>0</v>
      </c>
      <c r="XAH10" s="154">
        <v>0</v>
      </c>
      <c r="XAI10" s="154">
        <v>0</v>
      </c>
      <c r="XAJ10" s="154">
        <v>0</v>
      </c>
      <c r="XAK10" s="154">
        <v>0</v>
      </c>
      <c r="XAL10" s="154">
        <v>0</v>
      </c>
      <c r="XAM10" s="154">
        <v>0</v>
      </c>
      <c r="XAN10" s="154">
        <v>0</v>
      </c>
      <c r="XAO10" s="154">
        <v>0</v>
      </c>
      <c r="XAP10" s="154">
        <v>0</v>
      </c>
      <c r="XAQ10" s="154">
        <v>0</v>
      </c>
      <c r="XAR10" s="154">
        <v>0</v>
      </c>
      <c r="XAS10" s="154">
        <v>0</v>
      </c>
      <c r="XAT10" s="154">
        <v>0</v>
      </c>
      <c r="XAU10" s="154">
        <v>0</v>
      </c>
      <c r="XAV10" s="154">
        <v>0</v>
      </c>
      <c r="XAW10" s="154">
        <v>0</v>
      </c>
      <c r="XAX10" s="154">
        <v>0</v>
      </c>
      <c r="XAY10" s="154">
        <v>0</v>
      </c>
      <c r="XAZ10" s="154">
        <v>0</v>
      </c>
      <c r="XBA10" s="154">
        <v>0</v>
      </c>
      <c r="XBB10" s="154">
        <v>0</v>
      </c>
      <c r="XBC10" s="154">
        <v>0</v>
      </c>
      <c r="XBD10" s="154">
        <v>0</v>
      </c>
      <c r="XBE10" s="154">
        <v>0</v>
      </c>
      <c r="XBF10" s="154">
        <v>0</v>
      </c>
      <c r="XBG10" s="154">
        <v>0</v>
      </c>
      <c r="XBH10" s="154">
        <v>0</v>
      </c>
      <c r="XBI10" s="154">
        <v>0</v>
      </c>
      <c r="XBJ10" s="154">
        <v>0</v>
      </c>
      <c r="XBK10" s="154">
        <v>0</v>
      </c>
      <c r="XBL10" s="154">
        <v>0</v>
      </c>
      <c r="XBM10" s="154">
        <v>0</v>
      </c>
      <c r="XBN10" s="154">
        <v>0</v>
      </c>
      <c r="XBO10" s="154">
        <v>0</v>
      </c>
      <c r="XBP10" s="154">
        <v>0</v>
      </c>
      <c r="XBQ10" s="154">
        <v>0</v>
      </c>
      <c r="XBR10" s="154">
        <v>0</v>
      </c>
      <c r="XBS10" s="154">
        <v>0</v>
      </c>
      <c r="XBT10" s="154">
        <v>0</v>
      </c>
      <c r="XBU10" s="154">
        <v>0</v>
      </c>
      <c r="XBV10" s="154">
        <v>0</v>
      </c>
      <c r="XBW10" s="154">
        <v>0</v>
      </c>
      <c r="XBX10" s="154">
        <v>0</v>
      </c>
      <c r="XBY10" s="154">
        <v>0</v>
      </c>
      <c r="XBZ10" s="154">
        <v>0</v>
      </c>
      <c r="XCA10" s="154">
        <v>0</v>
      </c>
      <c r="XCB10" s="154">
        <v>0</v>
      </c>
      <c r="XCC10" s="154">
        <v>0</v>
      </c>
      <c r="XCD10" s="154">
        <v>0</v>
      </c>
      <c r="XCE10" s="154">
        <v>0</v>
      </c>
      <c r="XCF10" s="154">
        <v>0</v>
      </c>
      <c r="XCG10" s="154">
        <v>0</v>
      </c>
      <c r="XCH10" s="154">
        <v>0</v>
      </c>
      <c r="XCI10" s="154">
        <v>0</v>
      </c>
      <c r="XCJ10" s="154">
        <v>0</v>
      </c>
      <c r="XCK10" s="154">
        <v>0</v>
      </c>
      <c r="XCL10" s="154">
        <v>0</v>
      </c>
      <c r="XCM10" s="154">
        <v>0</v>
      </c>
      <c r="XCN10" s="154">
        <v>0</v>
      </c>
      <c r="XCO10" s="154">
        <v>0</v>
      </c>
      <c r="XCP10" s="154">
        <v>0</v>
      </c>
      <c r="XCQ10" s="154">
        <v>0</v>
      </c>
      <c r="XCR10" s="154">
        <v>0</v>
      </c>
      <c r="XCS10" s="154">
        <v>0</v>
      </c>
      <c r="XCT10" s="154">
        <v>0</v>
      </c>
      <c r="XCU10" s="154">
        <v>0</v>
      </c>
      <c r="XCV10" s="154">
        <v>0</v>
      </c>
      <c r="XCW10" s="154">
        <v>0</v>
      </c>
      <c r="XCX10" s="154">
        <v>0</v>
      </c>
      <c r="XCY10" s="154">
        <v>0</v>
      </c>
      <c r="XCZ10" s="154">
        <v>0</v>
      </c>
      <c r="XDA10" s="154">
        <v>0</v>
      </c>
      <c r="XDB10" s="154">
        <v>0</v>
      </c>
      <c r="XDC10" s="154">
        <v>0</v>
      </c>
      <c r="XDD10" s="154">
        <v>0</v>
      </c>
      <c r="XDE10" s="154">
        <v>0</v>
      </c>
      <c r="XDF10" s="154">
        <v>0</v>
      </c>
      <c r="XDG10" s="154">
        <v>0</v>
      </c>
      <c r="XDH10" s="154">
        <v>0</v>
      </c>
      <c r="XDI10" s="154">
        <v>0</v>
      </c>
      <c r="XDJ10" s="154">
        <v>0</v>
      </c>
      <c r="XDK10" s="154">
        <v>0</v>
      </c>
      <c r="XDL10" s="154">
        <v>0</v>
      </c>
      <c r="XDM10" s="154">
        <v>0</v>
      </c>
      <c r="XDN10" s="154">
        <v>0</v>
      </c>
      <c r="XDO10" s="154">
        <v>0</v>
      </c>
      <c r="XDP10" s="154">
        <v>0</v>
      </c>
      <c r="XDQ10" s="154">
        <v>0</v>
      </c>
      <c r="XDR10" s="154">
        <v>0</v>
      </c>
      <c r="XDS10" s="154">
        <v>0</v>
      </c>
      <c r="XDT10" s="154">
        <v>0</v>
      </c>
      <c r="XDU10" s="154">
        <v>0</v>
      </c>
      <c r="XDV10" s="154">
        <v>0</v>
      </c>
      <c r="XDW10" s="154">
        <v>0</v>
      </c>
      <c r="XDX10" s="154">
        <v>0</v>
      </c>
      <c r="XDY10" s="154">
        <v>0</v>
      </c>
      <c r="XDZ10" s="154">
        <v>0</v>
      </c>
      <c r="XEA10" s="154">
        <v>0</v>
      </c>
      <c r="XEB10" s="154">
        <v>0</v>
      </c>
      <c r="XEC10" s="154">
        <v>0</v>
      </c>
      <c r="XED10" s="154">
        <v>0</v>
      </c>
      <c r="XEE10" s="154">
        <v>0</v>
      </c>
      <c r="XEF10" s="154">
        <v>0</v>
      </c>
      <c r="XEG10" s="154">
        <v>0</v>
      </c>
      <c r="XEH10" s="154">
        <v>0</v>
      </c>
      <c r="XEI10" s="154">
        <v>0</v>
      </c>
      <c r="XEJ10" s="154">
        <v>0</v>
      </c>
      <c r="XEK10" s="154">
        <v>0</v>
      </c>
      <c r="XEL10" s="154">
        <v>0</v>
      </c>
      <c r="XEM10" s="154">
        <v>0</v>
      </c>
      <c r="XEN10" s="154">
        <v>0</v>
      </c>
      <c r="XEO10" s="154">
        <v>0</v>
      </c>
      <c r="XEP10" s="154">
        <v>0</v>
      </c>
      <c r="XEQ10" s="154">
        <v>0</v>
      </c>
      <c r="XER10" s="154">
        <v>0</v>
      </c>
      <c r="XES10" s="154">
        <v>0</v>
      </c>
      <c r="XET10" s="154">
        <v>0</v>
      </c>
      <c r="XEU10" s="154">
        <v>0</v>
      </c>
      <c r="XEV10" s="154">
        <v>0</v>
      </c>
      <c r="XEW10" s="154">
        <v>0</v>
      </c>
      <c r="XEX10" s="154">
        <v>0</v>
      </c>
      <c r="XEY10" s="154">
        <v>0</v>
      </c>
      <c r="XEZ10" s="154" t="e">
        <v>#REF!</v>
      </c>
      <c r="XFA10" s="154" t="e">
        <v>#REF!</v>
      </c>
      <c r="XFB10" s="154" t="e">
        <v>#REF!</v>
      </c>
      <c r="XFC10" s="154" t="e">
        <v>#REF!</v>
      </c>
      <c r="XFD10" s="154" t="e">
        <v>#REF!</v>
      </c>
    </row>
    <row r="11" spans="1:16384" ht="12.75">
      <c r="A11" s="151" t="s">
        <v>329</v>
      </c>
      <c r="B11" s="154">
        <v>33199</v>
      </c>
      <c r="C11" s="154">
        <v>122663.31299999999</v>
      </c>
      <c r="D11" s="155">
        <v>1.133</v>
      </c>
      <c r="E11" s="154">
        <v>138977.53362900001</v>
      </c>
      <c r="F11" s="154">
        <v>142232.551416387</v>
      </c>
      <c r="G11" s="154">
        <v>4284.2420379043697</v>
      </c>
      <c r="H11" s="154">
        <v>-806.43592729472505</v>
      </c>
      <c r="I11" s="154">
        <v>0</v>
      </c>
      <c r="J11" s="154">
        <v>-26772866</v>
      </c>
    </row>
    <row r="12" spans="1:16384" ht="12.75">
      <c r="A12" s="151" t="s">
        <v>330</v>
      </c>
      <c r="B12" s="154">
        <v>28232</v>
      </c>
      <c r="C12" s="154">
        <v>153906.639</v>
      </c>
      <c r="D12" s="155">
        <v>1.2270000000000001</v>
      </c>
      <c r="E12" s="154">
        <v>188843.44605299999</v>
      </c>
      <c r="F12" s="154">
        <v>193266.382335456</v>
      </c>
      <c r="G12" s="154">
        <v>6845.6497001791004</v>
      </c>
      <c r="H12" s="154">
        <v>1754.9717349800101</v>
      </c>
      <c r="I12" s="154">
        <v>49546362</v>
      </c>
      <c r="J12" s="154">
        <v>0</v>
      </c>
    </row>
    <row r="13" spans="1:16384" ht="12.75">
      <c r="A13" s="151" t="s">
        <v>331</v>
      </c>
      <c r="B13" s="154">
        <v>89684</v>
      </c>
      <c r="C13" s="154">
        <v>358825.94300000003</v>
      </c>
      <c r="D13" s="155">
        <v>0.98599999999999999</v>
      </c>
      <c r="E13" s="154">
        <v>353802.37979799998</v>
      </c>
      <c r="F13" s="154">
        <v>362088.84890844399</v>
      </c>
      <c r="G13" s="154">
        <v>4037.3851401414299</v>
      </c>
      <c r="H13" s="154">
        <v>-1053.2928250576599</v>
      </c>
      <c r="I13" s="154">
        <v>0</v>
      </c>
      <c r="J13" s="154">
        <v>-94463514</v>
      </c>
    </row>
    <row r="14" spans="1:16384" ht="12.75">
      <c r="A14" s="151" t="s">
        <v>332</v>
      </c>
      <c r="B14" s="154">
        <v>111415</v>
      </c>
      <c r="C14" s="154">
        <v>395572.11200000002</v>
      </c>
      <c r="D14" s="155">
        <v>1.046</v>
      </c>
      <c r="E14" s="154">
        <v>413768.429152</v>
      </c>
      <c r="F14" s="154">
        <v>423459.37387940002</v>
      </c>
      <c r="G14" s="154">
        <v>3800.7393428120099</v>
      </c>
      <c r="H14" s="154">
        <v>-1289.9386223870899</v>
      </c>
      <c r="I14" s="154">
        <v>0</v>
      </c>
      <c r="J14" s="154">
        <v>-143718512</v>
      </c>
    </row>
    <row r="15" spans="1:16384" ht="12.75">
      <c r="A15" s="151" t="s">
        <v>333</v>
      </c>
      <c r="B15" s="154">
        <v>78070</v>
      </c>
      <c r="C15" s="154">
        <v>346882.87</v>
      </c>
      <c r="D15" s="155">
        <v>1.0329999999999999</v>
      </c>
      <c r="E15" s="154">
        <v>358330.00471000001</v>
      </c>
      <c r="F15" s="154">
        <v>366722.51613705698</v>
      </c>
      <c r="G15" s="154">
        <v>4697.3551445761104</v>
      </c>
      <c r="H15" s="154">
        <v>-393.32282062298401</v>
      </c>
      <c r="I15" s="154">
        <v>0</v>
      </c>
      <c r="J15" s="154">
        <v>-30706713</v>
      </c>
    </row>
    <row r="16" spans="1:16384" ht="12.75">
      <c r="A16" s="151" t="s">
        <v>334</v>
      </c>
      <c r="B16" s="154">
        <v>47783</v>
      </c>
      <c r="C16" s="154">
        <v>220911.057</v>
      </c>
      <c r="D16" s="155">
        <v>1.0629999999999999</v>
      </c>
      <c r="E16" s="154">
        <v>234828.453591</v>
      </c>
      <c r="F16" s="154">
        <v>240328.41299784801</v>
      </c>
      <c r="G16" s="154">
        <v>5029.57982960149</v>
      </c>
      <c r="H16" s="154">
        <v>-61.098135597607303</v>
      </c>
      <c r="I16" s="154">
        <v>0</v>
      </c>
      <c r="J16" s="154">
        <v>-2919452</v>
      </c>
    </row>
    <row r="17" spans="1:10" ht="12.75">
      <c r="A17" s="151" t="s">
        <v>335</v>
      </c>
      <c r="B17" s="154">
        <v>103274</v>
      </c>
      <c r="C17" s="154">
        <v>373983.33399999997</v>
      </c>
      <c r="D17" s="155">
        <v>1.0640000000000001</v>
      </c>
      <c r="E17" s="154">
        <v>397918.267376</v>
      </c>
      <c r="F17" s="154">
        <v>407237.98261639802</v>
      </c>
      <c r="G17" s="154">
        <v>3943.27693917538</v>
      </c>
      <c r="H17" s="154">
        <v>-1147.4010260237101</v>
      </c>
      <c r="I17" s="154">
        <v>0</v>
      </c>
      <c r="J17" s="154">
        <v>-118496694</v>
      </c>
    </row>
    <row r="18" spans="1:10" ht="12.75">
      <c r="A18" s="151" t="s">
        <v>336</v>
      </c>
      <c r="B18" s="154">
        <v>61534</v>
      </c>
      <c r="C18" s="154">
        <v>285776.68400000001</v>
      </c>
      <c r="D18" s="155">
        <v>1.046</v>
      </c>
      <c r="E18" s="154">
        <v>298922.411464</v>
      </c>
      <c r="F18" s="154">
        <v>305923.52697495301</v>
      </c>
      <c r="G18" s="154">
        <v>4971.61775563027</v>
      </c>
      <c r="H18" s="154">
        <v>-119.060209568825</v>
      </c>
      <c r="I18" s="154">
        <v>0</v>
      </c>
      <c r="J18" s="154">
        <v>-7326251</v>
      </c>
    </row>
    <row r="19" spans="1:10" ht="12.75">
      <c r="A19" s="151" t="s">
        <v>337</v>
      </c>
      <c r="B19" s="154">
        <v>10867</v>
      </c>
      <c r="C19" s="154">
        <v>42580.709000000003</v>
      </c>
      <c r="D19" s="155">
        <v>1.123</v>
      </c>
      <c r="E19" s="154">
        <v>47818.136207000003</v>
      </c>
      <c r="F19" s="154">
        <v>48938.093367334899</v>
      </c>
      <c r="G19" s="154">
        <v>4503.3673844975601</v>
      </c>
      <c r="H19" s="154">
        <v>-587.31058070153904</v>
      </c>
      <c r="I19" s="154">
        <v>0</v>
      </c>
      <c r="J19" s="154">
        <v>-6382304</v>
      </c>
    </row>
    <row r="20" spans="1:10" ht="12.75">
      <c r="A20" s="151" t="s">
        <v>338</v>
      </c>
      <c r="B20" s="154">
        <v>28224</v>
      </c>
      <c r="C20" s="154">
        <v>123637.327</v>
      </c>
      <c r="D20" s="155">
        <v>1.0409999999999999</v>
      </c>
      <c r="E20" s="154">
        <v>128706.45740699999</v>
      </c>
      <c r="F20" s="154">
        <v>131720.91447262699</v>
      </c>
      <c r="G20" s="154">
        <v>4666.9825139111099</v>
      </c>
      <c r="H20" s="154">
        <v>-423.69545128798501</v>
      </c>
      <c r="I20" s="154">
        <v>0</v>
      </c>
      <c r="J20" s="154">
        <v>-11958380</v>
      </c>
    </row>
    <row r="21" spans="1:10" ht="12.75">
      <c r="A21" s="151" t="s">
        <v>339</v>
      </c>
      <c r="B21" s="154">
        <v>16778</v>
      </c>
      <c r="C21" s="154">
        <v>83513.247000000003</v>
      </c>
      <c r="D21" s="155">
        <v>1.0189999999999999</v>
      </c>
      <c r="E21" s="154">
        <v>85099.998693000001</v>
      </c>
      <c r="F21" s="154">
        <v>87093.141053633604</v>
      </c>
      <c r="G21" s="154">
        <v>5190.9131632872604</v>
      </c>
      <c r="H21" s="154">
        <v>100.235198088161</v>
      </c>
      <c r="I21" s="154">
        <v>1681746</v>
      </c>
      <c r="J21" s="154">
        <v>0</v>
      </c>
    </row>
    <row r="22" spans="1:10" ht="12.75">
      <c r="A22" s="151" t="s">
        <v>340</v>
      </c>
      <c r="B22" s="154">
        <v>47923</v>
      </c>
      <c r="C22" s="154">
        <v>191180.29399999999</v>
      </c>
      <c r="D22" s="155">
        <v>1.083</v>
      </c>
      <c r="E22" s="154">
        <v>207048.25840200001</v>
      </c>
      <c r="F22" s="154">
        <v>211897.572865625</v>
      </c>
      <c r="G22" s="154">
        <v>4421.6257927430497</v>
      </c>
      <c r="H22" s="154">
        <v>-669.05217245604899</v>
      </c>
      <c r="I22" s="154">
        <v>0</v>
      </c>
      <c r="J22" s="154">
        <v>-32062987</v>
      </c>
    </row>
    <row r="23" spans="1:10" ht="12.75">
      <c r="A23" s="151" t="s">
        <v>341</v>
      </c>
      <c r="B23" s="154">
        <v>72420</v>
      </c>
      <c r="C23" s="154">
        <v>309665.75900000002</v>
      </c>
      <c r="D23" s="155">
        <v>1.05</v>
      </c>
      <c r="E23" s="154">
        <v>325149.04694999999</v>
      </c>
      <c r="F23" s="154">
        <v>332764.42120321997</v>
      </c>
      <c r="G23" s="154">
        <v>4594.9243469099601</v>
      </c>
      <c r="H23" s="154">
        <v>-495.753618289131</v>
      </c>
      <c r="I23" s="154">
        <v>0</v>
      </c>
      <c r="J23" s="154">
        <v>-35902477</v>
      </c>
    </row>
    <row r="24" spans="1:10" ht="12.75">
      <c r="A24" s="151" t="s">
        <v>342</v>
      </c>
      <c r="B24" s="154">
        <v>81216</v>
      </c>
      <c r="C24" s="154">
        <v>206749.747</v>
      </c>
      <c r="D24" s="155">
        <v>1.105</v>
      </c>
      <c r="E24" s="154">
        <v>228458.470435</v>
      </c>
      <c r="F24" s="154">
        <v>233809.23732175701</v>
      </c>
      <c r="G24" s="154">
        <v>2878.85684251572</v>
      </c>
      <c r="H24" s="154">
        <v>-2211.82112268337</v>
      </c>
      <c r="I24" s="154">
        <v>0</v>
      </c>
      <c r="J24" s="154">
        <v>-179635264</v>
      </c>
    </row>
    <row r="25" spans="1:10" ht="12.75">
      <c r="A25" s="151" t="s">
        <v>343</v>
      </c>
      <c r="B25" s="154">
        <v>961609</v>
      </c>
      <c r="C25" s="154">
        <v>3225536.9640000002</v>
      </c>
      <c r="D25" s="155">
        <v>1.0389999999999999</v>
      </c>
      <c r="E25" s="154">
        <v>3351332.9055960001</v>
      </c>
      <c r="F25" s="154">
        <v>3429825.07576425</v>
      </c>
      <c r="G25" s="154">
        <v>3566.7564215437301</v>
      </c>
      <c r="H25" s="154">
        <v>-1523.92154365536</v>
      </c>
      <c r="I25" s="154">
        <v>0</v>
      </c>
      <c r="J25" s="154">
        <v>-1465416672</v>
      </c>
    </row>
    <row r="26" spans="1:10" ht="12.75">
      <c r="A26" s="151" t="s">
        <v>344</v>
      </c>
      <c r="B26" s="154">
        <v>50349</v>
      </c>
      <c r="C26" s="154">
        <v>124225.02099999999</v>
      </c>
      <c r="D26" s="155">
        <v>1.079</v>
      </c>
      <c r="E26" s="154">
        <v>134038.797659</v>
      </c>
      <c r="F26" s="154">
        <v>137178.144423814</v>
      </c>
      <c r="G26" s="154">
        <v>2724.5455604642402</v>
      </c>
      <c r="H26" s="154">
        <v>-2366.1324047348498</v>
      </c>
      <c r="I26" s="154">
        <v>0</v>
      </c>
      <c r="J26" s="154">
        <v>-119132400</v>
      </c>
    </row>
    <row r="27" spans="1:10" ht="12.75">
      <c r="A27" s="151" t="s">
        <v>345</v>
      </c>
      <c r="B27" s="154">
        <v>97094</v>
      </c>
      <c r="C27" s="154">
        <v>676302.74199999997</v>
      </c>
      <c r="D27" s="155">
        <v>1.0169999999999999</v>
      </c>
      <c r="E27" s="154">
        <v>687799.88861400005</v>
      </c>
      <c r="F27" s="154">
        <v>703908.97339296795</v>
      </c>
      <c r="G27" s="154">
        <v>7249.76799177053</v>
      </c>
      <c r="H27" s="154">
        <v>2159.0900265714399</v>
      </c>
      <c r="I27" s="154">
        <v>209634687</v>
      </c>
      <c r="J27" s="154">
        <v>0</v>
      </c>
    </row>
    <row r="28" spans="1:10" ht="12.75">
      <c r="A28" s="151" t="s">
        <v>346</v>
      </c>
      <c r="B28" s="154">
        <v>47953</v>
      </c>
      <c r="C28" s="154">
        <v>225601.59</v>
      </c>
      <c r="D28" s="155">
        <v>1</v>
      </c>
      <c r="E28" s="154">
        <v>225601.59</v>
      </c>
      <c r="F28" s="154">
        <v>230885.44537674799</v>
      </c>
      <c r="G28" s="154">
        <v>4814.8279643974001</v>
      </c>
      <c r="H28" s="154">
        <v>-275.85000080169601</v>
      </c>
      <c r="I28" s="154">
        <v>0</v>
      </c>
      <c r="J28" s="154">
        <v>-13227835</v>
      </c>
    </row>
    <row r="29" spans="1:10" ht="12.75">
      <c r="A29" s="151" t="s">
        <v>347</v>
      </c>
      <c r="B29" s="154">
        <v>71223</v>
      </c>
      <c r="C29" s="154">
        <v>268781.30499999999</v>
      </c>
      <c r="D29" s="155">
        <v>1.101</v>
      </c>
      <c r="E29" s="154">
        <v>295928.21680499997</v>
      </c>
      <c r="F29" s="154">
        <v>302859.20474483102</v>
      </c>
      <c r="G29" s="154">
        <v>4252.2668905385999</v>
      </c>
      <c r="H29" s="154">
        <v>-838.411074660493</v>
      </c>
      <c r="I29" s="154">
        <v>0</v>
      </c>
      <c r="J29" s="154">
        <v>-59714152</v>
      </c>
    </row>
    <row r="30" spans="1:10" ht="12.75">
      <c r="A30" s="151" t="s">
        <v>348</v>
      </c>
      <c r="B30" s="154">
        <v>45332</v>
      </c>
      <c r="C30" s="154">
        <v>231701.76500000001</v>
      </c>
      <c r="D30" s="155">
        <v>1.081</v>
      </c>
      <c r="E30" s="154">
        <v>250469.607965</v>
      </c>
      <c r="F30" s="154">
        <v>256335.90165893201</v>
      </c>
      <c r="G30" s="154">
        <v>5654.6347317332502</v>
      </c>
      <c r="H30" s="154">
        <v>563.95676653415399</v>
      </c>
      <c r="I30" s="154">
        <v>25565288</v>
      </c>
      <c r="J30" s="154">
        <v>0</v>
      </c>
    </row>
    <row r="31" spans="1:10" ht="12.75">
      <c r="A31" s="151" t="s">
        <v>349</v>
      </c>
      <c r="B31" s="154">
        <v>28624</v>
      </c>
      <c r="C31" s="154">
        <v>116340.84299999999</v>
      </c>
      <c r="D31" s="155">
        <v>1.0740000000000001</v>
      </c>
      <c r="E31" s="154">
        <v>124950.065382</v>
      </c>
      <c r="F31" s="154">
        <v>127876.54331504001</v>
      </c>
      <c r="G31" s="154">
        <v>4467.4588916657403</v>
      </c>
      <c r="H31" s="154">
        <v>-623.21907353335803</v>
      </c>
      <c r="I31" s="154">
        <v>0</v>
      </c>
      <c r="J31" s="154">
        <v>-17839023</v>
      </c>
    </row>
    <row r="32" spans="1:10" ht="12.75">
      <c r="A32" s="151" t="s">
        <v>350</v>
      </c>
      <c r="B32" s="154">
        <v>33280</v>
      </c>
      <c r="C32" s="154">
        <v>188025.41800000001</v>
      </c>
      <c r="D32" s="155">
        <v>1.07</v>
      </c>
      <c r="E32" s="154">
        <v>201187.19725999999</v>
      </c>
      <c r="F32" s="154">
        <v>205899.23875747001</v>
      </c>
      <c r="G32" s="154">
        <v>6186.8761645874401</v>
      </c>
      <c r="H32" s="154">
        <v>1096.1981993883401</v>
      </c>
      <c r="I32" s="154">
        <v>36481476</v>
      </c>
      <c r="J32" s="154">
        <v>0</v>
      </c>
    </row>
    <row r="33" spans="1:10" ht="12.75">
      <c r="A33" s="151" t="s">
        <v>351</v>
      </c>
      <c r="B33" s="154">
        <v>11961</v>
      </c>
      <c r="C33" s="154">
        <v>35603.029000000002</v>
      </c>
      <c r="D33" s="155">
        <v>1.0149999999999999</v>
      </c>
      <c r="E33" s="154">
        <v>36137.074435000002</v>
      </c>
      <c r="F33" s="154">
        <v>36983.447348654299</v>
      </c>
      <c r="G33" s="154">
        <v>3092.0029553260001</v>
      </c>
      <c r="H33" s="154">
        <v>-1998.6750098731</v>
      </c>
      <c r="I33" s="154">
        <v>0</v>
      </c>
      <c r="J33" s="154">
        <v>-23906152</v>
      </c>
    </row>
    <row r="34" spans="1:10" ht="12.75">
      <c r="A34" s="151" t="s">
        <v>352</v>
      </c>
      <c r="B34" s="154">
        <v>44210</v>
      </c>
      <c r="C34" s="154">
        <v>154679.18</v>
      </c>
      <c r="D34" s="155">
        <v>1.0109999999999999</v>
      </c>
      <c r="E34" s="154">
        <v>156380.65098000001</v>
      </c>
      <c r="F34" s="154">
        <v>160043.270305955</v>
      </c>
      <c r="G34" s="154">
        <v>3620.0694482233598</v>
      </c>
      <c r="H34" s="154">
        <v>-1470.60851697574</v>
      </c>
      <c r="I34" s="154">
        <v>0</v>
      </c>
      <c r="J34" s="154">
        <v>-65015603</v>
      </c>
    </row>
    <row r="35" spans="1:10" ht="12.75">
      <c r="A35" s="151" t="s">
        <v>353</v>
      </c>
      <c r="B35" s="154">
        <v>44663</v>
      </c>
      <c r="C35" s="154">
        <v>246616.46599999999</v>
      </c>
      <c r="D35" s="155">
        <v>0.98599999999999999</v>
      </c>
      <c r="E35" s="154">
        <v>243163.83547600001</v>
      </c>
      <c r="F35" s="154">
        <v>248859.019359725</v>
      </c>
      <c r="G35" s="154">
        <v>5571.92797975337</v>
      </c>
      <c r="H35" s="154">
        <v>481.25001455427099</v>
      </c>
      <c r="I35" s="154">
        <v>21494069</v>
      </c>
      <c r="J35" s="154">
        <v>0</v>
      </c>
    </row>
    <row r="36" spans="1:10" ht="18.75" customHeight="1">
      <c r="A36" s="145" t="s">
        <v>354</v>
      </c>
      <c r="B36" s="154"/>
      <c r="C36" s="154"/>
      <c r="D36" s="155"/>
      <c r="E36" s="154"/>
      <c r="F36" s="154"/>
      <c r="G36" s="154"/>
      <c r="H36" s="154"/>
      <c r="I36" s="154"/>
      <c r="J36" s="154"/>
    </row>
    <row r="37" spans="1:10" ht="12.75">
      <c r="A37" s="151" t="s">
        <v>355</v>
      </c>
      <c r="B37" s="154">
        <v>44230</v>
      </c>
      <c r="C37" s="154">
        <v>214379.435</v>
      </c>
      <c r="D37" s="155">
        <v>1.0669999999999999</v>
      </c>
      <c r="E37" s="154">
        <v>228742.85714499999</v>
      </c>
      <c r="F37" s="154">
        <v>234100.28470399199</v>
      </c>
      <c r="G37" s="154">
        <v>5292.7941375535202</v>
      </c>
      <c r="H37" s="154">
        <v>202.116172354421</v>
      </c>
      <c r="I37" s="154">
        <v>8939598</v>
      </c>
      <c r="J37" s="154">
        <v>0</v>
      </c>
    </row>
    <row r="38" spans="1:10" ht="12.75">
      <c r="A38" s="151" t="s">
        <v>356</v>
      </c>
      <c r="B38" s="154">
        <v>13879</v>
      </c>
      <c r="C38" s="154">
        <v>73649.91</v>
      </c>
      <c r="D38" s="155">
        <v>1.0129999999999999</v>
      </c>
      <c r="E38" s="154">
        <v>74607.358829999997</v>
      </c>
      <c r="F38" s="154">
        <v>76354.751187025904</v>
      </c>
      <c r="G38" s="154">
        <v>5501.45912436241</v>
      </c>
      <c r="H38" s="154">
        <v>410.78115916331802</v>
      </c>
      <c r="I38" s="154">
        <v>5701232</v>
      </c>
      <c r="J38" s="154">
        <v>0</v>
      </c>
    </row>
    <row r="39" spans="1:10" ht="12.75">
      <c r="A39" s="151" t="s">
        <v>357</v>
      </c>
      <c r="B39" s="154">
        <v>21440</v>
      </c>
      <c r="C39" s="154">
        <v>61243.983</v>
      </c>
      <c r="D39" s="155">
        <v>1.0189999999999999</v>
      </c>
      <c r="E39" s="154">
        <v>62407.618676999999</v>
      </c>
      <c r="F39" s="154">
        <v>63869.278727784797</v>
      </c>
      <c r="G39" s="154">
        <v>2978.9775526018998</v>
      </c>
      <c r="H39" s="154">
        <v>-2111.7004125971898</v>
      </c>
      <c r="I39" s="154">
        <v>0</v>
      </c>
      <c r="J39" s="154">
        <v>-45274857</v>
      </c>
    </row>
    <row r="40" spans="1:10" ht="12.75">
      <c r="A40" s="151" t="s">
        <v>358</v>
      </c>
      <c r="B40" s="154">
        <v>18671</v>
      </c>
      <c r="C40" s="154">
        <v>61497.841999999997</v>
      </c>
      <c r="D40" s="155">
        <v>1.006</v>
      </c>
      <c r="E40" s="154">
        <v>61866.829052000001</v>
      </c>
      <c r="F40" s="154">
        <v>63315.823171805598</v>
      </c>
      <c r="G40" s="154">
        <v>3391.1318714479999</v>
      </c>
      <c r="H40" s="154">
        <v>-1699.5460937511</v>
      </c>
      <c r="I40" s="154">
        <v>0</v>
      </c>
      <c r="J40" s="154">
        <v>-31732225</v>
      </c>
    </row>
    <row r="41" spans="1:10" ht="12.75">
      <c r="A41" s="151" t="s">
        <v>359</v>
      </c>
      <c r="B41" s="154">
        <v>21140</v>
      </c>
      <c r="C41" s="154">
        <v>119880.561</v>
      </c>
      <c r="D41" s="155">
        <v>1.008</v>
      </c>
      <c r="E41" s="154">
        <v>120839.605488</v>
      </c>
      <c r="F41" s="154">
        <v>123669.811601272</v>
      </c>
      <c r="G41" s="154">
        <v>5850.0383917347299</v>
      </c>
      <c r="H41" s="154">
        <v>759.36042653563504</v>
      </c>
      <c r="I41" s="154">
        <v>16052879</v>
      </c>
      <c r="J41" s="154">
        <v>0</v>
      </c>
    </row>
    <row r="42" spans="1:10" ht="12.75">
      <c r="A42" s="151" t="s">
        <v>360</v>
      </c>
      <c r="B42" s="154">
        <v>224519</v>
      </c>
      <c r="C42" s="154">
        <v>1089181.838</v>
      </c>
      <c r="D42" s="155">
        <v>1.0129999999999999</v>
      </c>
      <c r="E42" s="154">
        <v>1103341.2018939999</v>
      </c>
      <c r="F42" s="154">
        <v>1129182.7544380899</v>
      </c>
      <c r="G42" s="154">
        <v>5029.3416345079604</v>
      </c>
      <c r="H42" s="154">
        <v>-61.336330691137803</v>
      </c>
      <c r="I42" s="154">
        <v>0</v>
      </c>
      <c r="J42" s="154">
        <v>-13771172</v>
      </c>
    </row>
    <row r="43" spans="1:10" ht="12.75">
      <c r="A43" s="151" t="s">
        <v>361</v>
      </c>
      <c r="B43" s="154">
        <v>9339</v>
      </c>
      <c r="C43" s="154">
        <v>33756.720999999998</v>
      </c>
      <c r="D43" s="155">
        <v>0.88900000000000001</v>
      </c>
      <c r="E43" s="154">
        <v>30009.724968999999</v>
      </c>
      <c r="F43" s="154">
        <v>30712.588129814601</v>
      </c>
      <c r="G43" s="154">
        <v>3288.6377695486199</v>
      </c>
      <c r="H43" s="154">
        <v>-1802.04019565047</v>
      </c>
      <c r="I43" s="154">
        <v>0</v>
      </c>
      <c r="J43" s="154">
        <v>-16829253</v>
      </c>
    </row>
    <row r="44" spans="1:10" ht="12.75">
      <c r="A44" s="151" t="s">
        <v>362</v>
      </c>
      <c r="B44" s="154">
        <v>22022</v>
      </c>
      <c r="C44" s="154">
        <v>73732.19</v>
      </c>
      <c r="D44" s="155">
        <v>1.1359999999999999</v>
      </c>
      <c r="E44" s="154">
        <v>83759.76784</v>
      </c>
      <c r="F44" s="154">
        <v>85721.520413005303</v>
      </c>
      <c r="G44" s="154">
        <v>3892.5402058398599</v>
      </c>
      <c r="H44" s="154">
        <v>-1198.1377593592399</v>
      </c>
      <c r="I44" s="154">
        <v>0</v>
      </c>
      <c r="J44" s="154">
        <v>-26385390</v>
      </c>
    </row>
    <row r="45" spans="1:10" ht="18.75" customHeight="1">
      <c r="A45" s="145" t="s">
        <v>363</v>
      </c>
      <c r="B45" s="154"/>
      <c r="C45" s="154"/>
      <c r="D45" s="155"/>
      <c r="E45" s="154"/>
      <c r="F45" s="154"/>
      <c r="G45" s="154"/>
      <c r="H45" s="154"/>
      <c r="I45" s="154"/>
      <c r="J45" s="154"/>
    </row>
    <row r="46" spans="1:10" ht="12.75">
      <c r="A46" s="151" t="s">
        <v>364</v>
      </c>
      <c r="B46" s="154">
        <v>105727</v>
      </c>
      <c r="C46" s="154">
        <v>558862.65500000003</v>
      </c>
      <c r="D46" s="155">
        <v>0.97199999999999998</v>
      </c>
      <c r="E46" s="154">
        <v>543214.50066000002</v>
      </c>
      <c r="F46" s="154">
        <v>555937.22508778505</v>
      </c>
      <c r="G46" s="154">
        <v>5258.2332335901401</v>
      </c>
      <c r="H46" s="154">
        <v>167.55526839104499</v>
      </c>
      <c r="I46" s="154">
        <v>17715116</v>
      </c>
      <c r="J46" s="154">
        <v>0</v>
      </c>
    </row>
    <row r="47" spans="1:10" ht="12.75">
      <c r="A47" s="151" t="s">
        <v>365</v>
      </c>
      <c r="B47" s="154">
        <v>16712</v>
      </c>
      <c r="C47" s="154">
        <v>88239.97</v>
      </c>
      <c r="D47" s="155">
        <v>1.1200000000000001</v>
      </c>
      <c r="E47" s="154">
        <v>98828.766399999993</v>
      </c>
      <c r="F47" s="154">
        <v>101143.45269596099</v>
      </c>
      <c r="G47" s="154">
        <v>6052.1453264696702</v>
      </c>
      <c r="H47" s="154">
        <v>961.46736127058</v>
      </c>
      <c r="I47" s="154">
        <v>16068043</v>
      </c>
      <c r="J47" s="154">
        <v>0</v>
      </c>
    </row>
    <row r="48" spans="1:10" ht="12.75">
      <c r="A48" s="151" t="s">
        <v>366</v>
      </c>
      <c r="B48" s="154">
        <v>11203</v>
      </c>
      <c r="C48" s="154">
        <v>57623.654999999999</v>
      </c>
      <c r="D48" s="155">
        <v>0.92600000000000005</v>
      </c>
      <c r="E48" s="154">
        <v>53359.504529999998</v>
      </c>
      <c r="F48" s="154">
        <v>54609.247073532002</v>
      </c>
      <c r="G48" s="154">
        <v>4874.5199565769899</v>
      </c>
      <c r="H48" s="154">
        <v>-216.15800862210301</v>
      </c>
      <c r="I48" s="154">
        <v>0</v>
      </c>
      <c r="J48" s="154">
        <v>-2421618</v>
      </c>
    </row>
    <row r="49" spans="1:10" ht="12.75">
      <c r="A49" s="151" t="s">
        <v>367</v>
      </c>
      <c r="B49" s="154">
        <v>34425</v>
      </c>
      <c r="C49" s="154">
        <v>254501.538</v>
      </c>
      <c r="D49" s="155">
        <v>0.94299999999999995</v>
      </c>
      <c r="E49" s="154">
        <v>239994.95033399999</v>
      </c>
      <c r="F49" s="154">
        <v>245615.915189411</v>
      </c>
      <c r="G49" s="154">
        <v>7134.81235118114</v>
      </c>
      <c r="H49" s="154">
        <v>2044.1343859820499</v>
      </c>
      <c r="I49" s="154">
        <v>70369326</v>
      </c>
      <c r="J49" s="154">
        <v>0</v>
      </c>
    </row>
    <row r="50" spans="1:10" ht="12.75">
      <c r="A50" s="151" t="s">
        <v>368</v>
      </c>
      <c r="B50" s="154">
        <v>55947</v>
      </c>
      <c r="C50" s="154">
        <v>294629.89</v>
      </c>
      <c r="D50" s="155">
        <v>1.0489999999999999</v>
      </c>
      <c r="E50" s="154">
        <v>309066.75461</v>
      </c>
      <c r="F50" s="154">
        <v>316305.46260456799</v>
      </c>
      <c r="G50" s="154">
        <v>5653.66262006127</v>
      </c>
      <c r="H50" s="154">
        <v>562.98465486217594</v>
      </c>
      <c r="I50" s="154">
        <v>31497302</v>
      </c>
      <c r="J50" s="154">
        <v>0</v>
      </c>
    </row>
    <row r="51" spans="1:10" ht="12.75">
      <c r="A51" s="151" t="s">
        <v>369</v>
      </c>
      <c r="B51" s="154">
        <v>12027</v>
      </c>
      <c r="C51" s="154">
        <v>49455.207999999999</v>
      </c>
      <c r="D51" s="155">
        <v>1.024</v>
      </c>
      <c r="E51" s="154">
        <v>50642.132991999999</v>
      </c>
      <c r="F51" s="154">
        <v>51828.231488468002</v>
      </c>
      <c r="G51" s="154">
        <v>4309.3233132508503</v>
      </c>
      <c r="H51" s="154">
        <v>-781.35465194824303</v>
      </c>
      <c r="I51" s="154">
        <v>0</v>
      </c>
      <c r="J51" s="154">
        <v>-9397352</v>
      </c>
    </row>
    <row r="52" spans="1:10" ht="12.75">
      <c r="A52" s="151" t="s">
        <v>370</v>
      </c>
      <c r="B52" s="154">
        <v>35620</v>
      </c>
      <c r="C52" s="154">
        <v>136940.15299999999</v>
      </c>
      <c r="D52" s="155">
        <v>1.0620000000000001</v>
      </c>
      <c r="E52" s="154">
        <v>145430.44248600001</v>
      </c>
      <c r="F52" s="154">
        <v>148836.595011222</v>
      </c>
      <c r="G52" s="154">
        <v>4178.45578358287</v>
      </c>
      <c r="H52" s="154">
        <v>-912.22218161622595</v>
      </c>
      <c r="I52" s="154">
        <v>0</v>
      </c>
      <c r="J52" s="154">
        <v>-32493354</v>
      </c>
    </row>
    <row r="53" spans="1:10" ht="12.75">
      <c r="A53" s="151" t="s">
        <v>371</v>
      </c>
      <c r="B53" s="154">
        <v>13249</v>
      </c>
      <c r="C53" s="154">
        <v>44521.101999999999</v>
      </c>
      <c r="D53" s="155">
        <v>1.1539999999999999</v>
      </c>
      <c r="E53" s="154">
        <v>51377.351708000002</v>
      </c>
      <c r="F53" s="154">
        <v>52580.669894123603</v>
      </c>
      <c r="G53" s="154">
        <v>3968.6519657425902</v>
      </c>
      <c r="H53" s="154">
        <v>-1122.0259994564999</v>
      </c>
      <c r="I53" s="154">
        <v>0</v>
      </c>
      <c r="J53" s="154">
        <v>-14865722</v>
      </c>
    </row>
    <row r="54" spans="1:10" ht="12.75">
      <c r="A54" s="151" t="s">
        <v>372</v>
      </c>
      <c r="B54" s="154">
        <v>9132</v>
      </c>
      <c r="C54" s="154">
        <v>44787.987999999998</v>
      </c>
      <c r="D54" s="155">
        <v>1.0329999999999999</v>
      </c>
      <c r="E54" s="154">
        <v>46265.991604000003</v>
      </c>
      <c r="F54" s="154">
        <v>47349.595706690001</v>
      </c>
      <c r="G54" s="154">
        <v>5185.0192407676304</v>
      </c>
      <c r="H54" s="154">
        <v>94.341275568537597</v>
      </c>
      <c r="I54" s="154">
        <v>861525</v>
      </c>
      <c r="J54" s="154">
        <v>0</v>
      </c>
    </row>
    <row r="55" spans="1:10" ht="18.75" customHeight="1">
      <c r="A55" s="145" t="s">
        <v>373</v>
      </c>
      <c r="B55" s="154"/>
      <c r="C55" s="154"/>
      <c r="D55" s="155"/>
      <c r="E55" s="154"/>
      <c r="F55" s="154"/>
      <c r="G55" s="154"/>
      <c r="H55" s="154"/>
      <c r="I55" s="154"/>
      <c r="J55" s="154"/>
    </row>
    <row r="56" spans="1:10" ht="12.75">
      <c r="A56" s="151" t="s">
        <v>374</v>
      </c>
      <c r="B56" s="154">
        <v>5449</v>
      </c>
      <c r="C56" s="154">
        <v>30118.988000000001</v>
      </c>
      <c r="D56" s="155">
        <v>0.96099999999999997</v>
      </c>
      <c r="E56" s="154">
        <v>28944.347468</v>
      </c>
      <c r="F56" s="154">
        <v>29622.258230930602</v>
      </c>
      <c r="G56" s="154">
        <v>5436.2742211287696</v>
      </c>
      <c r="H56" s="154">
        <v>345.596255929672</v>
      </c>
      <c r="I56" s="154">
        <v>1883154</v>
      </c>
      <c r="J56" s="154">
        <v>0</v>
      </c>
    </row>
    <row r="57" spans="1:10" ht="12.75">
      <c r="A57" s="151" t="s">
        <v>375</v>
      </c>
      <c r="B57" s="154">
        <v>21707</v>
      </c>
      <c r="C57" s="154">
        <v>127535.16099999999</v>
      </c>
      <c r="D57" s="155">
        <v>0.93600000000000005</v>
      </c>
      <c r="E57" s="154">
        <v>119372.91069600001</v>
      </c>
      <c r="F57" s="154">
        <v>122168.765087005</v>
      </c>
      <c r="G57" s="154">
        <v>5628.0814984569397</v>
      </c>
      <c r="H57" s="154">
        <v>537.40353325784804</v>
      </c>
      <c r="I57" s="154">
        <v>11665418</v>
      </c>
      <c r="J57" s="154">
        <v>0</v>
      </c>
    </row>
    <row r="58" spans="1:10" ht="12.75">
      <c r="A58" s="151" t="s">
        <v>376</v>
      </c>
      <c r="B58" s="154">
        <v>9897</v>
      </c>
      <c r="C58" s="154">
        <v>49978.122000000003</v>
      </c>
      <c r="D58" s="155">
        <v>0.93400000000000005</v>
      </c>
      <c r="E58" s="154">
        <v>46679.565948000003</v>
      </c>
      <c r="F58" s="154">
        <v>47772.8564497142</v>
      </c>
      <c r="G58" s="154">
        <v>4827.0037839460601</v>
      </c>
      <c r="H58" s="154">
        <v>-263.67418125302999</v>
      </c>
      <c r="I58" s="154">
        <v>0</v>
      </c>
      <c r="J58" s="154">
        <v>-2609583</v>
      </c>
    </row>
    <row r="59" spans="1:10" ht="12.75">
      <c r="A59" s="151" t="s">
        <v>377</v>
      </c>
      <c r="B59" s="154">
        <v>160754</v>
      </c>
      <c r="C59" s="154">
        <v>825862.54500000004</v>
      </c>
      <c r="D59" s="155">
        <v>0.92900000000000005</v>
      </c>
      <c r="E59" s="154">
        <v>767226.304305</v>
      </c>
      <c r="F59" s="154">
        <v>785195.64943765104</v>
      </c>
      <c r="G59" s="154">
        <v>4884.4548156664896</v>
      </c>
      <c r="H59" s="154">
        <v>-206.223149532604</v>
      </c>
      <c r="I59" s="154">
        <v>0</v>
      </c>
      <c r="J59" s="154">
        <v>-33151196</v>
      </c>
    </row>
    <row r="60" spans="1:10" ht="12.75">
      <c r="A60" s="151" t="s">
        <v>378</v>
      </c>
      <c r="B60" s="154">
        <v>27286</v>
      </c>
      <c r="C60" s="154">
        <v>137665.424</v>
      </c>
      <c r="D60" s="155">
        <v>1.018</v>
      </c>
      <c r="E60" s="154">
        <v>140143.40163199999</v>
      </c>
      <c r="F60" s="154">
        <v>143425.725423375</v>
      </c>
      <c r="G60" s="154">
        <v>5256.3851580801602</v>
      </c>
      <c r="H60" s="154">
        <v>165.70719288106099</v>
      </c>
      <c r="I60" s="154">
        <v>4521486</v>
      </c>
      <c r="J60" s="154">
        <v>0</v>
      </c>
    </row>
    <row r="61" spans="1:10" ht="12.75">
      <c r="A61" s="151" t="s">
        <v>379</v>
      </c>
      <c r="B61" s="154">
        <v>43631</v>
      </c>
      <c r="C61" s="154">
        <v>232233.34400000001</v>
      </c>
      <c r="D61" s="155">
        <v>0.99199999999999999</v>
      </c>
      <c r="E61" s="154">
        <v>230375.47724800001</v>
      </c>
      <c r="F61" s="154">
        <v>235771.142695783</v>
      </c>
      <c r="G61" s="154">
        <v>5403.7528980720699</v>
      </c>
      <c r="H61" s="154">
        <v>313.07493287298001</v>
      </c>
      <c r="I61" s="154">
        <v>13659772</v>
      </c>
      <c r="J61" s="154">
        <v>0</v>
      </c>
    </row>
    <row r="62" spans="1:10" ht="12.75">
      <c r="A62" s="151" t="s">
        <v>380</v>
      </c>
      <c r="B62" s="154">
        <v>141515</v>
      </c>
      <c r="C62" s="154">
        <v>877378.60400000005</v>
      </c>
      <c r="D62" s="155">
        <v>0.96</v>
      </c>
      <c r="E62" s="154">
        <v>842283.45984000002</v>
      </c>
      <c r="F62" s="154">
        <v>862010.73209912702</v>
      </c>
      <c r="G62" s="154">
        <v>6091.3029155858203</v>
      </c>
      <c r="H62" s="154">
        <v>1000.62495038672</v>
      </c>
      <c r="I62" s="154">
        <v>141603440</v>
      </c>
      <c r="J62" s="154">
        <v>0</v>
      </c>
    </row>
    <row r="63" spans="1:10" ht="12.75">
      <c r="A63" s="151" t="s">
        <v>381</v>
      </c>
      <c r="B63" s="154">
        <v>14595</v>
      </c>
      <c r="C63" s="154">
        <v>94113.626000000004</v>
      </c>
      <c r="D63" s="155">
        <v>1.01</v>
      </c>
      <c r="E63" s="154">
        <v>95054.762260000003</v>
      </c>
      <c r="F63" s="154">
        <v>97281.056926863996</v>
      </c>
      <c r="G63" s="154">
        <v>6665.3687514124003</v>
      </c>
      <c r="H63" s="154">
        <v>1574.69078621331</v>
      </c>
      <c r="I63" s="154">
        <v>22982612</v>
      </c>
      <c r="J63" s="154">
        <v>0</v>
      </c>
    </row>
    <row r="64" spans="1:10" ht="12.75">
      <c r="A64" s="151" t="s">
        <v>382</v>
      </c>
      <c r="B64" s="154">
        <v>7493</v>
      </c>
      <c r="C64" s="154">
        <v>35102.173000000003</v>
      </c>
      <c r="D64" s="155">
        <v>1.0860000000000001</v>
      </c>
      <c r="E64" s="154">
        <v>38120.959878000001</v>
      </c>
      <c r="F64" s="154">
        <v>39013.797729090402</v>
      </c>
      <c r="G64" s="154">
        <v>5206.6992832097203</v>
      </c>
      <c r="H64" s="154">
        <v>116.021318010622</v>
      </c>
      <c r="I64" s="154">
        <v>869348</v>
      </c>
      <c r="J64" s="154">
        <v>0</v>
      </c>
    </row>
    <row r="65" spans="1:10" ht="12.75">
      <c r="A65" s="151" t="s">
        <v>383</v>
      </c>
      <c r="B65" s="154">
        <v>7955</v>
      </c>
      <c r="C65" s="154">
        <v>49271.930999999997</v>
      </c>
      <c r="D65" s="155">
        <v>1.1359999999999999</v>
      </c>
      <c r="E65" s="154">
        <v>55972.913615999998</v>
      </c>
      <c r="F65" s="154">
        <v>57283.865283327199</v>
      </c>
      <c r="G65" s="154">
        <v>7200.9887219770299</v>
      </c>
      <c r="H65" s="154">
        <v>2110.3107567779298</v>
      </c>
      <c r="I65" s="154">
        <v>16787522</v>
      </c>
      <c r="J65" s="154">
        <v>0</v>
      </c>
    </row>
    <row r="66" spans="1:10" ht="12.75">
      <c r="A66" s="151" t="s">
        <v>384</v>
      </c>
      <c r="B66" s="154">
        <v>3749</v>
      </c>
      <c r="C66" s="154">
        <v>7960.6750000000002</v>
      </c>
      <c r="D66" s="155">
        <v>1.397</v>
      </c>
      <c r="E66" s="154">
        <v>11121.062975000001</v>
      </c>
      <c r="F66" s="154">
        <v>11381.531389232399</v>
      </c>
      <c r="G66" s="154">
        <v>3035.8846063570099</v>
      </c>
      <c r="H66" s="154">
        <v>-2054.7933588420901</v>
      </c>
      <c r="I66" s="154">
        <v>0</v>
      </c>
      <c r="J66" s="154">
        <v>-7703420</v>
      </c>
    </row>
    <row r="67" spans="1:10" ht="12.75">
      <c r="A67" s="151" t="s">
        <v>385</v>
      </c>
      <c r="B67" s="154">
        <v>11532</v>
      </c>
      <c r="C67" s="154">
        <v>51742.379000000001</v>
      </c>
      <c r="D67" s="155">
        <v>1.0760000000000001</v>
      </c>
      <c r="E67" s="154">
        <v>55674.799804000002</v>
      </c>
      <c r="F67" s="154">
        <v>56978.7692941696</v>
      </c>
      <c r="G67" s="154">
        <v>4940.9269245724599</v>
      </c>
      <c r="H67" s="154">
        <v>-149.751040626632</v>
      </c>
      <c r="I67" s="154">
        <v>0</v>
      </c>
      <c r="J67" s="154">
        <v>-1726929</v>
      </c>
    </row>
    <row r="68" spans="1:10" ht="12.75">
      <c r="A68" s="151" t="s">
        <v>386</v>
      </c>
      <c r="B68" s="154">
        <v>5297</v>
      </c>
      <c r="C68" s="154">
        <v>22363.563999999998</v>
      </c>
      <c r="D68" s="155">
        <v>1.0109999999999999</v>
      </c>
      <c r="E68" s="154">
        <v>22609.563203999998</v>
      </c>
      <c r="F68" s="154">
        <v>23139.105846413899</v>
      </c>
      <c r="G68" s="154">
        <v>4368.3416738557598</v>
      </c>
      <c r="H68" s="154">
        <v>-722.33629134333796</v>
      </c>
      <c r="I68" s="154">
        <v>0</v>
      </c>
      <c r="J68" s="154">
        <v>-3826215</v>
      </c>
    </row>
    <row r="69" spans="1:10" ht="18.75" customHeight="1">
      <c r="A69" s="145" t="s">
        <v>387</v>
      </c>
      <c r="B69" s="154"/>
      <c r="C69" s="154"/>
      <c r="D69" s="155"/>
      <c r="E69" s="154"/>
      <c r="F69" s="154"/>
      <c r="G69" s="154"/>
      <c r="H69" s="154"/>
      <c r="I69" s="154"/>
      <c r="J69" s="154"/>
    </row>
    <row r="70" spans="1:10" ht="12.75">
      <c r="A70" s="151" t="s">
        <v>388</v>
      </c>
      <c r="B70" s="154">
        <v>6799</v>
      </c>
      <c r="C70" s="154">
        <v>37983.561000000002</v>
      </c>
      <c r="D70" s="155">
        <v>0.88100000000000001</v>
      </c>
      <c r="E70" s="154">
        <v>33463.517241000001</v>
      </c>
      <c r="F70" s="154">
        <v>34247.272291213798</v>
      </c>
      <c r="G70" s="154">
        <v>5037.1043228730496</v>
      </c>
      <c r="H70" s="154">
        <v>-53.573642326048699</v>
      </c>
      <c r="I70" s="154">
        <v>0</v>
      </c>
      <c r="J70" s="154">
        <v>-364247</v>
      </c>
    </row>
    <row r="71" spans="1:10" ht="12.75">
      <c r="A71" s="151" t="s">
        <v>389</v>
      </c>
      <c r="B71" s="154">
        <v>17637</v>
      </c>
      <c r="C71" s="154">
        <v>108455.088</v>
      </c>
      <c r="D71" s="155">
        <v>0.98399999999999999</v>
      </c>
      <c r="E71" s="154">
        <v>106719.80659199999</v>
      </c>
      <c r="F71" s="154">
        <v>109219.31035820401</v>
      </c>
      <c r="G71" s="154">
        <v>6192.6240493396999</v>
      </c>
      <c r="H71" s="154">
        <v>1101.9460841406101</v>
      </c>
      <c r="I71" s="154">
        <v>19435023</v>
      </c>
      <c r="J71" s="154">
        <v>0</v>
      </c>
    </row>
    <row r="72" spans="1:10" ht="12.75">
      <c r="A72" s="151" t="s">
        <v>390</v>
      </c>
      <c r="B72" s="154">
        <v>29809</v>
      </c>
      <c r="C72" s="154">
        <v>134692.174</v>
      </c>
      <c r="D72" s="155">
        <v>1.091</v>
      </c>
      <c r="E72" s="154">
        <v>146949.161834</v>
      </c>
      <c r="F72" s="154">
        <v>150390.884557963</v>
      </c>
      <c r="G72" s="154">
        <v>5045.1502753518498</v>
      </c>
      <c r="H72" s="154">
        <v>-45.527689847243003</v>
      </c>
      <c r="I72" s="154">
        <v>0</v>
      </c>
      <c r="J72" s="154">
        <v>-1357135</v>
      </c>
    </row>
    <row r="73" spans="1:10" ht="12.75">
      <c r="A73" s="151" t="s">
        <v>391</v>
      </c>
      <c r="B73" s="154">
        <v>9766</v>
      </c>
      <c r="C73" s="154">
        <v>42176.498</v>
      </c>
      <c r="D73" s="155">
        <v>1.01</v>
      </c>
      <c r="E73" s="154">
        <v>42598.26298</v>
      </c>
      <c r="F73" s="154">
        <v>43595.964551549303</v>
      </c>
      <c r="G73" s="154">
        <v>4464.0553503531901</v>
      </c>
      <c r="H73" s="154">
        <v>-626.62261484590101</v>
      </c>
      <c r="I73" s="154">
        <v>0</v>
      </c>
      <c r="J73" s="154">
        <v>-6119596</v>
      </c>
    </row>
    <row r="74" spans="1:10" ht="12.75">
      <c r="A74" s="151" t="s">
        <v>392</v>
      </c>
      <c r="B74" s="154">
        <v>12104</v>
      </c>
      <c r="C74" s="154">
        <v>24042.201000000001</v>
      </c>
      <c r="D74" s="155">
        <v>1.1719999999999999</v>
      </c>
      <c r="E74" s="154">
        <v>28177.459572</v>
      </c>
      <c r="F74" s="154">
        <v>28837.408915719701</v>
      </c>
      <c r="G74" s="154">
        <v>2382.46934201253</v>
      </c>
      <c r="H74" s="154">
        <v>-2708.2086231865601</v>
      </c>
      <c r="I74" s="154">
        <v>0</v>
      </c>
      <c r="J74" s="154">
        <v>-32780157</v>
      </c>
    </row>
    <row r="75" spans="1:10" ht="12.75">
      <c r="A75" s="151" t="s">
        <v>393</v>
      </c>
      <c r="B75" s="154">
        <v>139147</v>
      </c>
      <c r="C75" s="154">
        <v>662029.38399999996</v>
      </c>
      <c r="D75" s="155">
        <v>1.1439999999999999</v>
      </c>
      <c r="E75" s="154">
        <v>757361.61529600003</v>
      </c>
      <c r="F75" s="154">
        <v>775099.91777482803</v>
      </c>
      <c r="G75" s="154">
        <v>5570.3674371336001</v>
      </c>
      <c r="H75" s="154">
        <v>479.689471934501</v>
      </c>
      <c r="I75" s="154">
        <v>66747351</v>
      </c>
      <c r="J75" s="154">
        <v>0</v>
      </c>
    </row>
    <row r="76" spans="1:10" ht="12.75">
      <c r="A76" s="151" t="s">
        <v>394</v>
      </c>
      <c r="B76" s="154">
        <v>7313</v>
      </c>
      <c r="C76" s="154">
        <v>31399.11</v>
      </c>
      <c r="D76" s="155">
        <v>1.0389999999999999</v>
      </c>
      <c r="E76" s="154">
        <v>32623.675289999999</v>
      </c>
      <c r="F76" s="154">
        <v>33387.760250972002</v>
      </c>
      <c r="G76" s="154">
        <v>4565.5353823289997</v>
      </c>
      <c r="H76" s="154">
        <v>-525.14258287009795</v>
      </c>
      <c r="I76" s="154">
        <v>0</v>
      </c>
      <c r="J76" s="154">
        <v>-3840368</v>
      </c>
    </row>
    <row r="77" spans="1:10" ht="12.75">
      <c r="A77" s="151" t="s">
        <v>395</v>
      </c>
      <c r="B77" s="154">
        <v>31465</v>
      </c>
      <c r="C77" s="154">
        <v>187162.022</v>
      </c>
      <c r="D77" s="155">
        <v>1.0649999999999999</v>
      </c>
      <c r="E77" s="154">
        <v>199327.55343</v>
      </c>
      <c r="F77" s="154">
        <v>203996.03987517601</v>
      </c>
      <c r="G77" s="154">
        <v>6483.2683894859802</v>
      </c>
      <c r="H77" s="154">
        <v>1392.5904242868801</v>
      </c>
      <c r="I77" s="154">
        <v>43817858</v>
      </c>
      <c r="J77" s="154">
        <v>0</v>
      </c>
    </row>
    <row r="78" spans="1:10" ht="12.75">
      <c r="A78" s="151" t="s">
        <v>396</v>
      </c>
      <c r="B78" s="154">
        <v>11581</v>
      </c>
      <c r="C78" s="154">
        <v>65551.498000000007</v>
      </c>
      <c r="D78" s="155">
        <v>1.0649999999999999</v>
      </c>
      <c r="E78" s="154">
        <v>69812.345369999995</v>
      </c>
      <c r="F78" s="154">
        <v>71447.432855184394</v>
      </c>
      <c r="G78" s="154">
        <v>6169.3664498043599</v>
      </c>
      <c r="H78" s="154">
        <v>1078.6884846052701</v>
      </c>
      <c r="I78" s="154">
        <v>12492291</v>
      </c>
      <c r="J78" s="154">
        <v>0</v>
      </c>
    </row>
    <row r="79" spans="1:10" ht="12.75">
      <c r="A79" s="151" t="s">
        <v>397</v>
      </c>
      <c r="B79" s="154">
        <v>18972</v>
      </c>
      <c r="C79" s="154">
        <v>118956.04300000001</v>
      </c>
      <c r="D79" s="155">
        <v>0.91100000000000003</v>
      </c>
      <c r="E79" s="154">
        <v>108368.95517299999</v>
      </c>
      <c r="F79" s="154">
        <v>110907.08394444799</v>
      </c>
      <c r="G79" s="154">
        <v>5845.8298515943598</v>
      </c>
      <c r="H79" s="154">
        <v>755.15188639526798</v>
      </c>
      <c r="I79" s="154">
        <v>14326742</v>
      </c>
      <c r="J79" s="154">
        <v>0</v>
      </c>
    </row>
    <row r="80" spans="1:10" ht="12.75">
      <c r="A80" s="151" t="s">
        <v>398</v>
      </c>
      <c r="B80" s="154">
        <v>13946</v>
      </c>
      <c r="C80" s="154">
        <v>77793.817999999999</v>
      </c>
      <c r="D80" s="155">
        <v>0.871</v>
      </c>
      <c r="E80" s="154">
        <v>67758.415477999995</v>
      </c>
      <c r="F80" s="154">
        <v>69345.3975021222</v>
      </c>
      <c r="G80" s="154">
        <v>4972.4220208032502</v>
      </c>
      <c r="H80" s="154">
        <v>-118.255944395841</v>
      </c>
      <c r="I80" s="154">
        <v>0</v>
      </c>
      <c r="J80" s="154">
        <v>-1649197</v>
      </c>
    </row>
    <row r="81" spans="1:10" ht="12.75">
      <c r="A81" s="151" t="s">
        <v>399</v>
      </c>
      <c r="B81" s="154">
        <v>27477</v>
      </c>
      <c r="C81" s="154">
        <v>132678.818</v>
      </c>
      <c r="D81" s="155">
        <v>1.0609999999999999</v>
      </c>
      <c r="E81" s="154">
        <v>140772.225898</v>
      </c>
      <c r="F81" s="154">
        <v>144069.27749549999</v>
      </c>
      <c r="G81" s="154">
        <v>5243.2680967900396</v>
      </c>
      <c r="H81" s="154">
        <v>152.59013159093999</v>
      </c>
      <c r="I81" s="154">
        <v>4192719</v>
      </c>
      <c r="J81" s="154">
        <v>0</v>
      </c>
    </row>
    <row r="82" spans="1:10" ht="12.75">
      <c r="A82" s="151" t="s">
        <v>400</v>
      </c>
      <c r="B82" s="154">
        <v>34372</v>
      </c>
      <c r="C82" s="154">
        <v>188871.448</v>
      </c>
      <c r="D82" s="155">
        <v>1.0129999999999999</v>
      </c>
      <c r="E82" s="154">
        <v>191326.776824</v>
      </c>
      <c r="F82" s="154">
        <v>195807.87564266301</v>
      </c>
      <c r="G82" s="154">
        <v>5696.7262784435798</v>
      </c>
      <c r="H82" s="154">
        <v>606.04831324448605</v>
      </c>
      <c r="I82" s="154">
        <v>20831093</v>
      </c>
      <c r="J82" s="154">
        <v>0</v>
      </c>
    </row>
    <row r="83" spans="1:10" ht="18.75" customHeight="1">
      <c r="A83" s="145" t="s">
        <v>401</v>
      </c>
      <c r="B83" s="154"/>
      <c r="C83" s="154"/>
      <c r="D83" s="155"/>
      <c r="E83" s="154"/>
      <c r="F83" s="154"/>
      <c r="G83" s="154"/>
      <c r="H83" s="154"/>
      <c r="I83" s="154"/>
      <c r="J83" s="154"/>
    </row>
    <row r="84" spans="1:10" ht="12.75">
      <c r="A84" s="151" t="s">
        <v>402</v>
      </c>
      <c r="B84" s="154">
        <v>20114</v>
      </c>
      <c r="C84" s="154">
        <v>90385.176999999996</v>
      </c>
      <c r="D84" s="155">
        <v>1.018</v>
      </c>
      <c r="E84" s="154">
        <v>92012.110186000005</v>
      </c>
      <c r="F84" s="154">
        <v>94167.142351918097</v>
      </c>
      <c r="G84" s="154">
        <v>4681.6715895355501</v>
      </c>
      <c r="H84" s="154">
        <v>-409.00637566354197</v>
      </c>
      <c r="I84" s="154">
        <v>0</v>
      </c>
      <c r="J84" s="154">
        <v>-8226754</v>
      </c>
    </row>
    <row r="85" spans="1:10" ht="12.75">
      <c r="A85" s="151" t="s">
        <v>403</v>
      </c>
      <c r="B85" s="154">
        <v>8815</v>
      </c>
      <c r="C85" s="154">
        <v>28555.724999999999</v>
      </c>
      <c r="D85" s="155">
        <v>1.046</v>
      </c>
      <c r="E85" s="154">
        <v>29869.288349999999</v>
      </c>
      <c r="F85" s="154">
        <v>30568.862319526499</v>
      </c>
      <c r="G85" s="154">
        <v>3467.8232920619998</v>
      </c>
      <c r="H85" s="154">
        <v>-1622.85467313709</v>
      </c>
      <c r="I85" s="154">
        <v>0</v>
      </c>
      <c r="J85" s="154">
        <v>-14305464</v>
      </c>
    </row>
    <row r="86" spans="1:10" ht="12.75">
      <c r="A86" s="151" t="s">
        <v>404</v>
      </c>
      <c r="B86" s="154">
        <v>28509</v>
      </c>
      <c r="C86" s="154">
        <v>166012.03599999999</v>
      </c>
      <c r="D86" s="155">
        <v>1.01</v>
      </c>
      <c r="E86" s="154">
        <v>167672.15635999999</v>
      </c>
      <c r="F86" s="154">
        <v>171599.23606238101</v>
      </c>
      <c r="G86" s="154">
        <v>6019.12505041849</v>
      </c>
      <c r="H86" s="154">
        <v>928.44708521939106</v>
      </c>
      <c r="I86" s="154">
        <v>26469098</v>
      </c>
      <c r="J86" s="154">
        <v>0</v>
      </c>
    </row>
    <row r="87" spans="1:10" ht="12.75">
      <c r="A87" s="151" t="s">
        <v>405</v>
      </c>
      <c r="B87" s="154">
        <v>10218</v>
      </c>
      <c r="C87" s="154">
        <v>47568.309000000001</v>
      </c>
      <c r="D87" s="155">
        <v>1.04</v>
      </c>
      <c r="E87" s="154">
        <v>49471.041360000003</v>
      </c>
      <c r="F87" s="154">
        <v>50629.711508926601</v>
      </c>
      <c r="G87" s="154">
        <v>4954.9531717485397</v>
      </c>
      <c r="H87" s="154">
        <v>-135.72479345055001</v>
      </c>
      <c r="I87" s="154">
        <v>0</v>
      </c>
      <c r="J87" s="154">
        <v>-1386836</v>
      </c>
    </row>
    <row r="88" spans="1:10" ht="12.75">
      <c r="A88" s="151" t="s">
        <v>406</v>
      </c>
      <c r="B88" s="154">
        <v>12408</v>
      </c>
      <c r="C88" s="154">
        <v>69040.179999999993</v>
      </c>
      <c r="D88" s="155">
        <v>1.1259999999999999</v>
      </c>
      <c r="E88" s="154">
        <v>77739.242679999996</v>
      </c>
      <c r="F88" s="154">
        <v>79559.987451431196</v>
      </c>
      <c r="G88" s="154">
        <v>6411.9912517272096</v>
      </c>
      <c r="H88" s="154">
        <v>1321.31328652811</v>
      </c>
      <c r="I88" s="154">
        <v>16394855</v>
      </c>
      <c r="J88" s="154">
        <v>0</v>
      </c>
    </row>
    <row r="89" spans="1:10" ht="12.75">
      <c r="A89" s="151" t="s">
        <v>407</v>
      </c>
      <c r="B89" s="154">
        <v>9560</v>
      </c>
      <c r="C89" s="154">
        <v>38397.476000000002</v>
      </c>
      <c r="D89" s="155">
        <v>1.091</v>
      </c>
      <c r="E89" s="154">
        <v>41891.646315999998</v>
      </c>
      <c r="F89" s="154">
        <v>42872.798091692901</v>
      </c>
      <c r="G89" s="154">
        <v>4484.6023108465397</v>
      </c>
      <c r="H89" s="154">
        <v>-606.07565435255799</v>
      </c>
      <c r="I89" s="154">
        <v>0</v>
      </c>
      <c r="J89" s="154">
        <v>-5794083</v>
      </c>
    </row>
    <row r="90" spans="1:10" ht="12.75">
      <c r="A90" s="151" t="s">
        <v>408</v>
      </c>
      <c r="B90" s="154">
        <v>92271</v>
      </c>
      <c r="C90" s="154">
        <v>475390.23300000001</v>
      </c>
      <c r="D90" s="155">
        <v>1.052</v>
      </c>
      <c r="E90" s="154">
        <v>500110.52511599998</v>
      </c>
      <c r="F90" s="154">
        <v>511823.70358740498</v>
      </c>
      <c r="G90" s="154">
        <v>5546.9617061417403</v>
      </c>
      <c r="H90" s="154">
        <v>456.283740942647</v>
      </c>
      <c r="I90" s="154">
        <v>42101757</v>
      </c>
      <c r="J90" s="154">
        <v>0</v>
      </c>
    </row>
    <row r="91" spans="1:10" ht="12.75">
      <c r="A91" s="151" t="s">
        <v>409</v>
      </c>
      <c r="B91" s="154">
        <v>17502</v>
      </c>
      <c r="C91" s="154">
        <v>70870.782999999996</v>
      </c>
      <c r="D91" s="155">
        <v>0.92700000000000005</v>
      </c>
      <c r="E91" s="154">
        <v>65697.215840999997</v>
      </c>
      <c r="F91" s="154">
        <v>67235.922138056107</v>
      </c>
      <c r="G91" s="154">
        <v>3841.61365204297</v>
      </c>
      <c r="H91" s="154">
        <v>-1249.0643131561201</v>
      </c>
      <c r="I91" s="154">
        <v>0</v>
      </c>
      <c r="J91" s="154">
        <v>-21861124</v>
      </c>
    </row>
    <row r="92" spans="1:10" ht="18.75" customHeight="1">
      <c r="A92" s="145" t="s">
        <v>410</v>
      </c>
      <c r="B92" s="154"/>
      <c r="C92" s="154"/>
      <c r="D92" s="155"/>
      <c r="E92" s="154"/>
      <c r="F92" s="154"/>
      <c r="G92" s="154"/>
      <c r="H92" s="154"/>
      <c r="I92" s="154"/>
      <c r="J92" s="154"/>
    </row>
    <row r="93" spans="1:10" ht="12.75">
      <c r="A93" s="151" t="s">
        <v>411</v>
      </c>
      <c r="B93" s="154">
        <v>10890</v>
      </c>
      <c r="C93" s="154">
        <v>61793.800999999999</v>
      </c>
      <c r="D93" s="155">
        <v>1.1910000000000001</v>
      </c>
      <c r="E93" s="154">
        <v>73596.416991000006</v>
      </c>
      <c r="F93" s="154">
        <v>75320.131897562998</v>
      </c>
      <c r="G93" s="154">
        <v>6916.4492100608804</v>
      </c>
      <c r="H93" s="154">
        <v>1825.7712448617899</v>
      </c>
      <c r="I93" s="154">
        <v>19882649</v>
      </c>
      <c r="J93" s="154">
        <v>0</v>
      </c>
    </row>
    <row r="94" spans="1:10" ht="12.75">
      <c r="A94" s="151" t="s">
        <v>412</v>
      </c>
      <c r="B94" s="154">
        <v>9381</v>
      </c>
      <c r="C94" s="154">
        <v>64004.434999999998</v>
      </c>
      <c r="D94" s="155">
        <v>1.014</v>
      </c>
      <c r="E94" s="154">
        <v>64900.497089999997</v>
      </c>
      <c r="F94" s="154">
        <v>66420.543294029994</v>
      </c>
      <c r="G94" s="154">
        <v>7080.3265423760804</v>
      </c>
      <c r="H94" s="154">
        <v>1989.6485771769901</v>
      </c>
      <c r="I94" s="154">
        <v>18664893</v>
      </c>
      <c r="J94" s="154">
        <v>0</v>
      </c>
    </row>
    <row r="95" spans="1:10" ht="12.75">
      <c r="A95" s="151" t="s">
        <v>413</v>
      </c>
      <c r="B95" s="154">
        <v>14374</v>
      </c>
      <c r="C95" s="154">
        <v>102256.679</v>
      </c>
      <c r="D95" s="155">
        <v>1.03</v>
      </c>
      <c r="E95" s="154">
        <v>105324.37937</v>
      </c>
      <c r="F95" s="154">
        <v>107791.20058449999</v>
      </c>
      <c r="G95" s="154">
        <v>7499.0399738764199</v>
      </c>
      <c r="H95" s="154">
        <v>2408.3620086773299</v>
      </c>
      <c r="I95" s="154">
        <v>34617796</v>
      </c>
      <c r="J95" s="154">
        <v>0</v>
      </c>
    </row>
    <row r="96" spans="1:10" ht="12.75">
      <c r="A96" s="151" t="s">
        <v>414</v>
      </c>
      <c r="B96" s="154">
        <v>6087</v>
      </c>
      <c r="C96" s="154">
        <v>29190.126</v>
      </c>
      <c r="D96" s="155">
        <v>1.129</v>
      </c>
      <c r="E96" s="154">
        <v>32955.652254000001</v>
      </c>
      <c r="F96" s="154">
        <v>33727.512507097301</v>
      </c>
      <c r="G96" s="154">
        <v>5540.9089053880898</v>
      </c>
      <c r="H96" s="154">
        <v>450.23094018899297</v>
      </c>
      <c r="I96" s="154">
        <v>2740556</v>
      </c>
      <c r="J96" s="154">
        <v>0</v>
      </c>
    </row>
    <row r="97" spans="1:10" ht="12.75">
      <c r="A97" s="151" t="s">
        <v>415</v>
      </c>
      <c r="B97" s="154">
        <v>68416</v>
      </c>
      <c r="C97" s="154">
        <v>481655.66399999999</v>
      </c>
      <c r="D97" s="155">
        <v>1.0049999999999999</v>
      </c>
      <c r="E97" s="154">
        <v>484063.94231999997</v>
      </c>
      <c r="F97" s="154">
        <v>495401.29089240002</v>
      </c>
      <c r="G97" s="154">
        <v>7241.0151264674896</v>
      </c>
      <c r="H97" s="154">
        <v>2150.33716126839</v>
      </c>
      <c r="I97" s="154">
        <v>147117467</v>
      </c>
      <c r="J97" s="154">
        <v>0</v>
      </c>
    </row>
    <row r="98" spans="1:10" ht="12.75">
      <c r="A98" s="151" t="s">
        <v>416</v>
      </c>
      <c r="B98" s="154">
        <v>13565</v>
      </c>
      <c r="C98" s="154">
        <v>82609.164999999994</v>
      </c>
      <c r="D98" s="155">
        <v>1.028</v>
      </c>
      <c r="E98" s="154">
        <v>84922.221619999997</v>
      </c>
      <c r="F98" s="154">
        <v>86911.200231862895</v>
      </c>
      <c r="G98" s="154">
        <v>6407.0180782796097</v>
      </c>
      <c r="H98" s="154">
        <v>1316.34011308051</v>
      </c>
      <c r="I98" s="154">
        <v>17856154</v>
      </c>
      <c r="J98" s="154">
        <v>0</v>
      </c>
    </row>
    <row r="99" spans="1:10" ht="12.75">
      <c r="A99" s="151" t="s">
        <v>417</v>
      </c>
      <c r="B99" s="154">
        <v>15011</v>
      </c>
      <c r="C99" s="154">
        <v>89509.107000000004</v>
      </c>
      <c r="D99" s="155">
        <v>0.999</v>
      </c>
      <c r="E99" s="154">
        <v>89419.597892999998</v>
      </c>
      <c r="F99" s="154">
        <v>91513.910362666604</v>
      </c>
      <c r="G99" s="154">
        <v>6096.4566226544903</v>
      </c>
      <c r="H99" s="154">
        <v>1005.7786574554</v>
      </c>
      <c r="I99" s="154">
        <v>15097743</v>
      </c>
      <c r="J99" s="154">
        <v>0</v>
      </c>
    </row>
    <row r="100" spans="1:10" ht="12.75">
      <c r="A100" s="151" t="s">
        <v>418</v>
      </c>
      <c r="B100" s="154">
        <v>20337</v>
      </c>
      <c r="C100" s="154">
        <v>125063.857</v>
      </c>
      <c r="D100" s="155">
        <v>1.0569999999999999</v>
      </c>
      <c r="E100" s="154">
        <v>132192.49684899999</v>
      </c>
      <c r="F100" s="154">
        <v>135288.60107078901</v>
      </c>
      <c r="G100" s="154">
        <v>6652.3381556173199</v>
      </c>
      <c r="H100" s="154">
        <v>1561.6601904182201</v>
      </c>
      <c r="I100" s="154">
        <v>31759483</v>
      </c>
      <c r="J100" s="154">
        <v>0</v>
      </c>
    </row>
    <row r="101" spans="1:10" ht="12.75">
      <c r="A101" s="151" t="s">
        <v>419</v>
      </c>
      <c r="B101" s="154">
        <v>26926</v>
      </c>
      <c r="C101" s="154">
        <v>130023.02099999999</v>
      </c>
      <c r="D101" s="155">
        <v>0.99399999999999999</v>
      </c>
      <c r="E101" s="154">
        <v>129242.882874</v>
      </c>
      <c r="F101" s="154">
        <v>132269.90365687801</v>
      </c>
      <c r="G101" s="154">
        <v>4912.34879510056</v>
      </c>
      <c r="H101" s="154">
        <v>-178.32917009853401</v>
      </c>
      <c r="I101" s="154">
        <v>0</v>
      </c>
      <c r="J101" s="154">
        <v>-4801691</v>
      </c>
    </row>
    <row r="102" spans="1:10" ht="12.75">
      <c r="A102" s="151" t="s">
        <v>420</v>
      </c>
      <c r="B102" s="154">
        <v>7091</v>
      </c>
      <c r="C102" s="154">
        <v>28982.064999999999</v>
      </c>
      <c r="D102" s="155">
        <v>1.127</v>
      </c>
      <c r="E102" s="154">
        <v>32662.787254999999</v>
      </c>
      <c r="F102" s="154">
        <v>33427.788264332099</v>
      </c>
      <c r="G102" s="154">
        <v>4714.1148306772102</v>
      </c>
      <c r="H102" s="154">
        <v>-376.56313452188601</v>
      </c>
      <c r="I102" s="154">
        <v>0</v>
      </c>
      <c r="J102" s="154">
        <v>-2670209</v>
      </c>
    </row>
    <row r="103" spans="1:10" ht="12.75">
      <c r="A103" s="151" t="s">
        <v>421</v>
      </c>
      <c r="B103" s="154">
        <v>15740</v>
      </c>
      <c r="C103" s="154">
        <v>87100.096000000005</v>
      </c>
      <c r="D103" s="155">
        <v>1.0589999999999999</v>
      </c>
      <c r="E103" s="154">
        <v>92239.001663999996</v>
      </c>
      <c r="F103" s="154">
        <v>94399.347895993502</v>
      </c>
      <c r="G103" s="154">
        <v>5997.4172742054297</v>
      </c>
      <c r="H103" s="154">
        <v>906.73930900633502</v>
      </c>
      <c r="I103" s="154">
        <v>14272077</v>
      </c>
      <c r="J103" s="154">
        <v>0</v>
      </c>
    </row>
    <row r="104" spans="1:10" ht="12.75">
      <c r="A104" s="151" t="s">
        <v>422</v>
      </c>
      <c r="B104" s="154">
        <v>36696</v>
      </c>
      <c r="C104" s="154">
        <v>244638.78</v>
      </c>
      <c r="D104" s="155">
        <v>0.93200000000000005</v>
      </c>
      <c r="E104" s="154">
        <v>228003.34296000001</v>
      </c>
      <c r="F104" s="154">
        <v>233343.45022438499</v>
      </c>
      <c r="G104" s="154">
        <v>6358.8252186719301</v>
      </c>
      <c r="H104" s="154">
        <v>1268.14725347283</v>
      </c>
      <c r="I104" s="154">
        <v>46535932</v>
      </c>
      <c r="J104" s="154">
        <v>0</v>
      </c>
    </row>
    <row r="105" spans="1:10" ht="18.75" customHeight="1">
      <c r="A105" s="145" t="s">
        <v>423</v>
      </c>
      <c r="B105" s="154"/>
      <c r="C105" s="154"/>
      <c r="D105" s="155"/>
      <c r="E105" s="154"/>
      <c r="F105" s="154"/>
      <c r="G105" s="154"/>
      <c r="H105" s="154"/>
      <c r="I105" s="154"/>
      <c r="J105" s="154"/>
    </row>
    <row r="106" spans="1:10" ht="12.75">
      <c r="A106" s="151" t="s">
        <v>424</v>
      </c>
      <c r="B106" s="154">
        <v>59126</v>
      </c>
      <c r="C106" s="154">
        <v>336676.462</v>
      </c>
      <c r="D106" s="155">
        <v>0.87</v>
      </c>
      <c r="E106" s="154">
        <v>292908.52194000001</v>
      </c>
      <c r="F106" s="154">
        <v>299768.78506380197</v>
      </c>
      <c r="G106" s="154">
        <v>5069.99940912292</v>
      </c>
      <c r="H106" s="154">
        <v>-20.678556076170899</v>
      </c>
      <c r="I106" s="154">
        <v>0</v>
      </c>
      <c r="J106" s="154">
        <v>-1222640</v>
      </c>
    </row>
    <row r="107" spans="1:10" ht="18.75" customHeight="1">
      <c r="A107" s="145" t="s">
        <v>425</v>
      </c>
      <c r="B107" s="154"/>
      <c r="C107" s="154"/>
      <c r="D107" s="155"/>
      <c r="E107" s="154"/>
      <c r="F107" s="154"/>
      <c r="G107" s="154"/>
      <c r="H107" s="154"/>
      <c r="I107" s="154"/>
      <c r="J107" s="154"/>
    </row>
    <row r="108" spans="1:10" ht="12.75">
      <c r="A108" s="151" t="s">
        <v>426</v>
      </c>
      <c r="B108" s="154">
        <v>32353</v>
      </c>
      <c r="C108" s="154">
        <v>196104.481</v>
      </c>
      <c r="D108" s="155">
        <v>1.161</v>
      </c>
      <c r="E108" s="154">
        <v>227677.30244100001</v>
      </c>
      <c r="F108" s="154">
        <v>233009.773451805</v>
      </c>
      <c r="G108" s="154">
        <v>7202.1071755881903</v>
      </c>
      <c r="H108" s="154">
        <v>2111.4292103890998</v>
      </c>
      <c r="I108" s="154">
        <v>68311069</v>
      </c>
      <c r="J108" s="154">
        <v>0</v>
      </c>
    </row>
    <row r="109" spans="1:10" ht="12.75">
      <c r="A109" s="151" t="s">
        <v>427</v>
      </c>
      <c r="B109" s="154">
        <v>66720</v>
      </c>
      <c r="C109" s="154">
        <v>349047.71</v>
      </c>
      <c r="D109" s="155">
        <v>1.105</v>
      </c>
      <c r="E109" s="154">
        <v>385697.71954999998</v>
      </c>
      <c r="F109" s="154">
        <v>394731.21514390898</v>
      </c>
      <c r="G109" s="154">
        <v>5916.2352389674597</v>
      </c>
      <c r="H109" s="154">
        <v>825.55727376836796</v>
      </c>
      <c r="I109" s="154">
        <v>55081181</v>
      </c>
      <c r="J109" s="154">
        <v>0</v>
      </c>
    </row>
    <row r="110" spans="1:10" ht="12.75">
      <c r="A110" s="151" t="s">
        <v>428</v>
      </c>
      <c r="B110" s="154">
        <v>13492</v>
      </c>
      <c r="C110" s="154">
        <v>69335.06</v>
      </c>
      <c r="D110" s="155">
        <v>1.054</v>
      </c>
      <c r="E110" s="154">
        <v>73079.15324</v>
      </c>
      <c r="F110" s="154">
        <v>74790.753219306003</v>
      </c>
      <c r="G110" s="154">
        <v>5543.3407366814399</v>
      </c>
      <c r="H110" s="154">
        <v>452.66277148234502</v>
      </c>
      <c r="I110" s="154">
        <v>6107326</v>
      </c>
      <c r="J110" s="154">
        <v>0</v>
      </c>
    </row>
    <row r="111" spans="1:10" ht="12.75">
      <c r="A111" s="151" t="s">
        <v>429</v>
      </c>
      <c r="B111" s="154">
        <v>29668</v>
      </c>
      <c r="C111" s="154">
        <v>146928.231</v>
      </c>
      <c r="D111" s="155">
        <v>1.0229999999999999</v>
      </c>
      <c r="E111" s="154">
        <v>150307.58031300001</v>
      </c>
      <c r="F111" s="154">
        <v>153827.96115961901</v>
      </c>
      <c r="G111" s="154">
        <v>5184.9791411493698</v>
      </c>
      <c r="H111" s="154">
        <v>94.301175950273304</v>
      </c>
      <c r="I111" s="154">
        <v>2797727</v>
      </c>
      <c r="J111" s="154">
        <v>0</v>
      </c>
    </row>
    <row r="112" spans="1:10" ht="12.75">
      <c r="A112" s="151" t="s">
        <v>430</v>
      </c>
      <c r="B112" s="154">
        <v>17465</v>
      </c>
      <c r="C112" s="154">
        <v>96360.27</v>
      </c>
      <c r="D112" s="155">
        <v>0.96099999999999997</v>
      </c>
      <c r="E112" s="154">
        <v>92602.219469999996</v>
      </c>
      <c r="F112" s="154">
        <v>94771.072691492795</v>
      </c>
      <c r="G112" s="154">
        <v>5426.3425531916901</v>
      </c>
      <c r="H112" s="154">
        <v>335.66458799259198</v>
      </c>
      <c r="I112" s="154">
        <v>5862382</v>
      </c>
      <c r="J112" s="154">
        <v>0</v>
      </c>
    </row>
    <row r="113" spans="1:10" ht="18.75" customHeight="1">
      <c r="A113" s="145" t="s">
        <v>431</v>
      </c>
      <c r="B113" s="154"/>
      <c r="C113" s="154"/>
      <c r="D113" s="155"/>
      <c r="E113" s="154"/>
      <c r="F113" s="154"/>
      <c r="G113" s="154"/>
      <c r="H113" s="154"/>
      <c r="I113" s="154"/>
      <c r="J113" s="154"/>
    </row>
    <row r="114" spans="1:10" ht="12.75">
      <c r="A114" s="151" t="s">
        <v>432</v>
      </c>
      <c r="B114" s="154">
        <v>15471</v>
      </c>
      <c r="C114" s="154">
        <v>48503.436000000002</v>
      </c>
      <c r="D114" s="155">
        <v>1.0609999999999999</v>
      </c>
      <c r="E114" s="154">
        <v>51462.145596000002</v>
      </c>
      <c r="F114" s="154">
        <v>52667.449755010697</v>
      </c>
      <c r="G114" s="154">
        <v>3404.2692621686201</v>
      </c>
      <c r="H114" s="154">
        <v>-1686.40870303047</v>
      </c>
      <c r="I114" s="154">
        <v>0</v>
      </c>
      <c r="J114" s="154">
        <v>-26090429</v>
      </c>
    </row>
    <row r="115" spans="1:10" ht="12.75">
      <c r="A115" s="151" t="s">
        <v>433</v>
      </c>
      <c r="B115" s="154">
        <v>12848</v>
      </c>
      <c r="C115" s="154">
        <v>51206.487999999998</v>
      </c>
      <c r="D115" s="155">
        <v>1.0760000000000001</v>
      </c>
      <c r="E115" s="154">
        <v>55098.181087999998</v>
      </c>
      <c r="F115" s="154">
        <v>56388.645487612099</v>
      </c>
      <c r="G115" s="154">
        <v>4388.9045367070403</v>
      </c>
      <c r="H115" s="154">
        <v>-701.77342849205002</v>
      </c>
      <c r="I115" s="154">
        <v>0</v>
      </c>
      <c r="J115" s="154">
        <v>-9016385</v>
      </c>
    </row>
    <row r="116" spans="1:10" ht="12.75">
      <c r="A116" s="151" t="s">
        <v>434</v>
      </c>
      <c r="B116" s="154">
        <v>18346</v>
      </c>
      <c r="C116" s="154">
        <v>58678.036</v>
      </c>
      <c r="D116" s="155">
        <v>0.96699999999999997</v>
      </c>
      <c r="E116" s="154">
        <v>56741.660812000002</v>
      </c>
      <c r="F116" s="154">
        <v>58070.617445537602</v>
      </c>
      <c r="G116" s="154">
        <v>3165.3012888661101</v>
      </c>
      <c r="H116" s="154">
        <v>-1925.37667633299</v>
      </c>
      <c r="I116" s="154">
        <v>0</v>
      </c>
      <c r="J116" s="154">
        <v>-35322961</v>
      </c>
    </row>
    <row r="117" spans="1:10" ht="12.75">
      <c r="A117" s="151" t="s">
        <v>435</v>
      </c>
      <c r="B117" s="154">
        <v>14878</v>
      </c>
      <c r="C117" s="154">
        <v>38336.107000000004</v>
      </c>
      <c r="D117" s="155">
        <v>1.046</v>
      </c>
      <c r="E117" s="154">
        <v>40099.567922000002</v>
      </c>
      <c r="F117" s="154">
        <v>41038.747107616298</v>
      </c>
      <c r="G117" s="154">
        <v>2758.3510624826099</v>
      </c>
      <c r="H117" s="154">
        <v>-2332.3269027164802</v>
      </c>
      <c r="I117" s="154">
        <v>0</v>
      </c>
      <c r="J117" s="154">
        <v>-34700360</v>
      </c>
    </row>
    <row r="118" spans="1:10" ht="12.75">
      <c r="A118" s="151" t="s">
        <v>436</v>
      </c>
      <c r="B118" s="154">
        <v>33503</v>
      </c>
      <c r="C118" s="154">
        <v>254189.258</v>
      </c>
      <c r="D118" s="155">
        <v>0.875</v>
      </c>
      <c r="E118" s="154">
        <v>222415.60075000001</v>
      </c>
      <c r="F118" s="154">
        <v>227624.836500048</v>
      </c>
      <c r="G118" s="154">
        <v>6794.1628063172802</v>
      </c>
      <c r="H118" s="154">
        <v>1703.4848411181799</v>
      </c>
      <c r="I118" s="154">
        <v>57071853</v>
      </c>
      <c r="J118" s="154">
        <v>0</v>
      </c>
    </row>
    <row r="119" spans="1:10" ht="12.75">
      <c r="A119" s="151" t="s">
        <v>437</v>
      </c>
      <c r="B119" s="154">
        <v>145231</v>
      </c>
      <c r="C119" s="154">
        <v>542068.94200000004</v>
      </c>
      <c r="D119" s="155">
        <v>0.96699999999999997</v>
      </c>
      <c r="E119" s="154">
        <v>524180.666914</v>
      </c>
      <c r="F119" s="154">
        <v>536457.59650151397</v>
      </c>
      <c r="G119" s="154">
        <v>3693.8229200481601</v>
      </c>
      <c r="H119" s="154">
        <v>-1396.85504515094</v>
      </c>
      <c r="I119" s="154">
        <v>0</v>
      </c>
      <c r="J119" s="154">
        <v>-202866655</v>
      </c>
    </row>
    <row r="120" spans="1:10" ht="12.75">
      <c r="A120" s="151" t="s">
        <v>438</v>
      </c>
      <c r="B120" s="154">
        <v>52139</v>
      </c>
      <c r="C120" s="154">
        <v>359458.21399999998</v>
      </c>
      <c r="D120" s="155">
        <v>0.91400000000000003</v>
      </c>
      <c r="E120" s="154">
        <v>328544.80759600003</v>
      </c>
      <c r="F120" s="154">
        <v>336239.71456947899</v>
      </c>
      <c r="G120" s="154">
        <v>6448.9099248063603</v>
      </c>
      <c r="H120" s="154">
        <v>1358.23195960726</v>
      </c>
      <c r="I120" s="154">
        <v>70816856</v>
      </c>
      <c r="J120" s="154">
        <v>0</v>
      </c>
    </row>
    <row r="121" spans="1:10" ht="12.75">
      <c r="A121" s="151" t="s">
        <v>439</v>
      </c>
      <c r="B121" s="154">
        <v>26473</v>
      </c>
      <c r="C121" s="154">
        <v>119397.671</v>
      </c>
      <c r="D121" s="155">
        <v>0.96699999999999997</v>
      </c>
      <c r="E121" s="154">
        <v>115457.547857</v>
      </c>
      <c r="F121" s="154">
        <v>118161.69983141799</v>
      </c>
      <c r="G121" s="154">
        <v>4463.47976547495</v>
      </c>
      <c r="H121" s="154">
        <v>-627.19819972414803</v>
      </c>
      <c r="I121" s="154">
        <v>0</v>
      </c>
      <c r="J121" s="154">
        <v>-16603818</v>
      </c>
    </row>
    <row r="122" spans="1:10" ht="12.75">
      <c r="A122" s="151" t="s">
        <v>440</v>
      </c>
      <c r="B122" s="154">
        <v>15662</v>
      </c>
      <c r="C122" s="154">
        <v>70822.240999999995</v>
      </c>
      <c r="D122" s="155">
        <v>0.98899999999999999</v>
      </c>
      <c r="E122" s="154">
        <v>70043.196349000005</v>
      </c>
      <c r="F122" s="154">
        <v>71683.690636444095</v>
      </c>
      <c r="G122" s="154">
        <v>4576.9180587692599</v>
      </c>
      <c r="H122" s="154">
        <v>-513.75990642983697</v>
      </c>
      <c r="I122" s="154">
        <v>0</v>
      </c>
      <c r="J122" s="154">
        <v>-8046508</v>
      </c>
    </row>
    <row r="123" spans="1:10" ht="12.75">
      <c r="A123" s="151" t="s">
        <v>441</v>
      </c>
      <c r="B123" s="154">
        <v>16580</v>
      </c>
      <c r="C123" s="154">
        <v>61512.919000000002</v>
      </c>
      <c r="D123" s="155">
        <v>1.002</v>
      </c>
      <c r="E123" s="154">
        <v>61635.944838000003</v>
      </c>
      <c r="F123" s="154">
        <v>63079.531377142899</v>
      </c>
      <c r="G123" s="154">
        <v>3804.5555716008998</v>
      </c>
      <c r="H123" s="154">
        <v>-1286.1223935982</v>
      </c>
      <c r="I123" s="154">
        <v>0</v>
      </c>
      <c r="J123" s="154">
        <v>-21323909</v>
      </c>
    </row>
    <row r="124" spans="1:10" ht="12.75">
      <c r="A124" s="151" t="s">
        <v>442</v>
      </c>
      <c r="B124" s="154">
        <v>17591</v>
      </c>
      <c r="C124" s="154">
        <v>102204.326</v>
      </c>
      <c r="D124" s="155">
        <v>0.95499999999999996</v>
      </c>
      <c r="E124" s="154">
        <v>97605.131330000004</v>
      </c>
      <c r="F124" s="154">
        <v>99891.158649117104</v>
      </c>
      <c r="G124" s="154">
        <v>5678.5378118991002</v>
      </c>
      <c r="H124" s="154">
        <v>587.85984670000698</v>
      </c>
      <c r="I124" s="154">
        <v>10341043</v>
      </c>
      <c r="J124" s="154">
        <v>0</v>
      </c>
    </row>
    <row r="125" spans="1:10" ht="12.75">
      <c r="A125" s="151" t="s">
        <v>443</v>
      </c>
      <c r="B125" s="154">
        <v>84818</v>
      </c>
      <c r="C125" s="154">
        <v>489340.78200000001</v>
      </c>
      <c r="D125" s="155">
        <v>0.98699999999999999</v>
      </c>
      <c r="E125" s="154">
        <v>482979.35183399997</v>
      </c>
      <c r="F125" s="154">
        <v>494291.298017742</v>
      </c>
      <c r="G125" s="154">
        <v>5827.6698108625696</v>
      </c>
      <c r="H125" s="154">
        <v>736.99184566347799</v>
      </c>
      <c r="I125" s="154">
        <v>62510174</v>
      </c>
      <c r="J125" s="154">
        <v>0</v>
      </c>
    </row>
    <row r="126" spans="1:10" ht="12.75">
      <c r="A126" s="151" t="s">
        <v>444</v>
      </c>
      <c r="B126" s="154">
        <v>31387</v>
      </c>
      <c r="C126" s="154">
        <v>109564.152</v>
      </c>
      <c r="D126" s="155">
        <v>0.98799999999999999</v>
      </c>
      <c r="E126" s="154">
        <v>108249.382176</v>
      </c>
      <c r="F126" s="154">
        <v>110784.7104068</v>
      </c>
      <c r="G126" s="154">
        <v>3529.6368052633202</v>
      </c>
      <c r="H126" s="154">
        <v>-1561.0411599357701</v>
      </c>
      <c r="I126" s="154">
        <v>0</v>
      </c>
      <c r="J126" s="154">
        <v>-48996399</v>
      </c>
    </row>
    <row r="127" spans="1:10" ht="12.75">
      <c r="A127" s="151" t="s">
        <v>445</v>
      </c>
      <c r="B127" s="154">
        <v>45671</v>
      </c>
      <c r="C127" s="154">
        <v>204987.83199999999</v>
      </c>
      <c r="D127" s="155">
        <v>1.044</v>
      </c>
      <c r="E127" s="154">
        <v>214007.296608</v>
      </c>
      <c r="F127" s="154">
        <v>219019.59995588701</v>
      </c>
      <c r="G127" s="154">
        <v>4795.5945776507397</v>
      </c>
      <c r="H127" s="154">
        <v>-295.08338754835898</v>
      </c>
      <c r="I127" s="154">
        <v>0</v>
      </c>
      <c r="J127" s="154">
        <v>-13476753</v>
      </c>
    </row>
    <row r="128" spans="1:10" ht="12.75">
      <c r="A128" s="151" t="s">
        <v>446</v>
      </c>
      <c r="B128" s="154">
        <v>24653</v>
      </c>
      <c r="C128" s="154">
        <v>71706.464999999997</v>
      </c>
      <c r="D128" s="155">
        <v>0.83799999999999997</v>
      </c>
      <c r="E128" s="154">
        <v>60090.017670000001</v>
      </c>
      <c r="F128" s="154">
        <v>61497.396771160304</v>
      </c>
      <c r="G128" s="154">
        <v>2494.5198057502298</v>
      </c>
      <c r="H128" s="154">
        <v>-2596.1581594488698</v>
      </c>
      <c r="I128" s="154">
        <v>0</v>
      </c>
      <c r="J128" s="154">
        <v>-64003087</v>
      </c>
    </row>
    <row r="129" spans="1:10" ht="12.75">
      <c r="A129" s="151" t="s">
        <v>447</v>
      </c>
      <c r="B129" s="154">
        <v>122949</v>
      </c>
      <c r="C129" s="154">
        <v>587877.87100000004</v>
      </c>
      <c r="D129" s="155">
        <v>1.024</v>
      </c>
      <c r="E129" s="154">
        <v>601986.93990400003</v>
      </c>
      <c r="F129" s="154">
        <v>616086.18419188005</v>
      </c>
      <c r="G129" s="154">
        <v>5010.9084595391596</v>
      </c>
      <c r="H129" s="154">
        <v>-79.769505659936797</v>
      </c>
      <c r="I129" s="154">
        <v>0</v>
      </c>
      <c r="J129" s="154">
        <v>-9807581</v>
      </c>
    </row>
    <row r="130" spans="1:10" ht="12.75">
      <c r="A130" s="151" t="s">
        <v>448</v>
      </c>
      <c r="B130" s="154">
        <v>338582</v>
      </c>
      <c r="C130" s="154">
        <v>1458806.899</v>
      </c>
      <c r="D130" s="155">
        <v>0.995</v>
      </c>
      <c r="E130" s="154">
        <v>1451512.8645049999</v>
      </c>
      <c r="F130" s="154">
        <v>1485509.0081205401</v>
      </c>
      <c r="G130" s="154">
        <v>4387.4423570081699</v>
      </c>
      <c r="H130" s="154">
        <v>-703.23560819092404</v>
      </c>
      <c r="I130" s="154">
        <v>0</v>
      </c>
      <c r="J130" s="154">
        <v>-238102919</v>
      </c>
    </row>
    <row r="131" spans="1:10" ht="12.75">
      <c r="A131" s="151" t="s">
        <v>449</v>
      </c>
      <c r="B131" s="154">
        <v>13255</v>
      </c>
      <c r="C131" s="154">
        <v>59507.213000000003</v>
      </c>
      <c r="D131" s="155">
        <v>0.84299999999999997</v>
      </c>
      <c r="E131" s="154">
        <v>50164.580559000002</v>
      </c>
      <c r="F131" s="154">
        <v>51339.4942141254</v>
      </c>
      <c r="G131" s="154">
        <v>3873.2172172105202</v>
      </c>
      <c r="H131" s="154">
        <v>-1217.4607479885799</v>
      </c>
      <c r="I131" s="154">
        <v>0</v>
      </c>
      <c r="J131" s="154">
        <v>-16137442</v>
      </c>
    </row>
    <row r="132" spans="1:10" ht="12.75">
      <c r="A132" s="151" t="s">
        <v>450</v>
      </c>
      <c r="B132" s="154">
        <v>7463</v>
      </c>
      <c r="C132" s="154">
        <v>27094.541000000001</v>
      </c>
      <c r="D132" s="155">
        <v>0.82299999999999995</v>
      </c>
      <c r="E132" s="154">
        <v>22298.807242999999</v>
      </c>
      <c r="F132" s="154">
        <v>22821.071614213</v>
      </c>
      <c r="G132" s="154">
        <v>3057.8951647076201</v>
      </c>
      <c r="H132" s="154">
        <v>-2032.78280049147</v>
      </c>
      <c r="I132" s="154">
        <v>0</v>
      </c>
      <c r="J132" s="154">
        <v>-15170658</v>
      </c>
    </row>
    <row r="133" spans="1:10" ht="12.75">
      <c r="A133" s="151" t="s">
        <v>451</v>
      </c>
      <c r="B133" s="154">
        <v>19317</v>
      </c>
      <c r="C133" s="154">
        <v>100129.698</v>
      </c>
      <c r="D133" s="155">
        <v>0.995</v>
      </c>
      <c r="E133" s="154">
        <v>99629.049509999997</v>
      </c>
      <c r="F133" s="154">
        <v>101962.47938048</v>
      </c>
      <c r="G133" s="154">
        <v>5278.3806688657596</v>
      </c>
      <c r="H133" s="154">
        <v>187.70270366666401</v>
      </c>
      <c r="I133" s="154">
        <v>3625853</v>
      </c>
      <c r="J133" s="154">
        <v>0</v>
      </c>
    </row>
    <row r="134" spans="1:10" ht="12.75">
      <c r="A134" s="151" t="s">
        <v>452</v>
      </c>
      <c r="B134" s="154">
        <v>19167</v>
      </c>
      <c r="C134" s="154">
        <v>86526.085000000006</v>
      </c>
      <c r="D134" s="155">
        <v>1.04</v>
      </c>
      <c r="E134" s="154">
        <v>89987.128400000001</v>
      </c>
      <c r="F134" s="154">
        <v>92094.733103648105</v>
      </c>
      <c r="G134" s="154">
        <v>4804.8590339462698</v>
      </c>
      <c r="H134" s="154">
        <v>-285.81893125282699</v>
      </c>
      <c r="I134" s="154">
        <v>0</v>
      </c>
      <c r="J134" s="154">
        <v>-5478291</v>
      </c>
    </row>
    <row r="135" spans="1:10" ht="12.75">
      <c r="A135" s="151" t="s">
        <v>453</v>
      </c>
      <c r="B135" s="154">
        <v>15739</v>
      </c>
      <c r="C135" s="154">
        <v>50021.482000000004</v>
      </c>
      <c r="D135" s="155">
        <v>1.02</v>
      </c>
      <c r="E135" s="154">
        <v>51021.911639999998</v>
      </c>
      <c r="F135" s="154">
        <v>52216.905000423598</v>
      </c>
      <c r="G135" s="154">
        <v>3317.6761548016798</v>
      </c>
      <c r="H135" s="154">
        <v>-1773.0018103974201</v>
      </c>
      <c r="I135" s="154">
        <v>0</v>
      </c>
      <c r="J135" s="154">
        <v>-27905275</v>
      </c>
    </row>
    <row r="136" spans="1:10" ht="12.75">
      <c r="A136" s="151" t="s">
        <v>454</v>
      </c>
      <c r="B136" s="154">
        <v>24633</v>
      </c>
      <c r="C136" s="154">
        <v>81630.857999999993</v>
      </c>
      <c r="D136" s="155">
        <v>0.98199999999999998</v>
      </c>
      <c r="E136" s="154">
        <v>80161.502556000007</v>
      </c>
      <c r="F136" s="154">
        <v>82038.979511232203</v>
      </c>
      <c r="G136" s="154">
        <v>3330.4501892271401</v>
      </c>
      <c r="H136" s="154">
        <v>-1760.22777597195</v>
      </c>
      <c r="I136" s="154">
        <v>0</v>
      </c>
      <c r="J136" s="154">
        <v>-43359691</v>
      </c>
    </row>
    <row r="137" spans="1:10" ht="12.75">
      <c r="A137" s="151" t="s">
        <v>455</v>
      </c>
      <c r="B137" s="154">
        <v>14128</v>
      </c>
      <c r="C137" s="154">
        <v>61593.222000000002</v>
      </c>
      <c r="D137" s="155">
        <v>1.129</v>
      </c>
      <c r="E137" s="154">
        <v>69538.747638000001</v>
      </c>
      <c r="F137" s="154">
        <v>71167.427141541601</v>
      </c>
      <c r="G137" s="154">
        <v>5037.3320456923602</v>
      </c>
      <c r="H137" s="154">
        <v>-53.345919506737999</v>
      </c>
      <c r="I137" s="154">
        <v>0</v>
      </c>
      <c r="J137" s="154">
        <v>-753671</v>
      </c>
    </row>
    <row r="138" spans="1:10" ht="12.75">
      <c r="A138" s="151" t="s">
        <v>456</v>
      </c>
      <c r="B138" s="154">
        <v>21525</v>
      </c>
      <c r="C138" s="154">
        <v>63749.14</v>
      </c>
      <c r="D138" s="155">
        <v>0.99399999999999999</v>
      </c>
      <c r="E138" s="154">
        <v>63366.64516</v>
      </c>
      <c r="F138" s="154">
        <v>64850.766742366402</v>
      </c>
      <c r="G138" s="154">
        <v>3012.8114630599998</v>
      </c>
      <c r="H138" s="154">
        <v>-2077.8665021390998</v>
      </c>
      <c r="I138" s="154">
        <v>0</v>
      </c>
      <c r="J138" s="154">
        <v>-44726076</v>
      </c>
    </row>
    <row r="139" spans="1:10" ht="12.75">
      <c r="A139" s="151" t="s">
        <v>457</v>
      </c>
      <c r="B139" s="154">
        <v>13507</v>
      </c>
      <c r="C139" s="154">
        <v>65058.843000000001</v>
      </c>
      <c r="D139" s="155">
        <v>0.90100000000000002</v>
      </c>
      <c r="E139" s="154">
        <v>58618.017543000002</v>
      </c>
      <c r="F139" s="154">
        <v>59990.920664688601</v>
      </c>
      <c r="G139" s="154">
        <v>4441.4689172050503</v>
      </c>
      <c r="H139" s="154">
        <v>-649.209047994044</v>
      </c>
      <c r="I139" s="154">
        <v>0</v>
      </c>
      <c r="J139" s="154">
        <v>-8768867</v>
      </c>
    </row>
    <row r="140" spans="1:10" ht="12.75">
      <c r="A140" s="151" t="s">
        <v>458</v>
      </c>
      <c r="B140" s="154">
        <v>44820</v>
      </c>
      <c r="C140" s="154">
        <v>226159.62700000001</v>
      </c>
      <c r="D140" s="155">
        <v>0.91500000000000004</v>
      </c>
      <c r="E140" s="154">
        <v>206936.058705</v>
      </c>
      <c r="F140" s="154">
        <v>211782.74531936101</v>
      </c>
      <c r="G140" s="154">
        <v>4725.18396517985</v>
      </c>
      <c r="H140" s="154">
        <v>-365.494000019243</v>
      </c>
      <c r="I140" s="154">
        <v>0</v>
      </c>
      <c r="J140" s="154">
        <v>-16381441</v>
      </c>
    </row>
    <row r="141" spans="1:10" ht="12.75">
      <c r="A141" s="151" t="s">
        <v>459</v>
      </c>
      <c r="B141" s="154">
        <v>36494</v>
      </c>
      <c r="C141" s="154">
        <v>94589.1</v>
      </c>
      <c r="D141" s="155">
        <v>0.95799999999999996</v>
      </c>
      <c r="E141" s="154">
        <v>90616.357799999998</v>
      </c>
      <c r="F141" s="154">
        <v>92738.699798489004</v>
      </c>
      <c r="G141" s="154">
        <v>2541.2040280179999</v>
      </c>
      <c r="H141" s="154">
        <v>-2549.4739371810902</v>
      </c>
      <c r="I141" s="154">
        <v>0</v>
      </c>
      <c r="J141" s="154">
        <v>-93040502</v>
      </c>
    </row>
    <row r="142" spans="1:10" ht="12.75">
      <c r="A142" s="151" t="s">
        <v>460</v>
      </c>
      <c r="B142" s="154">
        <v>30177</v>
      </c>
      <c r="C142" s="154">
        <v>140845.53899999999</v>
      </c>
      <c r="D142" s="155">
        <v>0.94299999999999995</v>
      </c>
      <c r="E142" s="154">
        <v>132817.34327700001</v>
      </c>
      <c r="F142" s="154">
        <v>135928.08213925501</v>
      </c>
      <c r="G142" s="154">
        <v>4504.3603452714096</v>
      </c>
      <c r="H142" s="154">
        <v>-586.31761992768099</v>
      </c>
      <c r="I142" s="154">
        <v>0</v>
      </c>
      <c r="J142" s="154">
        <v>-17693307</v>
      </c>
    </row>
    <row r="143" spans="1:10" ht="12.75">
      <c r="A143" s="151" t="s">
        <v>461</v>
      </c>
      <c r="B143" s="154">
        <v>15956</v>
      </c>
      <c r="C143" s="154">
        <v>67755.540999999997</v>
      </c>
      <c r="D143" s="155">
        <v>0.93400000000000005</v>
      </c>
      <c r="E143" s="154">
        <v>63283.675294000001</v>
      </c>
      <c r="F143" s="154">
        <v>64765.8536242263</v>
      </c>
      <c r="G143" s="154">
        <v>4059.02817900641</v>
      </c>
      <c r="H143" s="154">
        <v>-1031.64978619268</v>
      </c>
      <c r="I143" s="154">
        <v>0</v>
      </c>
      <c r="J143" s="154">
        <v>-16461004</v>
      </c>
    </row>
    <row r="144" spans="1:10" ht="12.75">
      <c r="A144" s="151" t="s">
        <v>462</v>
      </c>
      <c r="B144" s="154">
        <v>42094</v>
      </c>
      <c r="C144" s="154">
        <v>192421.61799999999</v>
      </c>
      <c r="D144" s="155">
        <v>1.0669999999999999</v>
      </c>
      <c r="E144" s="154">
        <v>205313.86640599999</v>
      </c>
      <c r="F144" s="154">
        <v>210122.55936304099</v>
      </c>
      <c r="G144" s="154">
        <v>4991.7460769478203</v>
      </c>
      <c r="H144" s="154">
        <v>-98.931888251276206</v>
      </c>
      <c r="I144" s="154">
        <v>0</v>
      </c>
      <c r="J144" s="154">
        <v>-4164439</v>
      </c>
    </row>
    <row r="145" spans="1:10" ht="12.75">
      <c r="A145" s="151" t="s">
        <v>463</v>
      </c>
      <c r="B145" s="154">
        <v>10157</v>
      </c>
      <c r="C145" s="154">
        <v>43837.048999999999</v>
      </c>
      <c r="D145" s="155">
        <v>0.99099999999999999</v>
      </c>
      <c r="E145" s="154">
        <v>43442.515558999999</v>
      </c>
      <c r="F145" s="154">
        <v>44459.990521902102</v>
      </c>
      <c r="G145" s="154">
        <v>4377.2758217881301</v>
      </c>
      <c r="H145" s="154">
        <v>-713.402143410961</v>
      </c>
      <c r="I145" s="154">
        <v>0</v>
      </c>
      <c r="J145" s="154">
        <v>-7246026</v>
      </c>
    </row>
    <row r="146" spans="1:10" ht="12.75">
      <c r="A146" s="151" t="s">
        <v>464</v>
      </c>
      <c r="B146" s="154">
        <v>14898</v>
      </c>
      <c r="C146" s="154">
        <v>80862.498999999996</v>
      </c>
      <c r="D146" s="155">
        <v>0.99299999999999999</v>
      </c>
      <c r="E146" s="154">
        <v>80296.461507</v>
      </c>
      <c r="F146" s="154">
        <v>82177.0993600738</v>
      </c>
      <c r="G146" s="154">
        <v>5515.9819680543596</v>
      </c>
      <c r="H146" s="154">
        <v>425.30400285526201</v>
      </c>
      <c r="I146" s="154">
        <v>6336179</v>
      </c>
      <c r="J146" s="154">
        <v>0</v>
      </c>
    </row>
    <row r="147" spans="1:10" ht="18.75" customHeight="1">
      <c r="A147" s="145" t="s">
        <v>465</v>
      </c>
      <c r="B147" s="154"/>
      <c r="C147" s="154"/>
      <c r="D147" s="155"/>
      <c r="E147" s="154"/>
      <c r="F147" s="154"/>
      <c r="G147" s="154"/>
      <c r="H147" s="154"/>
      <c r="I147" s="154"/>
      <c r="J147" s="154"/>
    </row>
    <row r="148" spans="1:10" ht="12.75">
      <c r="A148" s="151" t="s">
        <v>466</v>
      </c>
      <c r="B148" s="154">
        <v>44625</v>
      </c>
      <c r="C148" s="154">
        <v>233024.61799999999</v>
      </c>
      <c r="D148" s="155">
        <v>1.0289999999999999</v>
      </c>
      <c r="E148" s="154">
        <v>239782.33192200001</v>
      </c>
      <c r="F148" s="154">
        <v>245398.31700337899</v>
      </c>
      <c r="G148" s="154">
        <v>5499.1219496555505</v>
      </c>
      <c r="H148" s="154">
        <v>408.44398445645101</v>
      </c>
      <c r="I148" s="154">
        <v>18226813</v>
      </c>
      <c r="J148" s="154">
        <v>0</v>
      </c>
    </row>
    <row r="149" spans="1:10" ht="12.75">
      <c r="A149" s="151" t="s">
        <v>467</v>
      </c>
      <c r="B149" s="154">
        <v>101175</v>
      </c>
      <c r="C149" s="154">
        <v>470395.18</v>
      </c>
      <c r="D149" s="155">
        <v>1.093</v>
      </c>
      <c r="E149" s="154">
        <v>514141.93174000003</v>
      </c>
      <c r="F149" s="154">
        <v>526183.74230718706</v>
      </c>
      <c r="G149" s="154">
        <v>5200.7288589788704</v>
      </c>
      <c r="H149" s="154">
        <v>110.050893779776</v>
      </c>
      <c r="I149" s="154">
        <v>11134399</v>
      </c>
      <c r="J149" s="154">
        <v>0</v>
      </c>
    </row>
    <row r="150" spans="1:10" ht="12.75">
      <c r="A150" s="151" t="s">
        <v>468</v>
      </c>
      <c r="B150" s="154">
        <v>10929</v>
      </c>
      <c r="C150" s="154">
        <v>41987.786999999997</v>
      </c>
      <c r="D150" s="155">
        <v>1.0740000000000001</v>
      </c>
      <c r="E150" s="154">
        <v>45094.883238000002</v>
      </c>
      <c r="F150" s="154">
        <v>46151.058601218603</v>
      </c>
      <c r="G150" s="154">
        <v>4222.8070821867204</v>
      </c>
      <c r="H150" s="154">
        <v>-867.87088301237804</v>
      </c>
      <c r="I150" s="154">
        <v>0</v>
      </c>
      <c r="J150" s="154">
        <v>-9484961</v>
      </c>
    </row>
    <row r="151" spans="1:10" ht="12.75">
      <c r="A151" s="151" t="s">
        <v>469</v>
      </c>
      <c r="B151" s="154">
        <v>83217</v>
      </c>
      <c r="C151" s="154">
        <v>331826.174</v>
      </c>
      <c r="D151" s="155">
        <v>1.1910000000000001</v>
      </c>
      <c r="E151" s="154">
        <v>395204.97323399998</v>
      </c>
      <c r="F151" s="154">
        <v>404461.13992475899</v>
      </c>
      <c r="G151" s="154">
        <v>4860.31868397994</v>
      </c>
      <c r="H151" s="154">
        <v>-230.35928121915501</v>
      </c>
      <c r="I151" s="154">
        <v>0</v>
      </c>
      <c r="J151" s="154">
        <v>-19169808</v>
      </c>
    </row>
    <row r="152" spans="1:10" ht="12.75">
      <c r="A152" s="151" t="s">
        <v>470</v>
      </c>
      <c r="B152" s="154">
        <v>25426</v>
      </c>
      <c r="C152" s="154">
        <v>129548.726</v>
      </c>
      <c r="D152" s="155">
        <v>0.98199999999999998</v>
      </c>
      <c r="E152" s="154">
        <v>127216.84893199999</v>
      </c>
      <c r="F152" s="154">
        <v>130196.41760987299</v>
      </c>
      <c r="G152" s="154">
        <v>5120.6016522407399</v>
      </c>
      <c r="H152" s="154">
        <v>29.9236870416416</v>
      </c>
      <c r="I152" s="154">
        <v>760840</v>
      </c>
      <c r="J152" s="154">
        <v>0</v>
      </c>
    </row>
    <row r="153" spans="1:10" ht="12.75">
      <c r="A153" s="151" t="s">
        <v>471</v>
      </c>
      <c r="B153" s="154">
        <v>63481</v>
      </c>
      <c r="C153" s="154">
        <v>247851.71599999999</v>
      </c>
      <c r="D153" s="155">
        <v>1.03</v>
      </c>
      <c r="E153" s="154">
        <v>255287.26748000001</v>
      </c>
      <c r="F153" s="154">
        <v>261266.39644309599</v>
      </c>
      <c r="G153" s="154">
        <v>4115.6628982387901</v>
      </c>
      <c r="H153" s="154">
        <v>-975.01506696030697</v>
      </c>
      <c r="I153" s="154">
        <v>0</v>
      </c>
      <c r="J153" s="154">
        <v>-61894931</v>
      </c>
    </row>
    <row r="154" spans="1:10" ht="18.75" customHeight="1">
      <c r="A154" s="145" t="s">
        <v>472</v>
      </c>
      <c r="B154" s="154"/>
      <c r="C154" s="154"/>
      <c r="D154" s="155"/>
      <c r="E154" s="154"/>
      <c r="F154" s="154"/>
      <c r="G154" s="154"/>
      <c r="H154" s="154"/>
      <c r="I154" s="154"/>
      <c r="J154" s="154"/>
    </row>
    <row r="155" spans="1:10" ht="12.75">
      <c r="A155" s="151" t="s">
        <v>473</v>
      </c>
      <c r="B155" s="154">
        <v>30797</v>
      </c>
      <c r="C155" s="154">
        <v>145063.85</v>
      </c>
      <c r="D155" s="155">
        <v>1.133</v>
      </c>
      <c r="E155" s="154">
        <v>164357.34205000001</v>
      </c>
      <c r="F155" s="154">
        <v>168206.784890802</v>
      </c>
      <c r="G155" s="154">
        <v>5461.7912423548296</v>
      </c>
      <c r="H155" s="154">
        <v>371.11327715573401</v>
      </c>
      <c r="I155" s="154">
        <v>11429176</v>
      </c>
      <c r="J155" s="154">
        <v>0</v>
      </c>
    </row>
    <row r="156" spans="1:10" ht="12.75">
      <c r="A156" s="151" t="s">
        <v>474</v>
      </c>
      <c r="B156" s="154">
        <v>40934</v>
      </c>
      <c r="C156" s="154">
        <v>250375.75099999999</v>
      </c>
      <c r="D156" s="155">
        <v>0.98199999999999998</v>
      </c>
      <c r="E156" s="154">
        <v>245868.987482</v>
      </c>
      <c r="F156" s="154">
        <v>251627.529216934</v>
      </c>
      <c r="G156" s="154">
        <v>6147.1522259474796</v>
      </c>
      <c r="H156" s="154">
        <v>1056.4742607483799</v>
      </c>
      <c r="I156" s="154">
        <v>43245717</v>
      </c>
      <c r="J156" s="154">
        <v>0</v>
      </c>
    </row>
    <row r="157" spans="1:10" ht="12.75">
      <c r="A157" s="151" t="s">
        <v>475</v>
      </c>
      <c r="B157" s="154">
        <v>9867</v>
      </c>
      <c r="C157" s="154">
        <v>44886.201999999997</v>
      </c>
      <c r="D157" s="155">
        <v>0.995</v>
      </c>
      <c r="E157" s="154">
        <v>44661.770989999997</v>
      </c>
      <c r="F157" s="154">
        <v>45707.802353434199</v>
      </c>
      <c r="G157" s="154">
        <v>4632.3910361238704</v>
      </c>
      <c r="H157" s="154">
        <v>-458.28692907522998</v>
      </c>
      <c r="I157" s="154">
        <v>0</v>
      </c>
      <c r="J157" s="154">
        <v>-4521917</v>
      </c>
    </row>
    <row r="158" spans="1:10" ht="12.75">
      <c r="A158" s="151" t="s">
        <v>476</v>
      </c>
      <c r="B158" s="154">
        <v>9403</v>
      </c>
      <c r="C158" s="154">
        <v>36988.523000000001</v>
      </c>
      <c r="D158" s="155">
        <v>1.1659999999999999</v>
      </c>
      <c r="E158" s="154">
        <v>43128.617817999999</v>
      </c>
      <c r="F158" s="154">
        <v>44138.740925507198</v>
      </c>
      <c r="G158" s="154">
        <v>4694.11261570852</v>
      </c>
      <c r="H158" s="154">
        <v>-396.56534949057499</v>
      </c>
      <c r="I158" s="154">
        <v>0</v>
      </c>
      <c r="J158" s="154">
        <v>-3728904</v>
      </c>
    </row>
    <row r="159" spans="1:10" ht="12.75">
      <c r="A159" s="151" t="s">
        <v>477</v>
      </c>
      <c r="B159" s="154">
        <v>112121</v>
      </c>
      <c r="C159" s="154">
        <v>564793.31000000006</v>
      </c>
      <c r="D159" s="155">
        <v>0.96199999999999997</v>
      </c>
      <c r="E159" s="154">
        <v>543331.16422000004</v>
      </c>
      <c r="F159" s="154">
        <v>556056.62104598596</v>
      </c>
      <c r="G159" s="154">
        <v>4959.4333001488203</v>
      </c>
      <c r="H159" s="154">
        <v>-131.244665050272</v>
      </c>
      <c r="I159" s="154">
        <v>0</v>
      </c>
      <c r="J159" s="154">
        <v>-14715283</v>
      </c>
    </row>
    <row r="160" spans="1:10" ht="12.75">
      <c r="A160" s="151" t="s">
        <v>478</v>
      </c>
      <c r="B160" s="154">
        <v>4807</v>
      </c>
      <c r="C160" s="154">
        <v>38551.610999999997</v>
      </c>
      <c r="D160" s="155">
        <v>0.92800000000000005</v>
      </c>
      <c r="E160" s="154">
        <v>35775.895008</v>
      </c>
      <c r="F160" s="154">
        <v>36613.808673395702</v>
      </c>
      <c r="G160" s="154">
        <v>7616.7690188050201</v>
      </c>
      <c r="H160" s="154">
        <v>2526.09105360593</v>
      </c>
      <c r="I160" s="154">
        <v>12142920</v>
      </c>
      <c r="J160" s="154">
        <v>0</v>
      </c>
    </row>
    <row r="161" spans="1:10" ht="12.75">
      <c r="A161" s="151" t="s">
        <v>479</v>
      </c>
      <c r="B161" s="154">
        <v>5671</v>
      </c>
      <c r="C161" s="154">
        <v>35530.468999999997</v>
      </c>
      <c r="D161" s="155">
        <v>0.86199999999999999</v>
      </c>
      <c r="E161" s="154">
        <v>30627.264277999999</v>
      </c>
      <c r="F161" s="154">
        <v>31344.590937933601</v>
      </c>
      <c r="G161" s="154">
        <v>5527.1717400693997</v>
      </c>
      <c r="H161" s="154">
        <v>436.49377487030898</v>
      </c>
      <c r="I161" s="154">
        <v>2475356</v>
      </c>
      <c r="J161" s="154">
        <v>0</v>
      </c>
    </row>
    <row r="162" spans="1:10" ht="12.75">
      <c r="A162" s="151" t="s">
        <v>480</v>
      </c>
      <c r="B162" s="154">
        <v>33145</v>
      </c>
      <c r="C162" s="154">
        <v>188860.69899999999</v>
      </c>
      <c r="D162" s="155">
        <v>0.95299999999999996</v>
      </c>
      <c r="E162" s="154">
        <v>179984.246147</v>
      </c>
      <c r="F162" s="154">
        <v>184199.68951658701</v>
      </c>
      <c r="G162" s="154">
        <v>5557.3899386509902</v>
      </c>
      <c r="H162" s="154">
        <v>466.71197345190001</v>
      </c>
      <c r="I162" s="154">
        <v>15469168</v>
      </c>
      <c r="J162" s="154">
        <v>0</v>
      </c>
    </row>
    <row r="163" spans="1:10" ht="12.75">
      <c r="A163" s="151" t="s">
        <v>481</v>
      </c>
      <c r="B163" s="154">
        <v>6596</v>
      </c>
      <c r="C163" s="154">
        <v>22066.978999999999</v>
      </c>
      <c r="D163" s="155">
        <v>1.0569999999999999</v>
      </c>
      <c r="E163" s="154">
        <v>23324.796803000001</v>
      </c>
      <c r="F163" s="154">
        <v>23871.091060053299</v>
      </c>
      <c r="G163" s="154">
        <v>3619.0253274792799</v>
      </c>
      <c r="H163" s="154">
        <v>-1471.6526377198199</v>
      </c>
      <c r="I163" s="154">
        <v>0</v>
      </c>
      <c r="J163" s="154">
        <v>-9707021</v>
      </c>
    </row>
    <row r="164" spans="1:10" ht="12.75">
      <c r="A164" s="151" t="s">
        <v>482</v>
      </c>
      <c r="B164" s="154">
        <v>5705</v>
      </c>
      <c r="C164" s="154">
        <v>40084.732000000004</v>
      </c>
      <c r="D164" s="155">
        <v>0.94199999999999995</v>
      </c>
      <c r="E164" s="154">
        <v>37759.817543999998</v>
      </c>
      <c r="F164" s="154">
        <v>38644.197015593702</v>
      </c>
      <c r="G164" s="154">
        <v>6773.7418081671703</v>
      </c>
      <c r="H164" s="154">
        <v>1683.0638429680801</v>
      </c>
      <c r="I164" s="154">
        <v>9601879</v>
      </c>
      <c r="J164" s="154">
        <v>0</v>
      </c>
    </row>
    <row r="165" spans="1:10" ht="12.75">
      <c r="A165" s="151" t="s">
        <v>483</v>
      </c>
      <c r="B165" s="154">
        <v>5258</v>
      </c>
      <c r="C165" s="154">
        <v>27314.839</v>
      </c>
      <c r="D165" s="155">
        <v>0.93600000000000005</v>
      </c>
      <c r="E165" s="154">
        <v>25566.689304</v>
      </c>
      <c r="F165" s="154">
        <v>26165.491328155102</v>
      </c>
      <c r="G165" s="154">
        <v>4976.3201460926302</v>
      </c>
      <c r="H165" s="154">
        <v>-114.35781910646401</v>
      </c>
      <c r="I165" s="154">
        <v>0</v>
      </c>
      <c r="J165" s="154">
        <v>-601293</v>
      </c>
    </row>
    <row r="166" spans="1:10" ht="12.75">
      <c r="A166" s="151" t="s">
        <v>484</v>
      </c>
      <c r="B166" s="154">
        <v>571153</v>
      </c>
      <c r="C166" s="154">
        <v>2655698.7170000002</v>
      </c>
      <c r="D166" s="155">
        <v>1.133</v>
      </c>
      <c r="E166" s="154">
        <v>3008906.6463609999</v>
      </c>
      <c r="F166" s="154">
        <v>3079378.7895826399</v>
      </c>
      <c r="G166" s="154">
        <v>5391.5129388843898</v>
      </c>
      <c r="H166" s="154">
        <v>300.83497368529498</v>
      </c>
      <c r="I166" s="154">
        <v>171822798</v>
      </c>
      <c r="J166" s="154">
        <v>0</v>
      </c>
    </row>
    <row r="167" spans="1:10" ht="12.75">
      <c r="A167" s="151" t="s">
        <v>485</v>
      </c>
      <c r="B167" s="154">
        <v>13271</v>
      </c>
      <c r="C167" s="154">
        <v>56111.233999999997</v>
      </c>
      <c r="D167" s="155">
        <v>1.103</v>
      </c>
      <c r="E167" s="154">
        <v>61890.691101999997</v>
      </c>
      <c r="F167" s="154">
        <v>63340.244099166302</v>
      </c>
      <c r="G167" s="154">
        <v>4772.8312937356905</v>
      </c>
      <c r="H167" s="154">
        <v>-317.846671463409</v>
      </c>
      <c r="I167" s="154">
        <v>0</v>
      </c>
      <c r="J167" s="154">
        <v>-4218143</v>
      </c>
    </row>
    <row r="168" spans="1:10" ht="12.75">
      <c r="A168" s="151" t="s">
        <v>486</v>
      </c>
      <c r="B168" s="154">
        <v>9482</v>
      </c>
      <c r="C168" s="154">
        <v>34780.538</v>
      </c>
      <c r="D168" s="155">
        <v>0.999</v>
      </c>
      <c r="E168" s="154">
        <v>34745.757462000001</v>
      </c>
      <c r="F168" s="154">
        <v>35559.544090830001</v>
      </c>
      <c r="G168" s="154">
        <v>3750.2155759154198</v>
      </c>
      <c r="H168" s="154">
        <v>-1340.4623892836801</v>
      </c>
      <c r="I168" s="154">
        <v>0</v>
      </c>
      <c r="J168" s="154">
        <v>-12710264</v>
      </c>
    </row>
    <row r="169" spans="1:10" ht="12.75">
      <c r="A169" s="151" t="s">
        <v>487</v>
      </c>
      <c r="B169" s="154">
        <v>9160</v>
      </c>
      <c r="C169" s="154">
        <v>49420.697</v>
      </c>
      <c r="D169" s="155">
        <v>0.90200000000000002</v>
      </c>
      <c r="E169" s="154">
        <v>44577.468694000003</v>
      </c>
      <c r="F169" s="154">
        <v>45621.525598211701</v>
      </c>
      <c r="G169" s="154">
        <v>4980.5158950012701</v>
      </c>
      <c r="H169" s="154">
        <v>-110.162070197822</v>
      </c>
      <c r="I169" s="154">
        <v>0</v>
      </c>
      <c r="J169" s="154">
        <v>-1009085</v>
      </c>
    </row>
    <row r="170" spans="1:10" ht="12.75">
      <c r="A170" s="151" t="s">
        <v>488</v>
      </c>
      <c r="B170" s="154">
        <v>37747</v>
      </c>
      <c r="C170" s="154">
        <v>173118.90299999999</v>
      </c>
      <c r="D170" s="155">
        <v>1.0569999999999999</v>
      </c>
      <c r="E170" s="154">
        <v>182986.680471</v>
      </c>
      <c r="F170" s="154">
        <v>187272.44439438399</v>
      </c>
      <c r="G170" s="154">
        <v>4961.2537259751498</v>
      </c>
      <c r="H170" s="154">
        <v>-129.42423922394801</v>
      </c>
      <c r="I170" s="154">
        <v>0</v>
      </c>
      <c r="J170" s="154">
        <v>-4885377</v>
      </c>
    </row>
    <row r="171" spans="1:10" ht="12.75">
      <c r="A171" s="151" t="s">
        <v>489</v>
      </c>
      <c r="B171" s="154">
        <v>6968</v>
      </c>
      <c r="C171" s="154">
        <v>22942.53</v>
      </c>
      <c r="D171" s="155">
        <v>1.1830000000000001</v>
      </c>
      <c r="E171" s="154">
        <v>27141.012989999999</v>
      </c>
      <c r="F171" s="154">
        <v>27776.687532088199</v>
      </c>
      <c r="G171" s="154">
        <v>3986.32140242367</v>
      </c>
      <c r="H171" s="154">
        <v>-1104.3565627754199</v>
      </c>
      <c r="I171" s="154">
        <v>0</v>
      </c>
      <c r="J171" s="154">
        <v>-7695157</v>
      </c>
    </row>
    <row r="172" spans="1:10" ht="12.75">
      <c r="A172" s="151" t="s">
        <v>490</v>
      </c>
      <c r="B172" s="154">
        <v>44890</v>
      </c>
      <c r="C172" s="154">
        <v>211279.807</v>
      </c>
      <c r="D172" s="155">
        <v>1.087</v>
      </c>
      <c r="E172" s="154">
        <v>229661.15020900001</v>
      </c>
      <c r="F172" s="154">
        <v>235040.08527484801</v>
      </c>
      <c r="G172" s="154">
        <v>5235.9119018678502</v>
      </c>
      <c r="H172" s="154">
        <v>145.23393666875899</v>
      </c>
      <c r="I172" s="154">
        <v>6519551</v>
      </c>
      <c r="J172" s="154">
        <v>0</v>
      </c>
    </row>
    <row r="173" spans="1:10" ht="12.75">
      <c r="A173" s="151" t="s">
        <v>491</v>
      </c>
      <c r="B173" s="154">
        <v>42051</v>
      </c>
      <c r="C173" s="154">
        <v>182233.177</v>
      </c>
      <c r="D173" s="155">
        <v>1.0249999999999999</v>
      </c>
      <c r="E173" s="154">
        <v>186789.006425</v>
      </c>
      <c r="F173" s="154">
        <v>191163.82530777599</v>
      </c>
      <c r="G173" s="154">
        <v>4545.9995079255104</v>
      </c>
      <c r="H173" s="154">
        <v>-544.67845727358099</v>
      </c>
      <c r="I173" s="154">
        <v>0</v>
      </c>
      <c r="J173" s="154">
        <v>-22904274</v>
      </c>
    </row>
    <row r="174" spans="1:10" ht="12.75">
      <c r="A174" s="151" t="s">
        <v>492</v>
      </c>
      <c r="B174" s="154">
        <v>39827</v>
      </c>
      <c r="C174" s="154">
        <v>208966.057</v>
      </c>
      <c r="D174" s="155">
        <v>1.0629999999999999</v>
      </c>
      <c r="E174" s="154">
        <v>222130.91859099999</v>
      </c>
      <c r="F174" s="154">
        <v>227333.48674904901</v>
      </c>
      <c r="G174" s="154">
        <v>5708.0243741443901</v>
      </c>
      <c r="H174" s="154">
        <v>617.346408945294</v>
      </c>
      <c r="I174" s="154">
        <v>24587055</v>
      </c>
      <c r="J174" s="154">
        <v>0</v>
      </c>
    </row>
    <row r="175" spans="1:10" ht="12.75">
      <c r="A175" s="151" t="s">
        <v>493</v>
      </c>
      <c r="B175" s="154">
        <v>13993</v>
      </c>
      <c r="C175" s="154">
        <v>63361.031000000003</v>
      </c>
      <c r="D175" s="155">
        <v>1.0569999999999999</v>
      </c>
      <c r="E175" s="154">
        <v>66972.609767000002</v>
      </c>
      <c r="F175" s="154">
        <v>68541.1872943669</v>
      </c>
      <c r="G175" s="154">
        <v>4898.2482165630599</v>
      </c>
      <c r="H175" s="154">
        <v>-192.42974863603601</v>
      </c>
      <c r="I175" s="154">
        <v>0</v>
      </c>
      <c r="J175" s="154">
        <v>-2692669</v>
      </c>
    </row>
    <row r="176" spans="1:10" ht="12.75">
      <c r="A176" s="151" t="s">
        <v>494</v>
      </c>
      <c r="B176" s="154">
        <v>14611</v>
      </c>
      <c r="C176" s="154">
        <v>91814.55</v>
      </c>
      <c r="D176" s="155">
        <v>1.05</v>
      </c>
      <c r="E176" s="154">
        <v>96405.277499999997</v>
      </c>
      <c r="F176" s="154">
        <v>98663.202826968205</v>
      </c>
      <c r="G176" s="154">
        <v>6752.66599322211</v>
      </c>
      <c r="H176" s="154">
        <v>1661.98802802301</v>
      </c>
      <c r="I176" s="154">
        <v>24283307</v>
      </c>
      <c r="J176" s="154">
        <v>0</v>
      </c>
    </row>
    <row r="177" spans="1:10" ht="12.75">
      <c r="A177" s="151" t="s">
        <v>495</v>
      </c>
      <c r="B177" s="154">
        <v>24377</v>
      </c>
      <c r="C177" s="154">
        <v>145200.14499999999</v>
      </c>
      <c r="D177" s="155">
        <v>0.93500000000000005</v>
      </c>
      <c r="E177" s="154">
        <v>135762.13557499999</v>
      </c>
      <c r="F177" s="154">
        <v>138941.84494680399</v>
      </c>
      <c r="G177" s="154">
        <v>5699.7105856669696</v>
      </c>
      <c r="H177" s="154">
        <v>609.03262046787199</v>
      </c>
      <c r="I177" s="154">
        <v>14846388</v>
      </c>
      <c r="J177" s="154">
        <v>0</v>
      </c>
    </row>
    <row r="178" spans="1:10" ht="12.75">
      <c r="A178" s="151" t="s">
        <v>496</v>
      </c>
      <c r="B178" s="154">
        <v>34727</v>
      </c>
      <c r="C178" s="154">
        <v>193452.24100000001</v>
      </c>
      <c r="D178" s="155">
        <v>1.0660000000000001</v>
      </c>
      <c r="E178" s="154">
        <v>206220.08890599999</v>
      </c>
      <c r="F178" s="154">
        <v>211050.00666304899</v>
      </c>
      <c r="G178" s="154">
        <v>6077.40394111352</v>
      </c>
      <c r="H178" s="154">
        <v>986.725975914424</v>
      </c>
      <c r="I178" s="154">
        <v>34266033</v>
      </c>
      <c r="J178" s="154">
        <v>0</v>
      </c>
    </row>
    <row r="179" spans="1:10" ht="12.75">
      <c r="A179" s="151" t="s">
        <v>497</v>
      </c>
      <c r="B179" s="154">
        <v>9349</v>
      </c>
      <c r="C179" s="154">
        <v>76212.691999999995</v>
      </c>
      <c r="D179" s="155">
        <v>0.94699999999999995</v>
      </c>
      <c r="E179" s="154">
        <v>72173.419324000002</v>
      </c>
      <c r="F179" s="154">
        <v>73863.805946512002</v>
      </c>
      <c r="G179" s="154">
        <v>7900.7172902462298</v>
      </c>
      <c r="H179" s="154">
        <v>2810.0393250471302</v>
      </c>
      <c r="I179" s="154">
        <v>26271058</v>
      </c>
      <c r="J179" s="154">
        <v>0</v>
      </c>
    </row>
    <row r="180" spans="1:10" ht="12.75">
      <c r="A180" s="151" t="s">
        <v>498</v>
      </c>
      <c r="B180" s="154">
        <v>10475</v>
      </c>
      <c r="C180" s="154">
        <v>50573.605000000003</v>
      </c>
      <c r="D180" s="155">
        <v>1.0589999999999999</v>
      </c>
      <c r="E180" s="154">
        <v>53557.447695000003</v>
      </c>
      <c r="F180" s="154">
        <v>54811.826300966997</v>
      </c>
      <c r="G180" s="154">
        <v>5232.6325824312198</v>
      </c>
      <c r="H180" s="154">
        <v>141.95461723212699</v>
      </c>
      <c r="I180" s="154">
        <v>1486975</v>
      </c>
      <c r="J180" s="154">
        <v>0</v>
      </c>
    </row>
    <row r="181" spans="1:10" ht="12.75">
      <c r="A181" s="151" t="s">
        <v>499</v>
      </c>
      <c r="B181" s="154">
        <v>67998</v>
      </c>
      <c r="C181" s="154">
        <v>346541.86200000002</v>
      </c>
      <c r="D181" s="155">
        <v>1.012</v>
      </c>
      <c r="E181" s="154">
        <v>350700.364344</v>
      </c>
      <c r="F181" s="154">
        <v>358914.180593108</v>
      </c>
      <c r="G181" s="154">
        <v>5278.3049588680296</v>
      </c>
      <c r="H181" s="154">
        <v>187.626993668936</v>
      </c>
      <c r="I181" s="154">
        <v>12758260</v>
      </c>
      <c r="J181" s="154">
        <v>0</v>
      </c>
    </row>
    <row r="182" spans="1:10" ht="12.75">
      <c r="A182" s="151" t="s">
        <v>500</v>
      </c>
      <c r="B182" s="154">
        <v>15059</v>
      </c>
      <c r="C182" s="154">
        <v>64944.762000000002</v>
      </c>
      <c r="D182" s="155">
        <v>1.129</v>
      </c>
      <c r="E182" s="154">
        <v>73322.636297999998</v>
      </c>
      <c r="F182" s="154">
        <v>75039.938937757805</v>
      </c>
      <c r="G182" s="154">
        <v>4983.0625498212203</v>
      </c>
      <c r="H182" s="154">
        <v>-107.615415377871</v>
      </c>
      <c r="I182" s="154">
        <v>0</v>
      </c>
      <c r="J182" s="154">
        <v>-1620581</v>
      </c>
    </row>
    <row r="183" spans="1:10" ht="12.75">
      <c r="A183" s="151" t="s">
        <v>501</v>
      </c>
      <c r="B183" s="154">
        <v>38386</v>
      </c>
      <c r="C183" s="154">
        <v>177458.47399999999</v>
      </c>
      <c r="D183" s="155">
        <v>1.0529999999999999</v>
      </c>
      <c r="E183" s="154">
        <v>186863.77312200001</v>
      </c>
      <c r="F183" s="154">
        <v>191240.343129021</v>
      </c>
      <c r="G183" s="154">
        <v>4982.0336354144902</v>
      </c>
      <c r="H183" s="154">
        <v>-108.644329784603</v>
      </c>
      <c r="I183" s="154">
        <v>0</v>
      </c>
      <c r="J183" s="154">
        <v>-4170421</v>
      </c>
    </row>
    <row r="184" spans="1:10" ht="12.75">
      <c r="A184" s="151" t="s">
        <v>502</v>
      </c>
      <c r="B184" s="154">
        <v>18849</v>
      </c>
      <c r="C184" s="154">
        <v>90637.043999999994</v>
      </c>
      <c r="D184" s="155">
        <v>1.0149999999999999</v>
      </c>
      <c r="E184" s="154">
        <v>91996.599660000007</v>
      </c>
      <c r="F184" s="154">
        <v>94151.268551101602</v>
      </c>
      <c r="G184" s="154">
        <v>4995.0272455356599</v>
      </c>
      <c r="H184" s="154">
        <v>-95.650719663436604</v>
      </c>
      <c r="I184" s="154">
        <v>0</v>
      </c>
      <c r="J184" s="154">
        <v>-1802920</v>
      </c>
    </row>
    <row r="185" spans="1:10" ht="12.75">
      <c r="A185" s="151" t="s">
        <v>503</v>
      </c>
      <c r="B185" s="154">
        <v>55707</v>
      </c>
      <c r="C185" s="154">
        <v>350814.49</v>
      </c>
      <c r="D185" s="155">
        <v>0.95399999999999996</v>
      </c>
      <c r="E185" s="154">
        <v>334677.02346</v>
      </c>
      <c r="F185" s="154">
        <v>342515.55416310002</v>
      </c>
      <c r="G185" s="154">
        <v>6148.5191118369403</v>
      </c>
      <c r="H185" s="154">
        <v>1057.84114663785</v>
      </c>
      <c r="I185" s="154">
        <v>58929157</v>
      </c>
      <c r="J185" s="154">
        <v>0</v>
      </c>
    </row>
    <row r="186" spans="1:10" ht="12.75">
      <c r="A186" s="151" t="s">
        <v>504</v>
      </c>
      <c r="B186" s="154">
        <v>9048</v>
      </c>
      <c r="C186" s="154">
        <v>33419.063000000002</v>
      </c>
      <c r="D186" s="155">
        <v>1.06</v>
      </c>
      <c r="E186" s="154">
        <v>35424.20678</v>
      </c>
      <c r="F186" s="154">
        <v>36253.883492214401</v>
      </c>
      <c r="G186" s="154">
        <v>4006.83946642512</v>
      </c>
      <c r="H186" s="154">
        <v>-1083.8384987739801</v>
      </c>
      <c r="I186" s="154">
        <v>0</v>
      </c>
      <c r="J186" s="154">
        <v>-9806571</v>
      </c>
    </row>
    <row r="187" spans="1:10" ht="12.75">
      <c r="A187" s="151" t="s">
        <v>505</v>
      </c>
      <c r="B187" s="154">
        <v>26502</v>
      </c>
      <c r="C187" s="154">
        <v>125426.26700000001</v>
      </c>
      <c r="D187" s="155">
        <v>1.139</v>
      </c>
      <c r="E187" s="154">
        <v>142860.518113</v>
      </c>
      <c r="F187" s="154">
        <v>146206.47997770301</v>
      </c>
      <c r="G187" s="154">
        <v>5516.8092965701999</v>
      </c>
      <c r="H187" s="154">
        <v>426.13133137110299</v>
      </c>
      <c r="I187" s="154">
        <v>11293333</v>
      </c>
      <c r="J187" s="154">
        <v>0</v>
      </c>
    </row>
    <row r="188" spans="1:10" ht="12.75">
      <c r="A188" s="151" t="s">
        <v>506</v>
      </c>
      <c r="B188" s="154">
        <v>13228</v>
      </c>
      <c r="C188" s="154">
        <v>61629.87</v>
      </c>
      <c r="D188" s="155">
        <v>0.94599999999999995</v>
      </c>
      <c r="E188" s="154">
        <v>58301.857020000003</v>
      </c>
      <c r="F188" s="154">
        <v>59667.355289269901</v>
      </c>
      <c r="G188" s="154">
        <v>4510.6860666215598</v>
      </c>
      <c r="H188" s="154">
        <v>-579.991898577538</v>
      </c>
      <c r="I188" s="154">
        <v>0</v>
      </c>
      <c r="J188" s="154">
        <v>-7672133</v>
      </c>
    </row>
    <row r="189" spans="1:10" ht="12.75">
      <c r="A189" s="151" t="s">
        <v>507</v>
      </c>
      <c r="B189" s="154">
        <v>10655</v>
      </c>
      <c r="C189" s="154">
        <v>45036.016000000003</v>
      </c>
      <c r="D189" s="155">
        <v>1.103</v>
      </c>
      <c r="E189" s="154">
        <v>49674.725648</v>
      </c>
      <c r="F189" s="154">
        <v>50838.166323234997</v>
      </c>
      <c r="G189" s="154">
        <v>4771.2966985673402</v>
      </c>
      <c r="H189" s="154">
        <v>-319.38126663175501</v>
      </c>
      <c r="I189" s="154">
        <v>0</v>
      </c>
      <c r="J189" s="154">
        <v>-3403007</v>
      </c>
    </row>
    <row r="190" spans="1:10" ht="12.75">
      <c r="A190" s="151" t="s">
        <v>508</v>
      </c>
      <c r="B190" s="154">
        <v>12851</v>
      </c>
      <c r="C190" s="154">
        <v>49340.343000000001</v>
      </c>
      <c r="D190" s="155">
        <v>1.2410000000000001</v>
      </c>
      <c r="E190" s="154">
        <v>61231.365662999997</v>
      </c>
      <c r="F190" s="154">
        <v>62665.476480588201</v>
      </c>
      <c r="G190" s="154">
        <v>4876.3112972210902</v>
      </c>
      <c r="H190" s="154">
        <v>-214.366667978008</v>
      </c>
      <c r="I190" s="154">
        <v>0</v>
      </c>
      <c r="J190" s="154">
        <v>-2754826</v>
      </c>
    </row>
    <row r="191" spans="1:10" ht="12.75">
      <c r="A191" s="151" t="s">
        <v>509</v>
      </c>
      <c r="B191" s="154">
        <v>11138</v>
      </c>
      <c r="C191" s="154">
        <v>68793.183000000005</v>
      </c>
      <c r="D191" s="155">
        <v>0.79700000000000004</v>
      </c>
      <c r="E191" s="154">
        <v>54828.166851000002</v>
      </c>
      <c r="F191" s="154">
        <v>56112.307198649702</v>
      </c>
      <c r="G191" s="154">
        <v>5037.9158914212303</v>
      </c>
      <c r="H191" s="154">
        <v>-52.762073777864302</v>
      </c>
      <c r="I191" s="154">
        <v>0</v>
      </c>
      <c r="J191" s="154">
        <v>-587664</v>
      </c>
    </row>
    <row r="192" spans="1:10" ht="12.75">
      <c r="A192" s="151" t="s">
        <v>510</v>
      </c>
      <c r="B192" s="154">
        <v>12788</v>
      </c>
      <c r="C192" s="154">
        <v>67151.134000000005</v>
      </c>
      <c r="D192" s="155">
        <v>0.95</v>
      </c>
      <c r="E192" s="154">
        <v>63793.577299999997</v>
      </c>
      <c r="F192" s="154">
        <v>65287.698136730898</v>
      </c>
      <c r="G192" s="154">
        <v>5105.3877179176498</v>
      </c>
      <c r="H192" s="154">
        <v>14.709752718554199</v>
      </c>
      <c r="I192" s="154">
        <v>188108</v>
      </c>
      <c r="J192" s="154">
        <v>0</v>
      </c>
    </row>
    <row r="193" spans="1:10" ht="12.75">
      <c r="A193" s="151" t="s">
        <v>511</v>
      </c>
      <c r="B193" s="154">
        <v>15891</v>
      </c>
      <c r="C193" s="154">
        <v>76401.994999999995</v>
      </c>
      <c r="D193" s="155">
        <v>1.0089999999999999</v>
      </c>
      <c r="E193" s="154">
        <v>77089.612955000004</v>
      </c>
      <c r="F193" s="154">
        <v>78895.142631912895</v>
      </c>
      <c r="G193" s="154">
        <v>4964.7689026438202</v>
      </c>
      <c r="H193" s="154">
        <v>-125.909062555278</v>
      </c>
      <c r="I193" s="154">
        <v>0</v>
      </c>
      <c r="J193" s="154">
        <v>-2000821</v>
      </c>
    </row>
    <row r="194" spans="1:10" ht="12.75">
      <c r="A194" s="151" t="s">
        <v>512</v>
      </c>
      <c r="B194" s="154">
        <v>11876</v>
      </c>
      <c r="C194" s="154">
        <v>62614.538999999997</v>
      </c>
      <c r="D194" s="155">
        <v>1.0049999999999999</v>
      </c>
      <c r="E194" s="154">
        <v>62927.611695</v>
      </c>
      <c r="F194" s="154">
        <v>64401.450595694601</v>
      </c>
      <c r="G194" s="154">
        <v>5422.8233913518598</v>
      </c>
      <c r="H194" s="154">
        <v>332.14542615276201</v>
      </c>
      <c r="I194" s="154">
        <v>3944559</v>
      </c>
      <c r="J194" s="154">
        <v>0</v>
      </c>
    </row>
    <row r="195" spans="1:10" ht="12.75">
      <c r="A195" s="151" t="s">
        <v>513</v>
      </c>
      <c r="B195" s="154">
        <v>58624</v>
      </c>
      <c r="C195" s="154">
        <v>278352.02299999999</v>
      </c>
      <c r="D195" s="155">
        <v>1.0649999999999999</v>
      </c>
      <c r="E195" s="154">
        <v>296444.90449500002</v>
      </c>
      <c r="F195" s="154">
        <v>303387.99387006002</v>
      </c>
      <c r="G195" s="154">
        <v>5175.1500046066403</v>
      </c>
      <c r="H195" s="154">
        <v>84.472039407545694</v>
      </c>
      <c r="I195" s="154">
        <v>4952089</v>
      </c>
      <c r="J195" s="154">
        <v>0</v>
      </c>
    </row>
    <row r="196" spans="1:10" ht="12.75">
      <c r="A196" s="151" t="s">
        <v>514</v>
      </c>
      <c r="B196" s="154">
        <v>9338</v>
      </c>
      <c r="C196" s="154">
        <v>80625.899999999994</v>
      </c>
      <c r="D196" s="155">
        <v>0.94099999999999995</v>
      </c>
      <c r="E196" s="154">
        <v>75868.971900000004</v>
      </c>
      <c r="F196" s="154">
        <v>77645.912723432106</v>
      </c>
      <c r="G196" s="154">
        <v>8315.0474109479692</v>
      </c>
      <c r="H196" s="154">
        <v>3224.36944574887</v>
      </c>
      <c r="I196" s="154">
        <v>30109162</v>
      </c>
      <c r="J196" s="154">
        <v>0</v>
      </c>
    </row>
    <row r="197" spans="1:10" ht="12.75">
      <c r="A197" s="151" t="s">
        <v>515</v>
      </c>
      <c r="B197" s="154">
        <v>56182</v>
      </c>
      <c r="C197" s="154">
        <v>355553.09399999998</v>
      </c>
      <c r="D197" s="155">
        <v>1.026</v>
      </c>
      <c r="E197" s="154">
        <v>364797.47444399999</v>
      </c>
      <c r="F197" s="154">
        <v>373341.46164180798</v>
      </c>
      <c r="G197" s="154">
        <v>6645.2148667154597</v>
      </c>
      <c r="H197" s="154">
        <v>1554.5369015163701</v>
      </c>
      <c r="I197" s="154">
        <v>87336992</v>
      </c>
      <c r="J197" s="154">
        <v>0</v>
      </c>
    </row>
    <row r="198" spans="1:10" ht="12.75">
      <c r="A198" s="151" t="s">
        <v>516</v>
      </c>
      <c r="B198" s="154">
        <v>24433</v>
      </c>
      <c r="C198" s="154">
        <v>134851.66500000001</v>
      </c>
      <c r="D198" s="155">
        <v>1.0409999999999999</v>
      </c>
      <c r="E198" s="154">
        <v>140380.58326499999</v>
      </c>
      <c r="F198" s="154">
        <v>143668.46213001999</v>
      </c>
      <c r="G198" s="154">
        <v>5880.0991335497001</v>
      </c>
      <c r="H198" s="154">
        <v>789.42116835060199</v>
      </c>
      <c r="I198" s="154">
        <v>19287927</v>
      </c>
      <c r="J198" s="154">
        <v>0</v>
      </c>
    </row>
    <row r="199" spans="1:10" ht="12.75">
      <c r="A199" s="151" t="s">
        <v>517</v>
      </c>
      <c r="B199" s="154">
        <v>15970</v>
      </c>
      <c r="C199" s="154">
        <v>93403.672000000006</v>
      </c>
      <c r="D199" s="155">
        <v>0.88800000000000001</v>
      </c>
      <c r="E199" s="154">
        <v>82942.460735999994</v>
      </c>
      <c r="F199" s="154">
        <v>84885.071012464206</v>
      </c>
      <c r="G199" s="154">
        <v>5315.2830940804097</v>
      </c>
      <c r="H199" s="154">
        <v>224.60512888131899</v>
      </c>
      <c r="I199" s="154">
        <v>3586944</v>
      </c>
      <c r="J199" s="154">
        <v>0</v>
      </c>
    </row>
    <row r="200" spans="1:10" ht="12.75">
      <c r="A200" s="151" t="s">
        <v>518</v>
      </c>
      <c r="B200" s="154">
        <v>11610</v>
      </c>
      <c r="C200" s="154">
        <v>51229.817999999999</v>
      </c>
      <c r="D200" s="155">
        <v>1.022</v>
      </c>
      <c r="E200" s="154">
        <v>52356.873996000002</v>
      </c>
      <c r="F200" s="154">
        <v>53583.133749637003</v>
      </c>
      <c r="G200" s="154">
        <v>4615.25699824608</v>
      </c>
      <c r="H200" s="154">
        <v>-475.420966953017</v>
      </c>
      <c r="I200" s="154">
        <v>0</v>
      </c>
      <c r="J200" s="154">
        <v>-5519637</v>
      </c>
    </row>
    <row r="201" spans="1:10" ht="12.75">
      <c r="A201" s="151" t="s">
        <v>519</v>
      </c>
      <c r="B201" s="154">
        <v>39355</v>
      </c>
      <c r="C201" s="154">
        <v>238140.27799999999</v>
      </c>
      <c r="D201" s="155">
        <v>1.0469999999999999</v>
      </c>
      <c r="E201" s="154">
        <v>249332.87106599999</v>
      </c>
      <c r="F201" s="154">
        <v>255172.54104076501</v>
      </c>
      <c r="G201" s="154">
        <v>6483.8658630609798</v>
      </c>
      <c r="H201" s="154">
        <v>1393.1878978618799</v>
      </c>
      <c r="I201" s="154">
        <v>54828910</v>
      </c>
      <c r="J201" s="154">
        <v>0</v>
      </c>
    </row>
    <row r="202" spans="1:10" ht="12.75">
      <c r="A202" s="151" t="s">
        <v>520</v>
      </c>
      <c r="B202" s="154">
        <v>12707</v>
      </c>
      <c r="C202" s="154">
        <v>98841.856</v>
      </c>
      <c r="D202" s="155">
        <v>0.97599999999999998</v>
      </c>
      <c r="E202" s="154">
        <v>96469.651456000007</v>
      </c>
      <c r="F202" s="154">
        <v>98729.084496958807</v>
      </c>
      <c r="G202" s="154">
        <v>7769.6611707687698</v>
      </c>
      <c r="H202" s="154">
        <v>2678.9832055696802</v>
      </c>
      <c r="I202" s="154">
        <v>34041840</v>
      </c>
      <c r="J202" s="154">
        <v>0</v>
      </c>
    </row>
    <row r="203" spans="1:10" ht="12.75">
      <c r="A203" s="151" t="s">
        <v>521</v>
      </c>
      <c r="B203" s="154">
        <v>12956</v>
      </c>
      <c r="C203" s="154">
        <v>54047.135000000002</v>
      </c>
      <c r="D203" s="155">
        <v>1.323</v>
      </c>
      <c r="E203" s="154">
        <v>71504.359605000005</v>
      </c>
      <c r="F203" s="154">
        <v>73179.076059612897</v>
      </c>
      <c r="G203" s="154">
        <v>5648.2769419275201</v>
      </c>
      <c r="H203" s="154">
        <v>557.59897672842305</v>
      </c>
      <c r="I203" s="154">
        <v>7224252</v>
      </c>
      <c r="J203" s="154">
        <v>0</v>
      </c>
    </row>
    <row r="204" spans="1:10" ht="18.75" customHeight="1">
      <c r="A204" s="145" t="s">
        <v>522</v>
      </c>
      <c r="B204" s="154"/>
      <c r="C204" s="154"/>
      <c r="D204" s="155"/>
      <c r="E204" s="154"/>
      <c r="F204" s="154"/>
      <c r="G204" s="154"/>
      <c r="H204" s="154"/>
      <c r="I204" s="154"/>
      <c r="J204" s="154"/>
    </row>
    <row r="205" spans="1:10" ht="12.75">
      <c r="A205" s="151" t="s">
        <v>523</v>
      </c>
      <c r="B205" s="154">
        <v>26087</v>
      </c>
      <c r="C205" s="154">
        <v>131979.10399999999</v>
      </c>
      <c r="D205" s="155">
        <v>0.98899999999999999</v>
      </c>
      <c r="E205" s="154">
        <v>130527.333856</v>
      </c>
      <c r="F205" s="154">
        <v>133584.437996124</v>
      </c>
      <c r="G205" s="154">
        <v>5120.7282553043497</v>
      </c>
      <c r="H205" s="154">
        <v>30.050290105251399</v>
      </c>
      <c r="I205" s="154">
        <v>783922</v>
      </c>
      <c r="J205" s="154">
        <v>0</v>
      </c>
    </row>
    <row r="206" spans="1:10" ht="12.75">
      <c r="A206" s="151" t="s">
        <v>524</v>
      </c>
      <c r="B206" s="154">
        <v>8570</v>
      </c>
      <c r="C206" s="154">
        <v>42565.718999999997</v>
      </c>
      <c r="D206" s="155">
        <v>0.89400000000000002</v>
      </c>
      <c r="E206" s="154">
        <v>38053.752785999997</v>
      </c>
      <c r="F206" s="154">
        <v>38945.016567712497</v>
      </c>
      <c r="G206" s="154">
        <v>4544.3426566759099</v>
      </c>
      <c r="H206" s="154">
        <v>-546.33530852318597</v>
      </c>
      <c r="I206" s="154">
        <v>0</v>
      </c>
      <c r="J206" s="154">
        <v>-4682094</v>
      </c>
    </row>
    <row r="207" spans="1:10" ht="12.75">
      <c r="A207" s="151" t="s">
        <v>525</v>
      </c>
      <c r="B207" s="154">
        <v>10795</v>
      </c>
      <c r="C207" s="154">
        <v>59156.684999999998</v>
      </c>
      <c r="D207" s="155">
        <v>0.98799999999999999</v>
      </c>
      <c r="E207" s="154">
        <v>58446.804779999999</v>
      </c>
      <c r="F207" s="154">
        <v>59815.697896801903</v>
      </c>
      <c r="G207" s="154">
        <v>5541.0558496342701</v>
      </c>
      <c r="H207" s="154">
        <v>450.377884435174</v>
      </c>
      <c r="I207" s="154">
        <v>4861829</v>
      </c>
      <c r="J207" s="154">
        <v>0</v>
      </c>
    </row>
    <row r="208" spans="1:10" ht="12.75">
      <c r="A208" s="151" t="s">
        <v>526</v>
      </c>
      <c r="B208" s="154">
        <v>11504</v>
      </c>
      <c r="C208" s="154">
        <v>61403.909</v>
      </c>
      <c r="D208" s="155">
        <v>1.0980000000000001</v>
      </c>
      <c r="E208" s="154">
        <v>67421.492081999997</v>
      </c>
      <c r="F208" s="154">
        <v>69000.582962724206</v>
      </c>
      <c r="G208" s="154">
        <v>5997.9644439085696</v>
      </c>
      <c r="H208" s="154">
        <v>907.28647870947702</v>
      </c>
      <c r="I208" s="154">
        <v>10437424</v>
      </c>
      <c r="J208" s="154">
        <v>0</v>
      </c>
    </row>
    <row r="209" spans="1:10" ht="12.75">
      <c r="A209" s="151" t="s">
        <v>527</v>
      </c>
      <c r="B209" s="154">
        <v>9027</v>
      </c>
      <c r="C209" s="154">
        <v>50538.705999999998</v>
      </c>
      <c r="D209" s="155">
        <v>0.93400000000000005</v>
      </c>
      <c r="E209" s="154">
        <v>47203.151403999997</v>
      </c>
      <c r="F209" s="154">
        <v>48308.704894759998</v>
      </c>
      <c r="G209" s="154">
        <v>5351.5791397762196</v>
      </c>
      <c r="H209" s="154">
        <v>260.90117457712802</v>
      </c>
      <c r="I209" s="154">
        <v>2355155</v>
      </c>
      <c r="J209" s="154">
        <v>0</v>
      </c>
    </row>
    <row r="210" spans="1:10" ht="12.75">
      <c r="A210" s="151" t="s">
        <v>528</v>
      </c>
      <c r="B210" s="154">
        <v>11712</v>
      </c>
      <c r="C210" s="154">
        <v>64293.891000000003</v>
      </c>
      <c r="D210" s="155">
        <v>0.94499999999999995</v>
      </c>
      <c r="E210" s="154">
        <v>60757.726994999997</v>
      </c>
      <c r="F210" s="154">
        <v>62180.744636238902</v>
      </c>
      <c r="G210" s="154">
        <v>5309.14827836739</v>
      </c>
      <c r="H210" s="154">
        <v>218.470313168296</v>
      </c>
      <c r="I210" s="154">
        <v>2558724</v>
      </c>
      <c r="J210" s="154">
        <v>0</v>
      </c>
    </row>
    <row r="211" spans="1:10" ht="12.75">
      <c r="A211" s="151" t="s">
        <v>529</v>
      </c>
      <c r="B211" s="154">
        <v>16476</v>
      </c>
      <c r="C211" s="154">
        <v>70584.622000000003</v>
      </c>
      <c r="D211" s="155">
        <v>1.0840000000000001</v>
      </c>
      <c r="E211" s="154">
        <v>76513.730248000007</v>
      </c>
      <c r="F211" s="154">
        <v>78305.772072554406</v>
      </c>
      <c r="G211" s="154">
        <v>4752.7174115413</v>
      </c>
      <c r="H211" s="154">
        <v>-337.96055365779699</v>
      </c>
      <c r="I211" s="154">
        <v>0</v>
      </c>
      <c r="J211" s="154">
        <v>-5568238</v>
      </c>
    </row>
    <row r="212" spans="1:10" ht="12.75">
      <c r="A212" s="151" t="s">
        <v>530</v>
      </c>
      <c r="B212" s="154">
        <v>92225</v>
      </c>
      <c r="C212" s="154">
        <v>435046.79599999997</v>
      </c>
      <c r="D212" s="155">
        <v>0.93400000000000005</v>
      </c>
      <c r="E212" s="154">
        <v>406333.70746399998</v>
      </c>
      <c r="F212" s="154">
        <v>415850.52223883301</v>
      </c>
      <c r="G212" s="154">
        <v>4509.0867144356998</v>
      </c>
      <c r="H212" s="154">
        <v>-581.59125076339103</v>
      </c>
      <c r="I212" s="154">
        <v>0</v>
      </c>
      <c r="J212" s="154">
        <v>-53637253</v>
      </c>
    </row>
    <row r="213" spans="1:10" ht="12.75">
      <c r="A213" s="151" t="s">
        <v>531</v>
      </c>
      <c r="B213" s="154">
        <v>11976</v>
      </c>
      <c r="C213" s="154">
        <v>61564.237000000001</v>
      </c>
      <c r="D213" s="155">
        <v>0.94699999999999995</v>
      </c>
      <c r="E213" s="154">
        <v>58301.332438999998</v>
      </c>
      <c r="F213" s="154">
        <v>59666.818421964097</v>
      </c>
      <c r="G213" s="154">
        <v>4982.1992670310701</v>
      </c>
      <c r="H213" s="154">
        <v>-108.478698168026</v>
      </c>
      <c r="I213" s="154">
        <v>0</v>
      </c>
      <c r="J213" s="154">
        <v>-1299141</v>
      </c>
    </row>
    <row r="214" spans="1:10" ht="12.75">
      <c r="A214" s="151" t="s">
        <v>532</v>
      </c>
      <c r="B214" s="154">
        <v>24391</v>
      </c>
      <c r="C214" s="154">
        <v>116074.262</v>
      </c>
      <c r="D214" s="155">
        <v>0.99299999999999999</v>
      </c>
      <c r="E214" s="154">
        <v>115261.742166</v>
      </c>
      <c r="F214" s="154">
        <v>117961.30814014599</v>
      </c>
      <c r="G214" s="154">
        <v>4836.2637095709897</v>
      </c>
      <c r="H214" s="154">
        <v>-254.414255628109</v>
      </c>
      <c r="I214" s="154">
        <v>0</v>
      </c>
      <c r="J214" s="154">
        <v>-6205418</v>
      </c>
    </row>
    <row r="215" spans="1:10" ht="12.75">
      <c r="A215" s="151" t="s">
        <v>533</v>
      </c>
      <c r="B215" s="154">
        <v>3782</v>
      </c>
      <c r="C215" s="154">
        <v>17858.733</v>
      </c>
      <c r="D215" s="155">
        <v>1.022</v>
      </c>
      <c r="E215" s="154">
        <v>18251.625125999999</v>
      </c>
      <c r="F215" s="154">
        <v>18679.099717630401</v>
      </c>
      <c r="G215" s="154">
        <v>4938.9475720862902</v>
      </c>
      <c r="H215" s="154">
        <v>-151.73039311279999</v>
      </c>
      <c r="I215" s="154">
        <v>0</v>
      </c>
      <c r="J215" s="154">
        <v>-573844</v>
      </c>
    </row>
    <row r="216" spans="1:10" ht="12.75">
      <c r="A216" s="151" t="s">
        <v>534</v>
      </c>
      <c r="B216" s="154">
        <v>4081</v>
      </c>
      <c r="C216" s="154">
        <v>9984.9150000000009</v>
      </c>
      <c r="D216" s="155">
        <v>1.5109999999999999</v>
      </c>
      <c r="E216" s="154">
        <v>15087.206565</v>
      </c>
      <c r="F216" s="154">
        <v>15440.5667409127</v>
      </c>
      <c r="G216" s="154">
        <v>3783.5252979448001</v>
      </c>
      <c r="H216" s="154">
        <v>-1307.1526672543</v>
      </c>
      <c r="I216" s="154">
        <v>0</v>
      </c>
      <c r="J216" s="154">
        <v>-5334490</v>
      </c>
    </row>
    <row r="217" spans="1:10" ht="12.75">
      <c r="A217" s="151" t="s">
        <v>535</v>
      </c>
      <c r="B217" s="154">
        <v>13286</v>
      </c>
      <c r="C217" s="154">
        <v>84296.535999999993</v>
      </c>
      <c r="D217" s="155">
        <v>0.93600000000000005</v>
      </c>
      <c r="E217" s="154">
        <v>78901.557696000003</v>
      </c>
      <c r="F217" s="154">
        <v>80749.525256272202</v>
      </c>
      <c r="G217" s="154">
        <v>6077.7905506753104</v>
      </c>
      <c r="H217" s="154">
        <v>987.11258547621901</v>
      </c>
      <c r="I217" s="154">
        <v>13114778</v>
      </c>
      <c r="J217" s="154">
        <v>0</v>
      </c>
    </row>
    <row r="218" spans="1:10" ht="12.75">
      <c r="A218" s="151" t="s">
        <v>536</v>
      </c>
      <c r="B218" s="154">
        <v>15688</v>
      </c>
      <c r="C218" s="154">
        <v>101056.662</v>
      </c>
      <c r="D218" s="155">
        <v>0.88700000000000001</v>
      </c>
      <c r="E218" s="154">
        <v>89637.259193999998</v>
      </c>
      <c r="F218" s="154">
        <v>91736.669548107893</v>
      </c>
      <c r="G218" s="154">
        <v>5847.5694510522599</v>
      </c>
      <c r="H218" s="154">
        <v>756.89148585317002</v>
      </c>
      <c r="I218" s="154">
        <v>11874114</v>
      </c>
      <c r="J218" s="154">
        <v>0</v>
      </c>
    </row>
    <row r="219" spans="1:10" ht="12.75">
      <c r="A219" s="151" t="s">
        <v>537</v>
      </c>
      <c r="B219" s="154">
        <v>11732</v>
      </c>
      <c r="C219" s="154">
        <v>70270.782000000007</v>
      </c>
      <c r="D219" s="155">
        <v>1.083</v>
      </c>
      <c r="E219" s="154">
        <v>76103.256905999995</v>
      </c>
      <c r="F219" s="154">
        <v>77885.684960655301</v>
      </c>
      <c r="G219" s="154">
        <v>6638.73891584174</v>
      </c>
      <c r="H219" s="154">
        <v>1548.0609506426399</v>
      </c>
      <c r="I219" s="154">
        <v>18161851</v>
      </c>
      <c r="J219" s="154">
        <v>0</v>
      </c>
    </row>
    <row r="220" spans="1:10" ht="12.75">
      <c r="A220" s="151" t="s">
        <v>538</v>
      </c>
      <c r="B220" s="154">
        <v>9973</v>
      </c>
      <c r="C220" s="154">
        <v>41716.491999999998</v>
      </c>
      <c r="D220" s="155">
        <v>1.028</v>
      </c>
      <c r="E220" s="154">
        <v>42884.553776000001</v>
      </c>
      <c r="F220" s="154">
        <v>43888.960615724704</v>
      </c>
      <c r="G220" s="154">
        <v>4400.7781626115202</v>
      </c>
      <c r="H220" s="154">
        <v>-689.89980258756998</v>
      </c>
      <c r="I220" s="154">
        <v>0</v>
      </c>
      <c r="J220" s="154">
        <v>-6880371</v>
      </c>
    </row>
    <row r="221" spans="1:10" ht="18.75" customHeight="1">
      <c r="A221" s="145" t="s">
        <v>539</v>
      </c>
      <c r="B221" s="154"/>
      <c r="C221" s="154"/>
      <c r="D221" s="155"/>
      <c r="E221" s="154"/>
      <c r="F221" s="154"/>
      <c r="G221" s="154"/>
      <c r="H221" s="154"/>
      <c r="I221" s="154"/>
      <c r="J221" s="154"/>
    </row>
    <row r="222" spans="1:10" ht="12.75">
      <c r="A222" s="151" t="s">
        <v>540</v>
      </c>
      <c r="B222" s="154">
        <v>11318</v>
      </c>
      <c r="C222" s="154">
        <v>57671.360000000001</v>
      </c>
      <c r="D222" s="155">
        <v>1.0669999999999999</v>
      </c>
      <c r="E222" s="154">
        <v>61535.341119999997</v>
      </c>
      <c r="F222" s="154">
        <v>62976.571401386602</v>
      </c>
      <c r="G222" s="154">
        <v>5564.2844496718999</v>
      </c>
      <c r="H222" s="154">
        <v>473.60648447280801</v>
      </c>
      <c r="I222" s="154">
        <v>5360278</v>
      </c>
      <c r="J222" s="154">
        <v>0</v>
      </c>
    </row>
    <row r="223" spans="1:10" ht="12.75">
      <c r="A223" s="151" t="s">
        <v>541</v>
      </c>
      <c r="B223" s="154">
        <v>9608</v>
      </c>
      <c r="C223" s="154">
        <v>48064.885000000002</v>
      </c>
      <c r="D223" s="155">
        <v>1.004</v>
      </c>
      <c r="E223" s="154">
        <v>48257.144540000001</v>
      </c>
      <c r="F223" s="154">
        <v>49387.383793385598</v>
      </c>
      <c r="G223" s="154">
        <v>5140.2356154647796</v>
      </c>
      <c r="H223" s="154">
        <v>49.557650265684998</v>
      </c>
      <c r="I223" s="154">
        <v>476150</v>
      </c>
      <c r="J223" s="154">
        <v>0</v>
      </c>
    </row>
    <row r="224" spans="1:10" ht="12.75">
      <c r="A224" s="151" t="s">
        <v>542</v>
      </c>
      <c r="B224" s="154">
        <v>15919</v>
      </c>
      <c r="C224" s="154">
        <v>71359.159</v>
      </c>
      <c r="D224" s="155">
        <v>1.0209999999999999</v>
      </c>
      <c r="E224" s="154">
        <v>72857.701339000007</v>
      </c>
      <c r="F224" s="154">
        <v>74564.114653540906</v>
      </c>
      <c r="G224" s="154">
        <v>4683.9697627703299</v>
      </c>
      <c r="H224" s="154">
        <v>-406.70820242876101</v>
      </c>
      <c r="I224" s="154">
        <v>0</v>
      </c>
      <c r="J224" s="154">
        <v>-6474388</v>
      </c>
    </row>
    <row r="225" spans="1:10" ht="12.75">
      <c r="A225" s="151" t="s">
        <v>543</v>
      </c>
      <c r="B225" s="154">
        <v>7012</v>
      </c>
      <c r="C225" s="154">
        <v>36580.881000000001</v>
      </c>
      <c r="D225" s="155">
        <v>0.95299999999999996</v>
      </c>
      <c r="E225" s="154">
        <v>34861.579593000002</v>
      </c>
      <c r="F225" s="154">
        <v>35678.0789127717</v>
      </c>
      <c r="G225" s="154">
        <v>5088.1458803154201</v>
      </c>
      <c r="H225" s="154">
        <v>-2.5320848836754499</v>
      </c>
      <c r="I225" s="154">
        <v>0</v>
      </c>
      <c r="J225" s="154">
        <v>-17755</v>
      </c>
    </row>
    <row r="226" spans="1:10" ht="12.75">
      <c r="A226" s="151" t="s">
        <v>544</v>
      </c>
      <c r="B226" s="154">
        <v>30395</v>
      </c>
      <c r="C226" s="154">
        <v>144873.66200000001</v>
      </c>
      <c r="D226" s="155">
        <v>0.92700000000000005</v>
      </c>
      <c r="E226" s="154">
        <v>134297.884674</v>
      </c>
      <c r="F226" s="154">
        <v>137443.29956234701</v>
      </c>
      <c r="G226" s="154">
        <v>4521.9049041732696</v>
      </c>
      <c r="H226" s="154">
        <v>-568.77306102582202</v>
      </c>
      <c r="I226" s="154">
        <v>0</v>
      </c>
      <c r="J226" s="154">
        <v>-17287857</v>
      </c>
    </row>
    <row r="227" spans="1:10" ht="12.75">
      <c r="A227" s="151" t="s">
        <v>545</v>
      </c>
      <c r="B227" s="154">
        <v>21653</v>
      </c>
      <c r="C227" s="154">
        <v>136407.07</v>
      </c>
      <c r="D227" s="155">
        <v>0.96</v>
      </c>
      <c r="E227" s="154">
        <v>130950.78720000001</v>
      </c>
      <c r="F227" s="154">
        <v>134017.809116983</v>
      </c>
      <c r="G227" s="154">
        <v>6189.34138996826</v>
      </c>
      <c r="H227" s="154">
        <v>1098.66342476917</v>
      </c>
      <c r="I227" s="154">
        <v>23789359</v>
      </c>
      <c r="J227" s="154">
        <v>0</v>
      </c>
    </row>
    <row r="228" spans="1:10" ht="12.75">
      <c r="A228" s="151" t="s">
        <v>546</v>
      </c>
      <c r="B228" s="154">
        <v>5669</v>
      </c>
      <c r="C228" s="154">
        <v>32276.760999999999</v>
      </c>
      <c r="D228" s="155">
        <v>1.0609999999999999</v>
      </c>
      <c r="E228" s="154">
        <v>34245.643421000001</v>
      </c>
      <c r="F228" s="154">
        <v>35047.716789012396</v>
      </c>
      <c r="G228" s="154">
        <v>6182.3455263736896</v>
      </c>
      <c r="H228" s="154">
        <v>1091.66756117459</v>
      </c>
      <c r="I228" s="154">
        <v>6188663</v>
      </c>
      <c r="J228" s="154">
        <v>0</v>
      </c>
    </row>
    <row r="229" spans="1:10" ht="12.75">
      <c r="A229" s="151" t="s">
        <v>547</v>
      </c>
      <c r="B229" s="154">
        <v>8069</v>
      </c>
      <c r="C229" s="154">
        <v>42743.987000000001</v>
      </c>
      <c r="D229" s="155">
        <v>1.0860000000000001</v>
      </c>
      <c r="E229" s="154">
        <v>46419.969881999998</v>
      </c>
      <c r="F229" s="154">
        <v>47507.180337606798</v>
      </c>
      <c r="G229" s="154">
        <v>5887.6168468963597</v>
      </c>
      <c r="H229" s="154">
        <v>796.93888169726904</v>
      </c>
      <c r="I229" s="154">
        <v>6430500</v>
      </c>
      <c r="J229" s="154">
        <v>0</v>
      </c>
    </row>
    <row r="230" spans="1:10" ht="12.75">
      <c r="A230" s="151" t="s">
        <v>548</v>
      </c>
      <c r="B230" s="154">
        <v>23591</v>
      </c>
      <c r="C230" s="154">
        <v>173906.709</v>
      </c>
      <c r="D230" s="155">
        <v>0.96699999999999997</v>
      </c>
      <c r="E230" s="154">
        <v>168167.787603</v>
      </c>
      <c r="F230" s="154">
        <v>172106.475573781</v>
      </c>
      <c r="G230" s="154">
        <v>7295.4294253647904</v>
      </c>
      <c r="H230" s="154">
        <v>2204.7514601656899</v>
      </c>
      <c r="I230" s="154">
        <v>52012292</v>
      </c>
      <c r="J230" s="154">
        <v>0</v>
      </c>
    </row>
    <row r="231" spans="1:10" ht="12.75">
      <c r="A231" s="151" t="s">
        <v>549</v>
      </c>
      <c r="B231" s="154">
        <v>4856</v>
      </c>
      <c r="C231" s="154">
        <v>28764.077000000001</v>
      </c>
      <c r="D231" s="155">
        <v>0.95699999999999996</v>
      </c>
      <c r="E231" s="154">
        <v>27527.221689000002</v>
      </c>
      <c r="F231" s="154">
        <v>28171.9416944236</v>
      </c>
      <c r="G231" s="154">
        <v>5801.47069489777</v>
      </c>
      <c r="H231" s="154">
        <v>710.79272969867804</v>
      </c>
      <c r="I231" s="154">
        <v>3451609</v>
      </c>
      <c r="J231" s="154">
        <v>0</v>
      </c>
    </row>
    <row r="232" spans="1:10" ht="12.75">
      <c r="A232" s="151" t="s">
        <v>550</v>
      </c>
      <c r="B232" s="154">
        <v>10712</v>
      </c>
      <c r="C232" s="154">
        <v>67913.399000000005</v>
      </c>
      <c r="D232" s="155">
        <v>0.94599999999999995</v>
      </c>
      <c r="E232" s="154">
        <v>64246.075453999998</v>
      </c>
      <c r="F232" s="154">
        <v>65750.794331303099</v>
      </c>
      <c r="G232" s="154">
        <v>6138.0502549760204</v>
      </c>
      <c r="H232" s="154">
        <v>1047.3722897769301</v>
      </c>
      <c r="I232" s="154">
        <v>11219452</v>
      </c>
      <c r="J232" s="154">
        <v>0</v>
      </c>
    </row>
    <row r="233" spans="1:10" ht="12.75">
      <c r="A233" s="151" t="s">
        <v>551</v>
      </c>
      <c r="B233" s="154">
        <v>153088</v>
      </c>
      <c r="C233" s="154">
        <v>877173.92799999996</v>
      </c>
      <c r="D233" s="155">
        <v>1.04</v>
      </c>
      <c r="E233" s="154">
        <v>912260.88511999999</v>
      </c>
      <c r="F233" s="154">
        <v>933627.11123054603</v>
      </c>
      <c r="G233" s="154">
        <v>6098.6302729838098</v>
      </c>
      <c r="H233" s="154">
        <v>1007.95230778472</v>
      </c>
      <c r="I233" s="154">
        <v>154305403</v>
      </c>
      <c r="J233" s="154">
        <v>0</v>
      </c>
    </row>
    <row r="234" spans="1:10" ht="18.75" customHeight="1">
      <c r="A234" s="145" t="s">
        <v>552</v>
      </c>
      <c r="B234" s="154"/>
      <c r="C234" s="154"/>
      <c r="D234" s="155"/>
      <c r="E234" s="154"/>
      <c r="F234" s="154"/>
      <c r="G234" s="154"/>
      <c r="H234" s="154"/>
      <c r="I234" s="154"/>
      <c r="J234" s="154"/>
    </row>
    <row r="235" spans="1:10" ht="12.75">
      <c r="A235" s="151" t="s">
        <v>553</v>
      </c>
      <c r="B235" s="154">
        <v>14121</v>
      </c>
      <c r="C235" s="154">
        <v>68503.394</v>
      </c>
      <c r="D235" s="155">
        <v>0.92900000000000005</v>
      </c>
      <c r="E235" s="154">
        <v>63639.653026</v>
      </c>
      <c r="F235" s="154">
        <v>65130.168774651604</v>
      </c>
      <c r="G235" s="154">
        <v>4612.2915356314397</v>
      </c>
      <c r="H235" s="154">
        <v>-478.386429567655</v>
      </c>
      <c r="I235" s="154">
        <v>0</v>
      </c>
      <c r="J235" s="154">
        <v>-6755295</v>
      </c>
    </row>
    <row r="236" spans="1:10" ht="12.75">
      <c r="A236" s="151" t="s">
        <v>554</v>
      </c>
      <c r="B236" s="154">
        <v>13447</v>
      </c>
      <c r="C236" s="154">
        <v>75241.960999999996</v>
      </c>
      <c r="D236" s="155">
        <v>0.81699999999999995</v>
      </c>
      <c r="E236" s="154">
        <v>61472.682137000003</v>
      </c>
      <c r="F236" s="154">
        <v>62912.444871086802</v>
      </c>
      <c r="G236" s="154">
        <v>4678.5487373456399</v>
      </c>
      <c r="H236" s="154">
        <v>-412.12922785345501</v>
      </c>
      <c r="I236" s="154">
        <v>0</v>
      </c>
      <c r="J236" s="154">
        <v>-5541902</v>
      </c>
    </row>
    <row r="237" spans="1:10" ht="12.75">
      <c r="A237" s="151" t="s">
        <v>555</v>
      </c>
      <c r="B237" s="154">
        <v>16143</v>
      </c>
      <c r="C237" s="154">
        <v>125970.04700000001</v>
      </c>
      <c r="D237" s="155">
        <v>0.91900000000000004</v>
      </c>
      <c r="E237" s="154">
        <v>115766.473193</v>
      </c>
      <c r="F237" s="154">
        <v>118477.860563222</v>
      </c>
      <c r="G237" s="154">
        <v>7339.2715457611503</v>
      </c>
      <c r="H237" s="154">
        <v>2248.5935805620502</v>
      </c>
      <c r="I237" s="154">
        <v>36299046</v>
      </c>
      <c r="J237" s="154">
        <v>0</v>
      </c>
    </row>
    <row r="238" spans="1:10" ht="12.75">
      <c r="A238" s="151" t="s">
        <v>556</v>
      </c>
      <c r="B238" s="154">
        <v>8661</v>
      </c>
      <c r="C238" s="154">
        <v>73571.998000000007</v>
      </c>
      <c r="D238" s="155">
        <v>1.018</v>
      </c>
      <c r="E238" s="154">
        <v>74896.293963999997</v>
      </c>
      <c r="F238" s="154">
        <v>76650.453522716794</v>
      </c>
      <c r="G238" s="154">
        <v>8850.0696827983902</v>
      </c>
      <c r="H238" s="154">
        <v>3759.3917175992901</v>
      </c>
      <c r="I238" s="154">
        <v>32560092</v>
      </c>
      <c r="J238" s="154">
        <v>0</v>
      </c>
    </row>
    <row r="239" spans="1:10" ht="12.75">
      <c r="A239" s="151" t="s">
        <v>557</v>
      </c>
      <c r="B239" s="154">
        <v>26223</v>
      </c>
      <c r="C239" s="154">
        <v>143429.95199999999</v>
      </c>
      <c r="D239" s="155">
        <v>1.0880000000000001</v>
      </c>
      <c r="E239" s="154">
        <v>156051.78777600001</v>
      </c>
      <c r="F239" s="154">
        <v>159706.70473776199</v>
      </c>
      <c r="G239" s="154">
        <v>6090.3292810800403</v>
      </c>
      <c r="H239" s="154">
        <v>999.65131588094198</v>
      </c>
      <c r="I239" s="154">
        <v>26213856</v>
      </c>
      <c r="J239" s="154">
        <v>0</v>
      </c>
    </row>
    <row r="240" spans="1:10" ht="12.75">
      <c r="A240" s="151" t="s">
        <v>558</v>
      </c>
      <c r="B240" s="154">
        <v>5800</v>
      </c>
      <c r="C240" s="154">
        <v>23091.839</v>
      </c>
      <c r="D240" s="155">
        <v>1.0409999999999999</v>
      </c>
      <c r="E240" s="154">
        <v>24038.604399</v>
      </c>
      <c r="F240" s="154">
        <v>24601.6168720202</v>
      </c>
      <c r="G240" s="154">
        <v>4241.6580813827904</v>
      </c>
      <c r="H240" s="154">
        <v>-849.01988381630497</v>
      </c>
      <c r="I240" s="154">
        <v>0</v>
      </c>
      <c r="J240" s="154">
        <v>-4924315</v>
      </c>
    </row>
    <row r="241" spans="1:10" ht="12.75">
      <c r="A241" s="151" t="s">
        <v>559</v>
      </c>
      <c r="B241" s="154">
        <v>22797</v>
      </c>
      <c r="C241" s="154">
        <v>135107.99400000001</v>
      </c>
      <c r="D241" s="155">
        <v>0.88800000000000001</v>
      </c>
      <c r="E241" s="154">
        <v>119975.898672</v>
      </c>
      <c r="F241" s="154">
        <v>122785.875752739</v>
      </c>
      <c r="G241" s="154">
        <v>5386.05411908317</v>
      </c>
      <c r="H241" s="154">
        <v>295.37615388407397</v>
      </c>
      <c r="I241" s="154">
        <v>6733690</v>
      </c>
      <c r="J241" s="154">
        <v>0</v>
      </c>
    </row>
    <row r="242" spans="1:10" ht="12.75">
      <c r="A242" s="151" t="s">
        <v>560</v>
      </c>
      <c r="B242" s="154">
        <v>4410</v>
      </c>
      <c r="C242" s="154">
        <v>14110.953</v>
      </c>
      <c r="D242" s="155">
        <v>1.095</v>
      </c>
      <c r="E242" s="154">
        <v>15451.493535</v>
      </c>
      <c r="F242" s="154">
        <v>15813.385741494199</v>
      </c>
      <c r="G242" s="154">
        <v>3585.8017554408698</v>
      </c>
      <c r="H242" s="154">
        <v>-1504.8762097582301</v>
      </c>
      <c r="I242" s="154">
        <v>0</v>
      </c>
      <c r="J242" s="154">
        <v>-6636504</v>
      </c>
    </row>
    <row r="243" spans="1:10" ht="12.75">
      <c r="A243" s="151" t="s">
        <v>561</v>
      </c>
      <c r="B243" s="154">
        <v>10038</v>
      </c>
      <c r="C243" s="154">
        <v>41813.56</v>
      </c>
      <c r="D243" s="155">
        <v>1.08</v>
      </c>
      <c r="E243" s="154">
        <v>45158.644800000002</v>
      </c>
      <c r="F243" s="154">
        <v>46216.313534219298</v>
      </c>
      <c r="G243" s="154">
        <v>4604.1356379975396</v>
      </c>
      <c r="H243" s="154">
        <v>-486.54232720155898</v>
      </c>
      <c r="I243" s="154">
        <v>0</v>
      </c>
      <c r="J243" s="154">
        <v>-4883912</v>
      </c>
    </row>
    <row r="244" spans="1:10" ht="12.75">
      <c r="A244" s="151" t="s">
        <v>562</v>
      </c>
      <c r="B244" s="154">
        <v>151855</v>
      </c>
      <c r="C244" s="154">
        <v>720843.78599999996</v>
      </c>
      <c r="D244" s="155">
        <v>0.92600000000000005</v>
      </c>
      <c r="E244" s="154">
        <v>667501.34583600005</v>
      </c>
      <c r="F244" s="154">
        <v>683135.01479720895</v>
      </c>
      <c r="G244" s="154">
        <v>4498.60073621026</v>
      </c>
      <c r="H244" s="154">
        <v>-592.07722898883503</v>
      </c>
      <c r="I244" s="154">
        <v>0</v>
      </c>
      <c r="J244" s="154">
        <v>-89909888</v>
      </c>
    </row>
    <row r="245" spans="1:10" ht="18.75" customHeight="1">
      <c r="A245" s="145" t="s">
        <v>563</v>
      </c>
      <c r="B245" s="154"/>
      <c r="C245" s="154"/>
      <c r="D245" s="155"/>
      <c r="E245" s="154"/>
      <c r="F245" s="154"/>
      <c r="G245" s="154"/>
      <c r="H245" s="154"/>
      <c r="I245" s="154"/>
      <c r="J245" s="154"/>
    </row>
    <row r="246" spans="1:10" ht="12.75">
      <c r="A246" s="151" t="s">
        <v>564</v>
      </c>
      <c r="B246" s="154">
        <v>23348</v>
      </c>
      <c r="C246" s="154">
        <v>93638.183999999994</v>
      </c>
      <c r="D246" s="155">
        <v>1.085</v>
      </c>
      <c r="E246" s="154">
        <v>101597.42964</v>
      </c>
      <c r="F246" s="154">
        <v>103976.96129519401</v>
      </c>
      <c r="G246" s="154">
        <v>4453.3562315913196</v>
      </c>
      <c r="H246" s="154">
        <v>-637.32173360777404</v>
      </c>
      <c r="I246" s="154">
        <v>0</v>
      </c>
      <c r="J246" s="154">
        <v>-14880188</v>
      </c>
    </row>
    <row r="247" spans="1:10" ht="12.75">
      <c r="A247" s="151" t="s">
        <v>565</v>
      </c>
      <c r="B247" s="154">
        <v>52153</v>
      </c>
      <c r="C247" s="154">
        <v>319692.842</v>
      </c>
      <c r="D247" s="155">
        <v>1.1000000000000001</v>
      </c>
      <c r="E247" s="154">
        <v>351662.1262</v>
      </c>
      <c r="F247" s="154">
        <v>359898.46804635302</v>
      </c>
      <c r="G247" s="154">
        <v>6900.8200495916399</v>
      </c>
      <c r="H247" s="154">
        <v>1810.14208439254</v>
      </c>
      <c r="I247" s="154">
        <v>94404340</v>
      </c>
      <c r="J247" s="154">
        <v>0</v>
      </c>
    </row>
    <row r="248" spans="1:10" ht="12.75">
      <c r="A248" s="151" t="s">
        <v>566</v>
      </c>
      <c r="B248" s="154">
        <v>58888</v>
      </c>
      <c r="C248" s="154">
        <v>313974.239</v>
      </c>
      <c r="D248" s="155">
        <v>0.95899999999999996</v>
      </c>
      <c r="E248" s="154">
        <v>301101.295201</v>
      </c>
      <c r="F248" s="154">
        <v>308153.44273947098</v>
      </c>
      <c r="G248" s="154">
        <v>5232.8732974370196</v>
      </c>
      <c r="H248" s="154">
        <v>142.195332237928</v>
      </c>
      <c r="I248" s="154">
        <v>8373599</v>
      </c>
      <c r="J248" s="154">
        <v>0</v>
      </c>
    </row>
    <row r="249" spans="1:10" ht="12.75">
      <c r="A249" s="151" t="s">
        <v>567</v>
      </c>
      <c r="B249" s="154">
        <v>10251</v>
      </c>
      <c r="C249" s="154">
        <v>58509.284</v>
      </c>
      <c r="D249" s="155">
        <v>0.93899999999999995</v>
      </c>
      <c r="E249" s="154">
        <v>54940.217676</v>
      </c>
      <c r="F249" s="154">
        <v>56226.982386155898</v>
      </c>
      <c r="G249" s="154">
        <v>5485.0241328802904</v>
      </c>
      <c r="H249" s="154">
        <v>394.34616768119997</v>
      </c>
      <c r="I249" s="154">
        <v>4042443</v>
      </c>
      <c r="J249" s="154">
        <v>0</v>
      </c>
    </row>
    <row r="250" spans="1:10" ht="12.75">
      <c r="A250" s="151" t="s">
        <v>568</v>
      </c>
      <c r="B250" s="154">
        <v>15435</v>
      </c>
      <c r="C250" s="154">
        <v>98749.89</v>
      </c>
      <c r="D250" s="155">
        <v>1.0249999999999999</v>
      </c>
      <c r="E250" s="154">
        <v>101218.63725</v>
      </c>
      <c r="F250" s="154">
        <v>103589.297140564</v>
      </c>
      <c r="G250" s="154">
        <v>6711.3247256601499</v>
      </c>
      <c r="H250" s="154">
        <v>1620.64676046106</v>
      </c>
      <c r="I250" s="154">
        <v>25014683</v>
      </c>
      <c r="J250" s="154">
        <v>0</v>
      </c>
    </row>
    <row r="251" spans="1:10" ht="12.75">
      <c r="A251" s="151" t="s">
        <v>569</v>
      </c>
      <c r="B251" s="154">
        <v>15773</v>
      </c>
      <c r="C251" s="154">
        <v>47949.758999999998</v>
      </c>
      <c r="D251" s="155">
        <v>1.143</v>
      </c>
      <c r="E251" s="154">
        <v>54806.574537</v>
      </c>
      <c r="F251" s="154">
        <v>56090.209167183602</v>
      </c>
      <c r="G251" s="154">
        <v>3556.09010126061</v>
      </c>
      <c r="H251" s="154">
        <v>-1534.58786393848</v>
      </c>
      <c r="I251" s="154">
        <v>0</v>
      </c>
      <c r="J251" s="154">
        <v>-24205054</v>
      </c>
    </row>
    <row r="252" spans="1:10" ht="12.75">
      <c r="A252" s="151" t="s">
        <v>570</v>
      </c>
      <c r="B252" s="154">
        <v>26976</v>
      </c>
      <c r="C252" s="154">
        <v>124005.462</v>
      </c>
      <c r="D252" s="155">
        <v>1.05</v>
      </c>
      <c r="E252" s="154">
        <v>130205.73510000001</v>
      </c>
      <c r="F252" s="154">
        <v>133255.307017874</v>
      </c>
      <c r="G252" s="154">
        <v>4939.7726504253196</v>
      </c>
      <c r="H252" s="154">
        <v>-150.90531477376999</v>
      </c>
      <c r="I252" s="154">
        <v>0</v>
      </c>
      <c r="J252" s="154">
        <v>-4070822</v>
      </c>
    </row>
    <row r="253" spans="1:10" ht="12.75">
      <c r="A253" s="151" t="s">
        <v>571</v>
      </c>
      <c r="B253" s="154">
        <v>10111</v>
      </c>
      <c r="C253" s="154">
        <v>46440.881000000001</v>
      </c>
      <c r="D253" s="155">
        <v>1.1599999999999999</v>
      </c>
      <c r="E253" s="154">
        <v>53871.42196</v>
      </c>
      <c r="F253" s="154">
        <v>55133.154213644302</v>
      </c>
      <c r="G253" s="154">
        <v>5452.7894583764501</v>
      </c>
      <c r="H253" s="154">
        <v>362.11149317735499</v>
      </c>
      <c r="I253" s="154">
        <v>3661309</v>
      </c>
      <c r="J253" s="154">
        <v>0</v>
      </c>
    </row>
    <row r="254" spans="1:10" ht="12.75">
      <c r="A254" s="151" t="s">
        <v>572</v>
      </c>
      <c r="B254" s="154">
        <v>20358</v>
      </c>
      <c r="C254" s="154">
        <v>132789.337</v>
      </c>
      <c r="D254" s="155">
        <v>0.96499999999999997</v>
      </c>
      <c r="E254" s="154">
        <v>128141.710205</v>
      </c>
      <c r="F254" s="154">
        <v>131142.94022493201</v>
      </c>
      <c r="G254" s="154">
        <v>6441.8381090938301</v>
      </c>
      <c r="H254" s="154">
        <v>1351.16014389473</v>
      </c>
      <c r="I254" s="154">
        <v>27506918</v>
      </c>
      <c r="J254" s="154">
        <v>0</v>
      </c>
    </row>
    <row r="255" spans="1:10" ht="12.75">
      <c r="A255" s="151" t="s">
        <v>573</v>
      </c>
      <c r="B255" s="154">
        <v>6897</v>
      </c>
      <c r="C255" s="154">
        <v>38606.267</v>
      </c>
      <c r="D255" s="155">
        <v>0.82099999999999995</v>
      </c>
      <c r="E255" s="154">
        <v>31695.745207</v>
      </c>
      <c r="F255" s="154">
        <v>32438.096950762301</v>
      </c>
      <c r="G255" s="154">
        <v>4703.2183486678796</v>
      </c>
      <c r="H255" s="154">
        <v>-387.45961653121998</v>
      </c>
      <c r="I255" s="154">
        <v>0</v>
      </c>
      <c r="J255" s="154">
        <v>-2672309</v>
      </c>
    </row>
    <row r="256" spans="1:10" ht="12.75">
      <c r="A256" s="151" t="s">
        <v>574</v>
      </c>
      <c r="B256" s="154">
        <v>10897</v>
      </c>
      <c r="C256" s="154">
        <v>59898.423999999999</v>
      </c>
      <c r="D256" s="155">
        <v>0.95699999999999996</v>
      </c>
      <c r="E256" s="154">
        <v>57322.791768000003</v>
      </c>
      <c r="F256" s="154">
        <v>58665.359174078898</v>
      </c>
      <c r="G256" s="154">
        <v>5383.6247750829498</v>
      </c>
      <c r="H256" s="154">
        <v>292.94680988385602</v>
      </c>
      <c r="I256" s="154">
        <v>3192241</v>
      </c>
      <c r="J256" s="154">
        <v>0</v>
      </c>
    </row>
    <row r="257" spans="1:10" ht="12.75">
      <c r="A257" s="151" t="s">
        <v>575</v>
      </c>
      <c r="B257" s="154">
        <v>10881</v>
      </c>
      <c r="C257" s="154">
        <v>39675.79</v>
      </c>
      <c r="D257" s="155">
        <v>1.0389999999999999</v>
      </c>
      <c r="E257" s="154">
        <v>41223.145810000002</v>
      </c>
      <c r="F257" s="154">
        <v>42188.640515221901</v>
      </c>
      <c r="G257" s="154">
        <v>3877.2760330136898</v>
      </c>
      <c r="H257" s="154">
        <v>-1213.40193218541</v>
      </c>
      <c r="I257" s="154">
        <v>0</v>
      </c>
      <c r="J257" s="154">
        <v>-13203026</v>
      </c>
    </row>
    <row r="258" spans="1:10" ht="12.75">
      <c r="A258" s="151" t="s">
        <v>576</v>
      </c>
      <c r="B258" s="154">
        <v>11143</v>
      </c>
      <c r="C258" s="154">
        <v>47408.527000000002</v>
      </c>
      <c r="D258" s="155">
        <v>1.0660000000000001</v>
      </c>
      <c r="E258" s="154">
        <v>50537.489781999997</v>
      </c>
      <c r="F258" s="154">
        <v>51721.137411043703</v>
      </c>
      <c r="G258" s="154">
        <v>4641.5810294394396</v>
      </c>
      <c r="H258" s="154">
        <v>-449.09693575965099</v>
      </c>
      <c r="I258" s="154">
        <v>0</v>
      </c>
      <c r="J258" s="154">
        <v>-5004287</v>
      </c>
    </row>
    <row r="259" spans="1:10" ht="12.75">
      <c r="A259" s="151" t="s">
        <v>577</v>
      </c>
      <c r="B259" s="154">
        <v>6789</v>
      </c>
      <c r="C259" s="154">
        <v>20766.428</v>
      </c>
      <c r="D259" s="155">
        <v>1.026</v>
      </c>
      <c r="E259" s="154">
        <v>21306.355127999999</v>
      </c>
      <c r="F259" s="154">
        <v>21805.3750998982</v>
      </c>
      <c r="G259" s="154">
        <v>3211.8684784059801</v>
      </c>
      <c r="H259" s="154">
        <v>-1878.80948679311</v>
      </c>
      <c r="I259" s="154">
        <v>0</v>
      </c>
      <c r="J259" s="154">
        <v>-12755238</v>
      </c>
    </row>
    <row r="260" spans="1:10" ht="12.75">
      <c r="A260" s="151" t="s">
        <v>578</v>
      </c>
      <c r="B260" s="154">
        <v>7114</v>
      </c>
      <c r="C260" s="154">
        <v>26710.266</v>
      </c>
      <c r="D260" s="155">
        <v>1.004</v>
      </c>
      <c r="E260" s="154">
        <v>26817.107064</v>
      </c>
      <c r="F260" s="154">
        <v>27445.195347194101</v>
      </c>
      <c r="G260" s="154">
        <v>3857.9133184135599</v>
      </c>
      <c r="H260" s="154">
        <v>-1232.76464678553</v>
      </c>
      <c r="I260" s="154">
        <v>0</v>
      </c>
      <c r="J260" s="154">
        <v>-8769888</v>
      </c>
    </row>
    <row r="261" spans="1:10" ht="18.75" customHeight="1">
      <c r="A261" s="145" t="s">
        <v>579</v>
      </c>
      <c r="B261" s="154"/>
      <c r="C261" s="154"/>
      <c r="D261" s="155"/>
      <c r="E261" s="154"/>
      <c r="F261" s="154"/>
      <c r="G261" s="154"/>
      <c r="H261" s="154"/>
      <c r="I261" s="154"/>
      <c r="J261" s="154"/>
    </row>
    <row r="262" spans="1:10" ht="12.75">
      <c r="A262" s="151" t="s">
        <v>580</v>
      </c>
      <c r="B262" s="154">
        <v>27021</v>
      </c>
      <c r="C262" s="154">
        <v>179315.16099999999</v>
      </c>
      <c r="D262" s="155">
        <v>0.84399999999999997</v>
      </c>
      <c r="E262" s="154">
        <v>151341.995884</v>
      </c>
      <c r="F262" s="154">
        <v>154886.60396357701</v>
      </c>
      <c r="G262" s="154">
        <v>5732.0826010724004</v>
      </c>
      <c r="H262" s="154">
        <v>641.40463587330805</v>
      </c>
      <c r="I262" s="154">
        <v>17331395</v>
      </c>
      <c r="J262" s="154">
        <v>0</v>
      </c>
    </row>
    <row r="263" spans="1:10" ht="12.75">
      <c r="A263" s="151" t="s">
        <v>581</v>
      </c>
      <c r="B263" s="154">
        <v>101340</v>
      </c>
      <c r="C263" s="154">
        <v>499218.15600000002</v>
      </c>
      <c r="D263" s="155">
        <v>1.018</v>
      </c>
      <c r="E263" s="154">
        <v>508204.08280799998</v>
      </c>
      <c r="F263" s="154">
        <v>520106.82194840501</v>
      </c>
      <c r="G263" s="154">
        <v>5132.2954603158196</v>
      </c>
      <c r="H263" s="154">
        <v>41.617495116722203</v>
      </c>
      <c r="I263" s="154">
        <v>4217517</v>
      </c>
      <c r="J263" s="154">
        <v>0</v>
      </c>
    </row>
    <row r="264" spans="1:10" ht="12.75">
      <c r="A264" s="151" t="s">
        <v>582</v>
      </c>
      <c r="B264" s="154">
        <v>9578</v>
      </c>
      <c r="C264" s="154">
        <v>60750.406000000003</v>
      </c>
      <c r="D264" s="155">
        <v>1.0820000000000001</v>
      </c>
      <c r="E264" s="154">
        <v>65731.939291999995</v>
      </c>
      <c r="F264" s="154">
        <v>67271.458853241304</v>
      </c>
      <c r="G264" s="154">
        <v>7023.5392413072996</v>
      </c>
      <c r="H264" s="154">
        <v>1932.8612761081999</v>
      </c>
      <c r="I264" s="154">
        <v>18512945</v>
      </c>
      <c r="J264" s="154">
        <v>0</v>
      </c>
    </row>
    <row r="265" spans="1:10" ht="12.75">
      <c r="A265" s="151" t="s">
        <v>583</v>
      </c>
      <c r="B265" s="154">
        <v>37438</v>
      </c>
      <c r="C265" s="154">
        <v>242462.21100000001</v>
      </c>
      <c r="D265" s="155">
        <v>1.095</v>
      </c>
      <c r="E265" s="154">
        <v>265496.12104499998</v>
      </c>
      <c r="F265" s="154">
        <v>271714.353401826</v>
      </c>
      <c r="G265" s="154">
        <v>7257.71551369802</v>
      </c>
      <c r="H265" s="154">
        <v>2167.0375484989199</v>
      </c>
      <c r="I265" s="154">
        <v>81129552</v>
      </c>
      <c r="J265" s="154">
        <v>0</v>
      </c>
    </row>
    <row r="266" spans="1:10" ht="12.75">
      <c r="A266" s="151" t="s">
        <v>584</v>
      </c>
      <c r="B266" s="154">
        <v>19023</v>
      </c>
      <c r="C266" s="154">
        <v>120032.803</v>
      </c>
      <c r="D266" s="155">
        <v>0.90400000000000003</v>
      </c>
      <c r="E266" s="154">
        <v>108509.65391199999</v>
      </c>
      <c r="F266" s="154">
        <v>111051.078013896</v>
      </c>
      <c r="G266" s="154">
        <v>5837.7268576931001</v>
      </c>
      <c r="H266" s="154">
        <v>747.04889249400696</v>
      </c>
      <c r="I266" s="154">
        <v>14211111</v>
      </c>
      <c r="J266" s="154">
        <v>0</v>
      </c>
    </row>
    <row r="267" spans="1:10" ht="12.75">
      <c r="A267" s="151" t="s">
        <v>585</v>
      </c>
      <c r="B267" s="154">
        <v>9526</v>
      </c>
      <c r="C267" s="154">
        <v>36965.748</v>
      </c>
      <c r="D267" s="155">
        <v>1.083</v>
      </c>
      <c r="E267" s="154">
        <v>40033.905083999998</v>
      </c>
      <c r="F267" s="154">
        <v>40971.546368488896</v>
      </c>
      <c r="G267" s="154">
        <v>4301.0231333706597</v>
      </c>
      <c r="H267" s="154">
        <v>-789.654831828439</v>
      </c>
      <c r="I267" s="154">
        <v>0</v>
      </c>
      <c r="J267" s="154">
        <v>-7522252</v>
      </c>
    </row>
    <row r="268" spans="1:10" ht="12.75">
      <c r="A268" s="151" t="s">
        <v>586</v>
      </c>
      <c r="B268" s="154">
        <v>5925</v>
      </c>
      <c r="C268" s="154">
        <v>41195.866000000002</v>
      </c>
      <c r="D268" s="155">
        <v>0.84</v>
      </c>
      <c r="E268" s="154">
        <v>34604.527439999998</v>
      </c>
      <c r="F268" s="154">
        <v>35415.006295107698</v>
      </c>
      <c r="G268" s="154">
        <v>5977.2162523388597</v>
      </c>
      <c r="H268" s="154">
        <v>886.53828713976202</v>
      </c>
      <c r="I268" s="154">
        <v>5252739</v>
      </c>
      <c r="J268" s="154">
        <v>0</v>
      </c>
    </row>
    <row r="269" spans="1:10" ht="12.75">
      <c r="A269" s="151" t="s">
        <v>587</v>
      </c>
      <c r="B269" s="154">
        <v>11649</v>
      </c>
      <c r="C269" s="154">
        <v>60279.866000000002</v>
      </c>
      <c r="D269" s="155">
        <v>0.94199999999999995</v>
      </c>
      <c r="E269" s="154">
        <v>56783.633772000001</v>
      </c>
      <c r="F269" s="154">
        <v>58113.573461775697</v>
      </c>
      <c r="G269" s="154">
        <v>4988.71778365316</v>
      </c>
      <c r="H269" s="154">
        <v>-101.960181545935</v>
      </c>
      <c r="I269" s="154">
        <v>0</v>
      </c>
      <c r="J269" s="154">
        <v>-1187734</v>
      </c>
    </row>
    <row r="270" spans="1:10" ht="12.75">
      <c r="A270" s="151" t="s">
        <v>588</v>
      </c>
      <c r="B270" s="154">
        <v>39182</v>
      </c>
      <c r="C270" s="154">
        <v>181971.52</v>
      </c>
      <c r="D270" s="155">
        <v>0.96499999999999997</v>
      </c>
      <c r="E270" s="154">
        <v>175602.51680000001</v>
      </c>
      <c r="F270" s="154">
        <v>179715.33489921701</v>
      </c>
      <c r="G270" s="154">
        <v>4586.6809989081103</v>
      </c>
      <c r="H270" s="154">
        <v>-503.99696629098702</v>
      </c>
      <c r="I270" s="154">
        <v>0</v>
      </c>
      <c r="J270" s="154">
        <v>-19747609</v>
      </c>
    </row>
    <row r="271" spans="1:10" ht="12.75">
      <c r="A271" s="151" t="s">
        <v>589</v>
      </c>
      <c r="B271" s="154">
        <v>25717</v>
      </c>
      <c r="C271" s="154">
        <v>178167.057</v>
      </c>
      <c r="D271" s="155">
        <v>0.96</v>
      </c>
      <c r="E271" s="154">
        <v>171040.37471999999</v>
      </c>
      <c r="F271" s="154">
        <v>175046.34206981101</v>
      </c>
      <c r="G271" s="154">
        <v>6806.6392685698402</v>
      </c>
      <c r="H271" s="154">
        <v>1715.9613033707401</v>
      </c>
      <c r="I271" s="154">
        <v>44129377</v>
      </c>
      <c r="J271" s="154">
        <v>0</v>
      </c>
    </row>
    <row r="272" spans="1:10" ht="18.75" customHeight="1">
      <c r="A272" s="145" t="s">
        <v>590</v>
      </c>
      <c r="B272" s="154"/>
      <c r="C272" s="154"/>
      <c r="D272" s="155"/>
      <c r="E272" s="154"/>
      <c r="F272" s="154"/>
      <c r="G272" s="154"/>
      <c r="H272" s="154"/>
      <c r="I272" s="154"/>
      <c r="J272" s="154"/>
    </row>
    <row r="273" spans="1:10" ht="12.75">
      <c r="A273" s="151" t="s">
        <v>591</v>
      </c>
      <c r="B273" s="154">
        <v>25134</v>
      </c>
      <c r="C273" s="154">
        <v>195123.96100000001</v>
      </c>
      <c r="D273" s="155">
        <v>0.92300000000000004</v>
      </c>
      <c r="E273" s="154">
        <v>180099.41600299999</v>
      </c>
      <c r="F273" s="154">
        <v>184317.55678647899</v>
      </c>
      <c r="G273" s="154">
        <v>7333.3952727969699</v>
      </c>
      <c r="H273" s="154">
        <v>2242.7173075978699</v>
      </c>
      <c r="I273" s="154">
        <v>56368457</v>
      </c>
      <c r="J273" s="154">
        <v>0</v>
      </c>
    </row>
    <row r="274" spans="1:10" ht="12.75">
      <c r="A274" s="151" t="s">
        <v>592</v>
      </c>
      <c r="B274" s="154">
        <v>18417</v>
      </c>
      <c r="C274" s="154">
        <v>123354.743</v>
      </c>
      <c r="D274" s="155">
        <v>1.02</v>
      </c>
      <c r="E274" s="154">
        <v>125821.83786</v>
      </c>
      <c r="F274" s="154">
        <v>128768.733732892</v>
      </c>
      <c r="G274" s="154">
        <v>6991.8408933535502</v>
      </c>
      <c r="H274" s="154">
        <v>1901.1629281544499</v>
      </c>
      <c r="I274" s="154">
        <v>35013718</v>
      </c>
      <c r="J274" s="154">
        <v>0</v>
      </c>
    </row>
    <row r="275" spans="1:10" ht="12.75">
      <c r="A275" s="151" t="s">
        <v>593</v>
      </c>
      <c r="B275" s="154">
        <v>19494</v>
      </c>
      <c r="C275" s="154">
        <v>137987.02900000001</v>
      </c>
      <c r="D275" s="155">
        <v>0.94799999999999995</v>
      </c>
      <c r="E275" s="154">
        <v>130811.703492</v>
      </c>
      <c r="F275" s="154">
        <v>133875.467904466</v>
      </c>
      <c r="G275" s="154">
        <v>6867.5216940836299</v>
      </c>
      <c r="H275" s="154">
        <v>1776.84372888454</v>
      </c>
      <c r="I275" s="154">
        <v>34637792</v>
      </c>
      <c r="J275" s="154">
        <v>0</v>
      </c>
    </row>
    <row r="276" spans="1:10" ht="12.75">
      <c r="A276" s="151" t="s">
        <v>594</v>
      </c>
      <c r="B276" s="154">
        <v>98826</v>
      </c>
      <c r="C276" s="154">
        <v>473937.36599999998</v>
      </c>
      <c r="D276" s="155">
        <v>1.0369999999999999</v>
      </c>
      <c r="E276" s="154">
        <v>491473.048542</v>
      </c>
      <c r="F276" s="154">
        <v>502983.92712253501</v>
      </c>
      <c r="G276" s="154">
        <v>5089.5910703917498</v>
      </c>
      <c r="H276" s="154">
        <v>-1.0868948073484701</v>
      </c>
      <c r="I276" s="154">
        <v>0</v>
      </c>
      <c r="J276" s="154">
        <v>-107413</v>
      </c>
    </row>
    <row r="277" spans="1:10" ht="12.75">
      <c r="A277" s="151" t="s">
        <v>595</v>
      </c>
      <c r="B277" s="154">
        <v>18030</v>
      </c>
      <c r="C277" s="154">
        <v>82588.694000000003</v>
      </c>
      <c r="D277" s="155">
        <v>0.90800000000000003</v>
      </c>
      <c r="E277" s="154">
        <v>74990.534151999993</v>
      </c>
      <c r="F277" s="154">
        <v>76746.900927093593</v>
      </c>
      <c r="G277" s="154">
        <v>4256.6223475925399</v>
      </c>
      <c r="H277" s="154">
        <v>-834.05561760654996</v>
      </c>
      <c r="I277" s="154">
        <v>0</v>
      </c>
      <c r="J277" s="154">
        <v>-15038023</v>
      </c>
    </row>
    <row r="278" spans="1:10" ht="12.75">
      <c r="A278" s="151" t="s">
        <v>596</v>
      </c>
      <c r="B278" s="154">
        <v>9391</v>
      </c>
      <c r="C278" s="154">
        <v>58357.703000000001</v>
      </c>
      <c r="D278" s="155">
        <v>0.81699999999999995</v>
      </c>
      <c r="E278" s="154">
        <v>47678.243350999997</v>
      </c>
      <c r="F278" s="154">
        <v>48794.924055617797</v>
      </c>
      <c r="G278" s="154">
        <v>5195.9241886505997</v>
      </c>
      <c r="H278" s="154">
        <v>105.246223451509</v>
      </c>
      <c r="I278" s="154">
        <v>988367</v>
      </c>
      <c r="J278" s="154">
        <v>0</v>
      </c>
    </row>
    <row r="279" spans="1:10" ht="12.75">
      <c r="A279" s="151" t="s">
        <v>597</v>
      </c>
      <c r="B279" s="154">
        <v>56084</v>
      </c>
      <c r="C279" s="154">
        <v>342095.86099999998</v>
      </c>
      <c r="D279" s="155">
        <v>0.91900000000000004</v>
      </c>
      <c r="E279" s="154">
        <v>314386.09625900001</v>
      </c>
      <c r="F279" s="154">
        <v>321749.38951013802</v>
      </c>
      <c r="G279" s="154">
        <v>5736.9194335307502</v>
      </c>
      <c r="H279" s="154">
        <v>646.24146833165105</v>
      </c>
      <c r="I279" s="154">
        <v>36243807</v>
      </c>
      <c r="J279" s="154">
        <v>0</v>
      </c>
    </row>
    <row r="280" spans="1:10" ht="18.75" customHeight="1">
      <c r="A280" s="145" t="s">
        <v>598</v>
      </c>
      <c r="B280" s="154"/>
      <c r="C280" s="154"/>
      <c r="D280" s="155"/>
      <c r="E280" s="154"/>
      <c r="F280" s="154"/>
      <c r="G280" s="154"/>
      <c r="H280" s="154"/>
      <c r="I280" s="154"/>
      <c r="J280" s="154"/>
    </row>
    <row r="281" spans="1:10" ht="12.75">
      <c r="A281" s="151" t="s">
        <v>599</v>
      </c>
      <c r="B281" s="154">
        <v>7095</v>
      </c>
      <c r="C281" s="154">
        <v>44986.428999999996</v>
      </c>
      <c r="D281" s="155">
        <v>1.1200000000000001</v>
      </c>
      <c r="E281" s="154">
        <v>50384.800479999998</v>
      </c>
      <c r="F281" s="154">
        <v>51564.8719454655</v>
      </c>
      <c r="G281" s="154">
        <v>7267.7761727224097</v>
      </c>
      <c r="H281" s="154">
        <v>2177.0982075233101</v>
      </c>
      <c r="I281" s="154">
        <v>15446512</v>
      </c>
      <c r="J281" s="154">
        <v>0</v>
      </c>
    </row>
    <row r="282" spans="1:10" ht="12.75">
      <c r="A282" s="151" t="s">
        <v>600</v>
      </c>
      <c r="B282" s="154">
        <v>6369</v>
      </c>
      <c r="C282" s="154">
        <v>37887.642</v>
      </c>
      <c r="D282" s="155">
        <v>1.0629999999999999</v>
      </c>
      <c r="E282" s="154">
        <v>40274.563446</v>
      </c>
      <c r="F282" s="154">
        <v>41217.8412332281</v>
      </c>
      <c r="G282" s="154">
        <v>6471.6346731399099</v>
      </c>
      <c r="H282" s="154">
        <v>1380.95670794082</v>
      </c>
      <c r="I282" s="154">
        <v>8795313</v>
      </c>
      <c r="J282" s="154">
        <v>0</v>
      </c>
    </row>
    <row r="283" spans="1:10" ht="12.75">
      <c r="A283" s="151" t="s">
        <v>601</v>
      </c>
      <c r="B283" s="154">
        <v>10133</v>
      </c>
      <c r="C283" s="154">
        <v>46593.021000000001</v>
      </c>
      <c r="D283" s="155">
        <v>1.1679999999999999</v>
      </c>
      <c r="E283" s="154">
        <v>54420.648527999998</v>
      </c>
      <c r="F283" s="154">
        <v>55695.2443157815</v>
      </c>
      <c r="G283" s="154">
        <v>5496.4220187290503</v>
      </c>
      <c r="H283" s="154">
        <v>405.74405352995899</v>
      </c>
      <c r="I283" s="154">
        <v>4111404</v>
      </c>
      <c r="J283" s="154">
        <v>0</v>
      </c>
    </row>
    <row r="284" spans="1:10" ht="12.75">
      <c r="A284" s="151" t="s">
        <v>602</v>
      </c>
      <c r="B284" s="154">
        <v>14868</v>
      </c>
      <c r="C284" s="154">
        <v>79349.785000000003</v>
      </c>
      <c r="D284" s="155">
        <v>1.238</v>
      </c>
      <c r="E284" s="154">
        <v>98235.03383</v>
      </c>
      <c r="F284" s="154">
        <v>100535.814208754</v>
      </c>
      <c r="G284" s="154">
        <v>6761.8922658564697</v>
      </c>
      <c r="H284" s="154">
        <v>1671.2143006573799</v>
      </c>
      <c r="I284" s="154">
        <v>24847614</v>
      </c>
      <c r="J284" s="154">
        <v>0</v>
      </c>
    </row>
    <row r="285" spans="1:10" ht="12.75">
      <c r="A285" s="151" t="s">
        <v>603</v>
      </c>
      <c r="B285" s="154">
        <v>5354</v>
      </c>
      <c r="C285" s="154">
        <v>8346.5450000000001</v>
      </c>
      <c r="D285" s="155">
        <v>0.76300000000000001</v>
      </c>
      <c r="E285" s="154">
        <v>6368.4138350000003</v>
      </c>
      <c r="F285" s="154">
        <v>6517.5695997418397</v>
      </c>
      <c r="G285" s="154">
        <v>1217.3271572173801</v>
      </c>
      <c r="H285" s="154">
        <v>-3873.3508079817202</v>
      </c>
      <c r="I285" s="154">
        <v>0</v>
      </c>
      <c r="J285" s="154">
        <v>-20737920</v>
      </c>
    </row>
    <row r="286" spans="1:10" ht="12.75">
      <c r="A286" s="151" t="s">
        <v>604</v>
      </c>
      <c r="B286" s="154">
        <v>11685</v>
      </c>
      <c r="C286" s="154">
        <v>71932.960000000006</v>
      </c>
      <c r="D286" s="155">
        <v>0.94199999999999995</v>
      </c>
      <c r="E286" s="154">
        <v>67760.848320000005</v>
      </c>
      <c r="F286" s="154">
        <v>69347.887324151801</v>
      </c>
      <c r="G286" s="154">
        <v>5934.7785472102596</v>
      </c>
      <c r="H286" s="154">
        <v>844.10058201115999</v>
      </c>
      <c r="I286" s="154">
        <v>9863315</v>
      </c>
      <c r="J286" s="154">
        <v>0</v>
      </c>
    </row>
    <row r="287" spans="1:10" ht="12.75">
      <c r="A287" s="151" t="s">
        <v>605</v>
      </c>
      <c r="B287" s="154">
        <v>11470</v>
      </c>
      <c r="C287" s="154">
        <v>35189.489000000001</v>
      </c>
      <c r="D287" s="155">
        <v>1.085</v>
      </c>
      <c r="E287" s="154">
        <v>38180.595565000003</v>
      </c>
      <c r="F287" s="154">
        <v>39074.830154231298</v>
      </c>
      <c r="G287" s="154">
        <v>3406.69835695129</v>
      </c>
      <c r="H287" s="154">
        <v>-1683.9796082477999</v>
      </c>
      <c r="I287" s="154">
        <v>0</v>
      </c>
      <c r="J287" s="154">
        <v>-19315246</v>
      </c>
    </row>
    <row r="288" spans="1:10" ht="12.75">
      <c r="A288" s="151" t="s">
        <v>606</v>
      </c>
      <c r="B288" s="154">
        <v>63072</v>
      </c>
      <c r="C288" s="154">
        <v>650224.64599999995</v>
      </c>
      <c r="D288" s="155">
        <v>0.97199999999999998</v>
      </c>
      <c r="E288" s="154">
        <v>632018.35591200006</v>
      </c>
      <c r="F288" s="154">
        <v>646820.97139041603</v>
      </c>
      <c r="G288" s="154">
        <v>10255.279226763299</v>
      </c>
      <c r="H288" s="154">
        <v>5164.6012615642303</v>
      </c>
      <c r="I288" s="154">
        <v>325741731</v>
      </c>
      <c r="J288" s="154">
        <v>0</v>
      </c>
    </row>
    <row r="289" spans="1:10" ht="18.75" customHeight="1">
      <c r="A289" s="145" t="s">
        <v>607</v>
      </c>
      <c r="B289" s="154"/>
      <c r="C289" s="154"/>
      <c r="D289" s="155"/>
      <c r="E289" s="154"/>
      <c r="F289" s="154"/>
      <c r="G289" s="154"/>
      <c r="H289" s="154"/>
      <c r="I289" s="154"/>
      <c r="J289" s="154"/>
    </row>
    <row r="290" spans="1:10" ht="12.75">
      <c r="A290" s="151" t="s">
        <v>608</v>
      </c>
      <c r="B290" s="154">
        <v>2475</v>
      </c>
      <c r="C290" s="154">
        <v>3193.7649999999999</v>
      </c>
      <c r="D290" s="155">
        <v>0.98</v>
      </c>
      <c r="E290" s="154">
        <v>3129.8897000000002</v>
      </c>
      <c r="F290" s="154">
        <v>3203.1954090598301</v>
      </c>
      <c r="G290" s="154">
        <v>1294.2203672968999</v>
      </c>
      <c r="H290" s="154">
        <v>-3796.4575979021902</v>
      </c>
      <c r="I290" s="154">
        <v>0</v>
      </c>
      <c r="J290" s="154">
        <v>-9396233</v>
      </c>
    </row>
    <row r="291" spans="1:10" ht="12.75">
      <c r="A291" s="151" t="s">
        <v>609</v>
      </c>
      <c r="B291" s="154">
        <v>2584</v>
      </c>
      <c r="C291" s="154">
        <v>17567.143</v>
      </c>
      <c r="D291" s="155">
        <v>1.006</v>
      </c>
      <c r="E291" s="154">
        <v>17672.545858000001</v>
      </c>
      <c r="F291" s="154">
        <v>18086.457730042301</v>
      </c>
      <c r="G291" s="154">
        <v>6999.4031463012097</v>
      </c>
      <c r="H291" s="154">
        <v>1908.7251811021199</v>
      </c>
      <c r="I291" s="154">
        <v>4932146</v>
      </c>
      <c r="J291" s="154">
        <v>0</v>
      </c>
    </row>
    <row r="292" spans="1:10" ht="12.75">
      <c r="A292" s="151" t="s">
        <v>610</v>
      </c>
      <c r="B292" s="154">
        <v>12237</v>
      </c>
      <c r="C292" s="154">
        <v>118965.80100000001</v>
      </c>
      <c r="D292" s="155">
        <v>0.94399999999999995</v>
      </c>
      <c r="E292" s="154">
        <v>112303.71614400001</v>
      </c>
      <c r="F292" s="154">
        <v>114934.00165917</v>
      </c>
      <c r="G292" s="154">
        <v>9392.33485814905</v>
      </c>
      <c r="H292" s="154">
        <v>4301.6568929499599</v>
      </c>
      <c r="I292" s="154">
        <v>52639375</v>
      </c>
      <c r="J292" s="154">
        <v>0</v>
      </c>
    </row>
    <row r="293" spans="1:10" ht="12.75">
      <c r="A293" s="151" t="s">
        <v>611</v>
      </c>
      <c r="B293" s="154">
        <v>3109</v>
      </c>
      <c r="C293" s="154">
        <v>7350.2089999999998</v>
      </c>
      <c r="D293" s="155">
        <v>0.90900000000000003</v>
      </c>
      <c r="E293" s="154">
        <v>6681.3399810000001</v>
      </c>
      <c r="F293" s="154">
        <v>6837.8248452356302</v>
      </c>
      <c r="G293" s="154">
        <v>2199.3646977277699</v>
      </c>
      <c r="H293" s="154">
        <v>-2891.3132674713302</v>
      </c>
      <c r="I293" s="154">
        <v>0</v>
      </c>
      <c r="J293" s="154">
        <v>-8989093</v>
      </c>
    </row>
    <row r="294" spans="1:10" ht="12.75">
      <c r="A294" s="151" t="s">
        <v>612</v>
      </c>
      <c r="B294" s="154">
        <v>7090</v>
      </c>
      <c r="C294" s="154">
        <v>38656.942999999999</v>
      </c>
      <c r="D294" s="155">
        <v>1.0740000000000001</v>
      </c>
      <c r="E294" s="154">
        <v>41517.556782</v>
      </c>
      <c r="F294" s="154">
        <v>42489.946939498601</v>
      </c>
      <c r="G294" s="154">
        <v>5992.9403299715896</v>
      </c>
      <c r="H294" s="154">
        <v>902.26236477249699</v>
      </c>
      <c r="I294" s="154">
        <v>6397040</v>
      </c>
      <c r="J294" s="154">
        <v>0</v>
      </c>
    </row>
    <row r="295" spans="1:10" ht="12.75">
      <c r="A295" s="151" t="s">
        <v>613</v>
      </c>
      <c r="B295" s="154">
        <v>4097</v>
      </c>
      <c r="C295" s="154">
        <v>29336.321</v>
      </c>
      <c r="D295" s="155">
        <v>0.88900000000000001</v>
      </c>
      <c r="E295" s="154">
        <v>26079.989368999999</v>
      </c>
      <c r="F295" s="154">
        <v>26690.813486210001</v>
      </c>
      <c r="G295" s="154">
        <v>6514.7213781327901</v>
      </c>
      <c r="H295" s="154">
        <v>1424.0434129337</v>
      </c>
      <c r="I295" s="154">
        <v>5834306</v>
      </c>
      <c r="J295" s="154">
        <v>0</v>
      </c>
    </row>
    <row r="296" spans="1:10" ht="12.75">
      <c r="A296" s="151" t="s">
        <v>614</v>
      </c>
      <c r="B296" s="154">
        <v>6779</v>
      </c>
      <c r="C296" s="154">
        <v>26407.394</v>
      </c>
      <c r="D296" s="155">
        <v>1.1000000000000001</v>
      </c>
      <c r="E296" s="154">
        <v>29048.133399999999</v>
      </c>
      <c r="F296" s="154">
        <v>29728.474951892898</v>
      </c>
      <c r="G296" s="154">
        <v>4385.3776297230997</v>
      </c>
      <c r="H296" s="154">
        <v>-705.30033547599896</v>
      </c>
      <c r="I296" s="154">
        <v>0</v>
      </c>
      <c r="J296" s="154">
        <v>-4781231</v>
      </c>
    </row>
    <row r="297" spans="1:10" ht="12.75">
      <c r="A297" s="151" t="s">
        <v>615</v>
      </c>
      <c r="B297" s="154">
        <v>72466</v>
      </c>
      <c r="C297" s="154">
        <v>555295.45600000001</v>
      </c>
      <c r="D297" s="155">
        <v>1.0009999999999999</v>
      </c>
      <c r="E297" s="154">
        <v>555850.75145600003</v>
      </c>
      <c r="F297" s="154">
        <v>568869.43178423005</v>
      </c>
      <c r="G297" s="154">
        <v>7850.1563738060604</v>
      </c>
      <c r="H297" s="154">
        <v>2759.4784086069699</v>
      </c>
      <c r="I297" s="154">
        <v>199968362</v>
      </c>
      <c r="J297" s="154">
        <v>0</v>
      </c>
    </row>
    <row r="298" spans="1:10" ht="12.75">
      <c r="A298" s="151" t="s">
        <v>616</v>
      </c>
      <c r="B298" s="154">
        <v>2533</v>
      </c>
      <c r="C298" s="154">
        <v>5905.4979999999996</v>
      </c>
      <c r="D298" s="155">
        <v>1.482</v>
      </c>
      <c r="E298" s="154">
        <v>8751.9480359999998</v>
      </c>
      <c r="F298" s="154">
        <v>8956.9289835502404</v>
      </c>
      <c r="G298" s="154">
        <v>3536.0951376037301</v>
      </c>
      <c r="H298" s="154">
        <v>-1554.58282759537</v>
      </c>
      <c r="I298" s="154">
        <v>0</v>
      </c>
      <c r="J298" s="154">
        <v>-3937758</v>
      </c>
    </row>
    <row r="299" spans="1:10" ht="12.75">
      <c r="A299" s="151" t="s">
        <v>617</v>
      </c>
      <c r="B299" s="154">
        <v>5895</v>
      </c>
      <c r="C299" s="154">
        <v>29593.073</v>
      </c>
      <c r="D299" s="155">
        <v>1.0820000000000001</v>
      </c>
      <c r="E299" s="154">
        <v>32019.704986000001</v>
      </c>
      <c r="F299" s="154">
        <v>32769.6442499572</v>
      </c>
      <c r="G299" s="154">
        <v>5558.8879134787503</v>
      </c>
      <c r="H299" s="154">
        <v>468.20994827965097</v>
      </c>
      <c r="I299" s="154">
        <v>2760098</v>
      </c>
      <c r="J299" s="154">
        <v>0</v>
      </c>
    </row>
    <row r="300" spans="1:10" ht="12.75">
      <c r="A300" s="151" t="s">
        <v>618</v>
      </c>
      <c r="B300" s="154">
        <v>126898</v>
      </c>
      <c r="C300" s="154">
        <v>757141.40500000003</v>
      </c>
      <c r="D300" s="155">
        <v>0.98399999999999999</v>
      </c>
      <c r="E300" s="154">
        <v>745027.14251999999</v>
      </c>
      <c r="F300" s="154">
        <v>762476.55709561496</v>
      </c>
      <c r="G300" s="154">
        <v>6008.5782052957102</v>
      </c>
      <c r="H300" s="154">
        <v>917.90024009661204</v>
      </c>
      <c r="I300" s="154">
        <v>116479705</v>
      </c>
      <c r="J300" s="154">
        <v>0</v>
      </c>
    </row>
    <row r="301" spans="1:10" ht="12.75">
      <c r="A301" s="151" t="s">
        <v>619</v>
      </c>
      <c r="B301" s="154">
        <v>6758</v>
      </c>
      <c r="C301" s="154">
        <v>53590.502</v>
      </c>
      <c r="D301" s="155">
        <v>1.0580000000000001</v>
      </c>
      <c r="E301" s="154">
        <v>56698.751115999999</v>
      </c>
      <c r="F301" s="154">
        <v>58026.7027538373</v>
      </c>
      <c r="G301" s="154">
        <v>8586.3721150987403</v>
      </c>
      <c r="H301" s="154">
        <v>3495.6941498996498</v>
      </c>
      <c r="I301" s="154">
        <v>23623901</v>
      </c>
      <c r="J301" s="154">
        <v>0</v>
      </c>
    </row>
    <row r="302" spans="1:10" ht="12.75">
      <c r="A302" s="151" t="s">
        <v>620</v>
      </c>
      <c r="B302" s="154">
        <v>5442</v>
      </c>
      <c r="C302" s="154">
        <v>27722.982</v>
      </c>
      <c r="D302" s="155">
        <v>1.107</v>
      </c>
      <c r="E302" s="154">
        <v>30689.341074</v>
      </c>
      <c r="F302" s="154">
        <v>31408.121645726998</v>
      </c>
      <c r="G302" s="154">
        <v>5771.4299238748599</v>
      </c>
      <c r="H302" s="154">
        <v>680.75195867576804</v>
      </c>
      <c r="I302" s="154">
        <v>3704652</v>
      </c>
      <c r="J302" s="154">
        <v>0</v>
      </c>
    </row>
    <row r="303" spans="1:10" ht="12.75">
      <c r="A303" s="151" t="s">
        <v>621</v>
      </c>
      <c r="B303" s="154">
        <v>8774</v>
      </c>
      <c r="C303" s="154">
        <v>69715.357999999993</v>
      </c>
      <c r="D303" s="155">
        <v>1.0469999999999999</v>
      </c>
      <c r="E303" s="154">
        <v>72991.979825999995</v>
      </c>
      <c r="F303" s="154">
        <v>74701.538101112907</v>
      </c>
      <c r="G303" s="154">
        <v>8513.9660475396504</v>
      </c>
      <c r="H303" s="154">
        <v>3423.2880823405599</v>
      </c>
      <c r="I303" s="154">
        <v>30035930</v>
      </c>
      <c r="J303" s="154">
        <v>0</v>
      </c>
    </row>
    <row r="304" spans="1:10" ht="12.75">
      <c r="A304" s="151" t="s">
        <v>622</v>
      </c>
      <c r="B304" s="154">
        <v>2817</v>
      </c>
      <c r="C304" s="154">
        <v>12247.050999999999</v>
      </c>
      <c r="D304" s="155">
        <v>1.0489999999999999</v>
      </c>
      <c r="E304" s="154">
        <v>12847.156499000001</v>
      </c>
      <c r="F304" s="154">
        <v>13148.0520598122</v>
      </c>
      <c r="G304" s="154">
        <v>4667.3951224040402</v>
      </c>
      <c r="H304" s="154">
        <v>-423.28284279505402</v>
      </c>
      <c r="I304" s="154">
        <v>0</v>
      </c>
      <c r="J304" s="154">
        <v>-1192388</v>
      </c>
    </row>
    <row r="305" spans="1:10" ht="18.75" customHeight="1">
      <c r="A305" s="145" t="s">
        <v>623</v>
      </c>
      <c r="B305" s="154"/>
      <c r="C305" s="154"/>
      <c r="D305" s="155"/>
      <c r="E305" s="154"/>
      <c r="F305" s="154"/>
      <c r="G305" s="154"/>
      <c r="H305" s="154"/>
      <c r="I305" s="154"/>
      <c r="J305" s="154"/>
    </row>
    <row r="306" spans="1:10" ht="12.75">
      <c r="A306" s="151" t="s">
        <v>624</v>
      </c>
      <c r="B306" s="154">
        <v>2804</v>
      </c>
      <c r="C306" s="154">
        <v>8648.5249999999996</v>
      </c>
      <c r="D306" s="155">
        <v>1.018</v>
      </c>
      <c r="E306" s="154">
        <v>8804.1984499999999</v>
      </c>
      <c r="F306" s="154">
        <v>9010.4031638851793</v>
      </c>
      <c r="G306" s="154">
        <v>3213.4105434683302</v>
      </c>
      <c r="H306" s="154">
        <v>-1877.2674217307699</v>
      </c>
      <c r="I306" s="154">
        <v>0</v>
      </c>
      <c r="J306" s="154">
        <v>-5263858</v>
      </c>
    </row>
    <row r="307" spans="1:10" ht="12.75">
      <c r="A307" s="151" t="s">
        <v>625</v>
      </c>
      <c r="B307" s="154">
        <v>6329</v>
      </c>
      <c r="C307" s="154">
        <v>37536.743999999999</v>
      </c>
      <c r="D307" s="155">
        <v>0.94799999999999995</v>
      </c>
      <c r="E307" s="154">
        <v>35584.833312000002</v>
      </c>
      <c r="F307" s="154">
        <v>36418.272087082703</v>
      </c>
      <c r="G307" s="154">
        <v>5754.1905651892403</v>
      </c>
      <c r="H307" s="154">
        <v>663.51259999014405</v>
      </c>
      <c r="I307" s="154">
        <v>4199371</v>
      </c>
      <c r="J307" s="154">
        <v>0</v>
      </c>
    </row>
    <row r="308" spans="1:10" ht="12.75">
      <c r="A308" s="151" t="s">
        <v>626</v>
      </c>
      <c r="B308" s="154">
        <v>28051</v>
      </c>
      <c r="C308" s="154">
        <v>210458.894</v>
      </c>
      <c r="D308" s="155">
        <v>1.012</v>
      </c>
      <c r="E308" s="154">
        <v>212984.40072800001</v>
      </c>
      <c r="F308" s="154">
        <v>217972.74664768201</v>
      </c>
      <c r="G308" s="154">
        <v>7770.5873818288701</v>
      </c>
      <c r="H308" s="154">
        <v>2679.90941662978</v>
      </c>
      <c r="I308" s="154">
        <v>75174139</v>
      </c>
      <c r="J308" s="154">
        <v>0</v>
      </c>
    </row>
    <row r="309" spans="1:10" ht="12.75">
      <c r="A309" s="151" t="s">
        <v>627</v>
      </c>
      <c r="B309" s="154">
        <v>17654</v>
      </c>
      <c r="C309" s="154">
        <v>81798.134999999995</v>
      </c>
      <c r="D309" s="155">
        <v>1.1619999999999999</v>
      </c>
      <c r="E309" s="154">
        <v>95049.432870000004</v>
      </c>
      <c r="F309" s="154">
        <v>97275.602716263194</v>
      </c>
      <c r="G309" s="154">
        <v>5510.1168412973402</v>
      </c>
      <c r="H309" s="154">
        <v>419.43887609824401</v>
      </c>
      <c r="I309" s="154">
        <v>7404774</v>
      </c>
      <c r="J309" s="154">
        <v>0</v>
      </c>
    </row>
    <row r="310" spans="1:10" ht="12.75">
      <c r="A310" s="151" t="s">
        <v>628</v>
      </c>
      <c r="B310" s="154">
        <v>9763</v>
      </c>
      <c r="C310" s="154">
        <v>74946.076000000001</v>
      </c>
      <c r="D310" s="155">
        <v>0.91500000000000004</v>
      </c>
      <c r="E310" s="154">
        <v>68575.659539999993</v>
      </c>
      <c r="F310" s="154">
        <v>70181.782384145306</v>
      </c>
      <c r="G310" s="154">
        <v>7188.5467975156498</v>
      </c>
      <c r="H310" s="154">
        <v>2097.8688323165602</v>
      </c>
      <c r="I310" s="154">
        <v>20481493</v>
      </c>
      <c r="J310" s="154">
        <v>0</v>
      </c>
    </row>
    <row r="311" spans="1:10" ht="12.75">
      <c r="A311" s="151" t="s">
        <v>629</v>
      </c>
      <c r="B311" s="154">
        <v>4980</v>
      </c>
      <c r="C311" s="154">
        <v>16882.806</v>
      </c>
      <c r="D311" s="155">
        <v>0.99399999999999999</v>
      </c>
      <c r="E311" s="154">
        <v>16781.509163999999</v>
      </c>
      <c r="F311" s="154">
        <v>17174.551905525699</v>
      </c>
      <c r="G311" s="154">
        <v>3448.70520191279</v>
      </c>
      <c r="H311" s="154">
        <v>-1641.9727632863101</v>
      </c>
      <c r="I311" s="154">
        <v>0</v>
      </c>
      <c r="J311" s="154">
        <v>-8177024</v>
      </c>
    </row>
    <row r="312" spans="1:10" ht="12.75">
      <c r="A312" s="151" t="s">
        <v>630</v>
      </c>
      <c r="B312" s="154">
        <v>16065</v>
      </c>
      <c r="C312" s="154">
        <v>107036.28599999999</v>
      </c>
      <c r="D312" s="155">
        <v>0.90100000000000002</v>
      </c>
      <c r="E312" s="154">
        <v>96439.693685999999</v>
      </c>
      <c r="F312" s="154">
        <v>98698.425080644607</v>
      </c>
      <c r="G312" s="154">
        <v>6143.6928154774096</v>
      </c>
      <c r="H312" s="154">
        <v>1053.01485027832</v>
      </c>
      <c r="I312" s="154">
        <v>16916684</v>
      </c>
      <c r="J312" s="154">
        <v>0</v>
      </c>
    </row>
    <row r="313" spans="1:10" ht="12.75">
      <c r="A313" s="151" t="s">
        <v>631</v>
      </c>
      <c r="B313" s="154">
        <v>22967</v>
      </c>
      <c r="C313" s="154">
        <v>113949.58100000001</v>
      </c>
      <c r="D313" s="155">
        <v>1.048</v>
      </c>
      <c r="E313" s="154">
        <v>119419.160888</v>
      </c>
      <c r="F313" s="154">
        <v>122216.098513062</v>
      </c>
      <c r="G313" s="154">
        <v>5321.3784348440004</v>
      </c>
      <c r="H313" s="154">
        <v>230.70046964490601</v>
      </c>
      <c r="I313" s="154">
        <v>5298498</v>
      </c>
      <c r="J313" s="154">
        <v>0</v>
      </c>
    </row>
    <row r="314" spans="1:10" ht="12.75">
      <c r="A314" s="151" t="s">
        <v>632</v>
      </c>
      <c r="B314" s="154">
        <v>77817</v>
      </c>
      <c r="C314" s="154">
        <v>446536.22600000002</v>
      </c>
      <c r="D314" s="155">
        <v>0.93100000000000005</v>
      </c>
      <c r="E314" s="154">
        <v>415725.22640599997</v>
      </c>
      <c r="F314" s="154">
        <v>425462.00163349399</v>
      </c>
      <c r="G314" s="154">
        <v>5467.4685689951302</v>
      </c>
      <c r="H314" s="154">
        <v>376.790603796038</v>
      </c>
      <c r="I314" s="154">
        <v>29320714</v>
      </c>
      <c r="J314" s="154">
        <v>0</v>
      </c>
    </row>
    <row r="315" spans="1:10" ht="12.75">
      <c r="A315" s="151" t="s">
        <v>633</v>
      </c>
      <c r="B315" s="154">
        <v>6027</v>
      </c>
      <c r="C315" s="154">
        <v>35300.639999999999</v>
      </c>
      <c r="D315" s="155">
        <v>0.99299999999999999</v>
      </c>
      <c r="E315" s="154">
        <v>35053.535519999998</v>
      </c>
      <c r="F315" s="154">
        <v>35874.530674029702</v>
      </c>
      <c r="G315" s="154">
        <v>5952.3030818035004</v>
      </c>
      <c r="H315" s="154">
        <v>861.62511660440498</v>
      </c>
      <c r="I315" s="154">
        <v>5193015</v>
      </c>
      <c r="J315" s="154">
        <v>0</v>
      </c>
    </row>
    <row r="316" spans="1:10" ht="12.75">
      <c r="A316" s="151" t="s">
        <v>634</v>
      </c>
      <c r="B316" s="154">
        <v>42099</v>
      </c>
      <c r="C316" s="154">
        <v>259138.27900000001</v>
      </c>
      <c r="D316" s="155">
        <v>0.91200000000000003</v>
      </c>
      <c r="E316" s="154">
        <v>236334.11044799999</v>
      </c>
      <c r="F316" s="154">
        <v>241869.33411464101</v>
      </c>
      <c r="G316" s="154">
        <v>5745.2512913522996</v>
      </c>
      <c r="H316" s="154">
        <v>654.57332615320604</v>
      </c>
      <c r="I316" s="154">
        <v>27556882</v>
      </c>
      <c r="J316" s="154">
        <v>0</v>
      </c>
    </row>
    <row r="317" spans="1:10" ht="12.75">
      <c r="A317" s="151" t="s">
        <v>635</v>
      </c>
      <c r="B317" s="154">
        <v>8157</v>
      </c>
      <c r="C317" s="154">
        <v>59157.161999999997</v>
      </c>
      <c r="D317" s="155">
        <v>0.94499999999999995</v>
      </c>
      <c r="E317" s="154">
        <v>55903.518089999998</v>
      </c>
      <c r="F317" s="154">
        <v>57212.844432243401</v>
      </c>
      <c r="G317" s="154">
        <v>7013.9566546822898</v>
      </c>
      <c r="H317" s="154">
        <v>1923.27868948319</v>
      </c>
      <c r="I317" s="154">
        <v>15688184</v>
      </c>
      <c r="J317" s="154">
        <v>0</v>
      </c>
    </row>
    <row r="318" spans="1:10" ht="12.75">
      <c r="A318" s="152" t="s">
        <v>636</v>
      </c>
      <c r="B318" s="154">
        <v>3302</v>
      </c>
      <c r="C318" s="154">
        <v>22214.125</v>
      </c>
      <c r="D318" s="155">
        <v>1.0009999999999999</v>
      </c>
      <c r="E318" s="154">
        <v>22236.339124999999</v>
      </c>
      <c r="F318" s="154">
        <v>22757.140419196701</v>
      </c>
      <c r="G318" s="154">
        <v>6891.9262323430303</v>
      </c>
      <c r="H318" s="154">
        <v>1801.24826714394</v>
      </c>
      <c r="I318" s="154">
        <v>5947722</v>
      </c>
      <c r="J318" s="154">
        <v>0</v>
      </c>
    </row>
    <row r="319" spans="1:10" ht="13.5" thickBot="1">
      <c r="A319" s="153" t="s">
        <v>637</v>
      </c>
      <c r="B319" s="156">
        <v>4409</v>
      </c>
      <c r="C319" s="156">
        <v>41458.644</v>
      </c>
      <c r="D319" s="157">
        <v>0.91800000000000004</v>
      </c>
      <c r="E319" s="156">
        <v>38059.035192000003</v>
      </c>
      <c r="F319" s="156">
        <v>38950.4226938926</v>
      </c>
      <c r="G319" s="156">
        <v>8834.2986377619909</v>
      </c>
      <c r="H319" s="156">
        <v>3743.6206725628999</v>
      </c>
      <c r="I319" s="156">
        <v>16505624</v>
      </c>
      <c r="J319" s="156">
        <v>0</v>
      </c>
    </row>
    <row r="320" spans="1:10" ht="12.75">
      <c r="A320" s="145"/>
    </row>
    <row r="321" spans="1:1" ht="12.75">
      <c r="A321" s="145"/>
    </row>
    <row r="322" spans="1:1" ht="12.75">
      <c r="A322" s="145"/>
    </row>
  </sheetData>
  <mergeCells count="4">
    <mergeCell ref="F2:G2"/>
    <mergeCell ref="F3:G3"/>
    <mergeCell ref="F4:G4"/>
    <mergeCell ref="F5:G5"/>
  </mergeCells>
  <pageMargins left="0.70866141732283472" right="0.15748031496062992" top="1.1811023622047245" bottom="0.62992125984251968" header="0.39370078740157483" footer="0.39370078740157483"/>
  <pageSetup paperSize="9" scale="80" orientation="portrait" r:id="rId1"/>
  <headerFooter alignWithMargins="0">
    <oddHeader>&amp;LStatistiska centralbyrån
Offentlig ekonomi och mikrosimuleringar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/>
  <dimension ref="A1:P322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/>
  <cols>
    <col min="1" max="1" width="21.28515625" style="11" customWidth="1"/>
    <col min="2" max="2" width="12.28515625" style="11" customWidth="1"/>
    <col min="3" max="3" width="11.28515625" style="11" customWidth="1"/>
    <col min="4" max="4" width="9.7109375" style="11" bestFit="1" customWidth="1"/>
    <col min="5" max="5" width="9.42578125" style="11" bestFit="1" customWidth="1"/>
    <col min="6" max="6" width="9.7109375" style="11" bestFit="1" customWidth="1"/>
    <col min="7" max="7" width="9.85546875" style="11" bestFit="1" customWidth="1"/>
    <col min="8" max="9" width="10.5703125" style="11" bestFit="1" customWidth="1"/>
    <col min="10" max="10" width="10.85546875" style="11" bestFit="1" customWidth="1"/>
    <col min="11" max="11" width="9.85546875" style="11" bestFit="1" customWidth="1"/>
    <col min="12" max="12" width="10.5703125" style="11" bestFit="1" customWidth="1"/>
    <col min="13" max="13" width="10.140625" style="11" bestFit="1" customWidth="1"/>
    <col min="14" max="14" width="13" style="11" bestFit="1" customWidth="1"/>
    <col min="15" max="15" width="12" style="11" customWidth="1"/>
    <col min="16" max="16" width="5" style="11" customWidth="1"/>
    <col min="17" max="16384" width="9.140625" style="11" hidden="1"/>
  </cols>
  <sheetData>
    <row r="1" spans="1:15" ht="16.5" thickBot="1">
      <c r="A1" s="27" t="s">
        <v>641</v>
      </c>
      <c r="B1" s="28"/>
      <c r="C1" s="28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5" ht="14.25">
      <c r="A2" s="31" t="s">
        <v>6</v>
      </c>
      <c r="B2" s="199" t="s">
        <v>638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14" t="s">
        <v>34</v>
      </c>
      <c r="N2" s="13" t="s">
        <v>35</v>
      </c>
      <c r="O2" s="13" t="s">
        <v>8</v>
      </c>
    </row>
    <row r="3" spans="1:15">
      <c r="B3" s="16" t="s">
        <v>36</v>
      </c>
      <c r="C3" s="32" t="s">
        <v>37</v>
      </c>
      <c r="D3" s="16" t="s">
        <v>38</v>
      </c>
      <c r="E3" s="16" t="s">
        <v>39</v>
      </c>
      <c r="F3" s="16" t="s">
        <v>40</v>
      </c>
      <c r="G3" s="16" t="s">
        <v>41</v>
      </c>
      <c r="H3" s="16" t="s">
        <v>41</v>
      </c>
      <c r="I3" s="201" t="s">
        <v>42</v>
      </c>
      <c r="J3" s="202"/>
      <c r="K3" s="202"/>
      <c r="L3" s="16" t="s">
        <v>43</v>
      </c>
      <c r="M3" s="16" t="s">
        <v>44</v>
      </c>
      <c r="N3" s="16" t="s">
        <v>45</v>
      </c>
      <c r="O3" s="15" t="s">
        <v>14</v>
      </c>
    </row>
    <row r="4" spans="1:15">
      <c r="A4" s="33" t="s">
        <v>19</v>
      </c>
      <c r="B4" s="16" t="s">
        <v>46</v>
      </c>
      <c r="C4" s="16" t="s">
        <v>47</v>
      </c>
      <c r="D4" s="16" t="s">
        <v>48</v>
      </c>
      <c r="E4" s="16" t="s">
        <v>49</v>
      </c>
      <c r="F4" s="16" t="s">
        <v>50</v>
      </c>
      <c r="G4" s="16" t="s">
        <v>51</v>
      </c>
      <c r="H4" s="16" t="s">
        <v>51</v>
      </c>
      <c r="I4" s="16" t="s">
        <v>52</v>
      </c>
      <c r="J4" s="16" t="s">
        <v>53</v>
      </c>
      <c r="K4" s="16" t="s">
        <v>54</v>
      </c>
      <c r="L4" s="16" t="s">
        <v>55</v>
      </c>
      <c r="M4" s="16" t="s">
        <v>56</v>
      </c>
      <c r="N4" s="16" t="s">
        <v>57</v>
      </c>
      <c r="O4" s="15" t="s">
        <v>20</v>
      </c>
    </row>
    <row r="5" spans="1:15" ht="14.25">
      <c r="A5" s="34"/>
      <c r="B5" s="16" t="s">
        <v>58</v>
      </c>
      <c r="C5" s="16" t="s">
        <v>59</v>
      </c>
      <c r="D5" s="16" t="s">
        <v>60</v>
      </c>
      <c r="E5" s="16" t="s">
        <v>61</v>
      </c>
      <c r="F5" s="16" t="s">
        <v>60</v>
      </c>
      <c r="G5" s="16" t="s">
        <v>62</v>
      </c>
      <c r="H5" s="16" t="s">
        <v>63</v>
      </c>
      <c r="I5" s="16" t="s">
        <v>64</v>
      </c>
      <c r="J5" s="16" t="s">
        <v>65</v>
      </c>
      <c r="K5" s="16" t="s">
        <v>64</v>
      </c>
      <c r="L5" s="16" t="s">
        <v>66</v>
      </c>
      <c r="M5" s="16" t="s">
        <v>67</v>
      </c>
      <c r="N5" s="35" t="s">
        <v>327</v>
      </c>
      <c r="O5" s="15" t="s">
        <v>16</v>
      </c>
    </row>
    <row r="6" spans="1:15">
      <c r="A6" s="34"/>
      <c r="B6" s="16"/>
      <c r="C6" s="16" t="s">
        <v>68</v>
      </c>
      <c r="D6" s="16" t="s">
        <v>69</v>
      </c>
      <c r="E6" s="16" t="s">
        <v>70</v>
      </c>
      <c r="F6" s="16" t="s">
        <v>69</v>
      </c>
      <c r="G6" s="16" t="s">
        <v>71</v>
      </c>
      <c r="H6" s="16" t="s">
        <v>72</v>
      </c>
      <c r="I6" s="16" t="s">
        <v>73</v>
      </c>
      <c r="J6" s="16" t="s">
        <v>74</v>
      </c>
      <c r="K6" s="16" t="s">
        <v>73</v>
      </c>
      <c r="L6" s="16" t="s">
        <v>75</v>
      </c>
      <c r="M6" s="36" t="s">
        <v>639</v>
      </c>
      <c r="N6" s="15" t="s">
        <v>76</v>
      </c>
      <c r="O6" s="35" t="s">
        <v>327</v>
      </c>
    </row>
    <row r="7" spans="1:15">
      <c r="A7" s="37"/>
      <c r="B7" s="38"/>
      <c r="C7" s="39" t="s">
        <v>77</v>
      </c>
      <c r="D7" s="38"/>
      <c r="E7" s="38"/>
      <c r="F7" s="38"/>
      <c r="G7" s="38"/>
      <c r="H7" s="38"/>
      <c r="I7" s="39" t="s">
        <v>78</v>
      </c>
      <c r="J7" s="38"/>
      <c r="K7" s="39" t="s">
        <v>78</v>
      </c>
      <c r="L7" s="38" t="s">
        <v>79</v>
      </c>
      <c r="M7" s="39" t="s">
        <v>80</v>
      </c>
      <c r="N7" s="39"/>
    </row>
    <row r="8" spans="1:15" ht="15" customHeight="1">
      <c r="A8" s="40" t="s">
        <v>984</v>
      </c>
      <c r="B8" s="41">
        <v>512579</v>
      </c>
      <c r="C8" s="41"/>
      <c r="D8" s="41">
        <v>71935</v>
      </c>
      <c r="E8" s="41">
        <v>28774</v>
      </c>
      <c r="F8" s="41">
        <v>71935</v>
      </c>
      <c r="G8" s="41">
        <v>287742</v>
      </c>
      <c r="H8" s="41">
        <v>158258</v>
      </c>
      <c r="I8" s="41">
        <v>1161286</v>
      </c>
      <c r="J8" s="41">
        <v>418063</v>
      </c>
      <c r="K8" s="41">
        <v>929029</v>
      </c>
      <c r="L8" s="41">
        <v>206694</v>
      </c>
      <c r="M8" s="41">
        <v>256289</v>
      </c>
      <c r="N8" s="42"/>
      <c r="O8" s="43"/>
    </row>
    <row r="9" spans="1:15" ht="18" customHeight="1">
      <c r="A9" s="21" t="s">
        <v>32</v>
      </c>
      <c r="B9" s="81">
        <v>4915</v>
      </c>
      <c r="C9" s="81">
        <v>48</v>
      </c>
      <c r="D9" s="81">
        <v>7710</v>
      </c>
      <c r="E9" s="81">
        <v>19308</v>
      </c>
      <c r="F9" s="81">
        <v>3875</v>
      </c>
      <c r="G9" s="81">
        <v>9449</v>
      </c>
      <c r="H9" s="81">
        <v>4389</v>
      </c>
      <c r="I9" s="81">
        <v>925</v>
      </c>
      <c r="J9" s="81">
        <v>44</v>
      </c>
      <c r="K9" s="81">
        <v>27206</v>
      </c>
      <c r="L9" s="81">
        <v>37493</v>
      </c>
      <c r="M9" s="81">
        <v>15047</v>
      </c>
      <c r="N9" s="81">
        <v>4649226</v>
      </c>
      <c r="O9" s="81">
        <v>49920057.901000001</v>
      </c>
    </row>
    <row r="10" spans="1:15" ht="18.75" customHeight="1">
      <c r="A10" s="145" t="s">
        <v>328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5">
      <c r="A11" s="151" t="s">
        <v>318</v>
      </c>
      <c r="B11" s="17">
        <v>80</v>
      </c>
      <c r="C11" s="17" t="s">
        <v>970</v>
      </c>
      <c r="D11" s="17">
        <v>131</v>
      </c>
      <c r="E11" s="17">
        <v>187</v>
      </c>
      <c r="F11" s="17">
        <v>53</v>
      </c>
      <c r="G11" s="17">
        <v>72</v>
      </c>
      <c r="H11" s="17">
        <v>69</v>
      </c>
      <c r="I11" s="17">
        <v>10</v>
      </c>
      <c r="J11" s="17">
        <v>0</v>
      </c>
      <c r="K11" s="17">
        <v>205</v>
      </c>
      <c r="L11" s="17">
        <v>341</v>
      </c>
      <c r="M11" s="17">
        <v>191</v>
      </c>
      <c r="N11" s="17">
        <v>58850</v>
      </c>
      <c r="O11" s="17">
        <v>470582.82400000002</v>
      </c>
    </row>
    <row r="12" spans="1:15">
      <c r="A12" s="151" t="s">
        <v>329</v>
      </c>
      <c r="B12" s="17">
        <v>16</v>
      </c>
      <c r="C12" s="17">
        <v>0</v>
      </c>
      <c r="D12" s="17">
        <v>25</v>
      </c>
      <c r="E12" s="17">
        <v>35</v>
      </c>
      <c r="F12" s="17">
        <v>24</v>
      </c>
      <c r="G12" s="17">
        <v>33</v>
      </c>
      <c r="H12" s="17">
        <v>13</v>
      </c>
      <c r="I12" s="17" t="s">
        <v>970</v>
      </c>
      <c r="J12" s="17">
        <v>0</v>
      </c>
      <c r="K12" s="17">
        <v>65</v>
      </c>
      <c r="L12" s="17">
        <v>83</v>
      </c>
      <c r="M12" s="17">
        <v>31</v>
      </c>
      <c r="N12" s="17">
        <v>9406</v>
      </c>
      <c r="O12" s="17">
        <v>122663.31299999999</v>
      </c>
    </row>
    <row r="13" spans="1:15">
      <c r="A13" s="151" t="s">
        <v>330</v>
      </c>
      <c r="B13" s="17">
        <v>14</v>
      </c>
      <c r="C13" s="17">
        <v>0</v>
      </c>
      <c r="D13" s="17">
        <v>8</v>
      </c>
      <c r="E13" s="17">
        <v>51</v>
      </c>
      <c r="F13" s="17">
        <v>16</v>
      </c>
      <c r="G13" s="17">
        <v>33</v>
      </c>
      <c r="H13" s="17">
        <v>17</v>
      </c>
      <c r="I13" s="17">
        <v>5</v>
      </c>
      <c r="J13" s="17">
        <v>0</v>
      </c>
      <c r="K13" s="17">
        <v>94</v>
      </c>
      <c r="L13" s="17">
        <v>102</v>
      </c>
      <c r="M13" s="17">
        <v>27</v>
      </c>
      <c r="N13" s="17">
        <v>10213</v>
      </c>
      <c r="O13" s="17">
        <v>153906.639</v>
      </c>
    </row>
    <row r="14" spans="1:15">
      <c r="A14" s="151" t="s">
        <v>331</v>
      </c>
      <c r="B14" s="17">
        <v>22</v>
      </c>
      <c r="C14" s="17">
        <v>0</v>
      </c>
      <c r="D14" s="17">
        <v>77</v>
      </c>
      <c r="E14" s="17">
        <v>131</v>
      </c>
      <c r="F14" s="17">
        <v>35</v>
      </c>
      <c r="G14" s="17">
        <v>110</v>
      </c>
      <c r="H14" s="17">
        <v>48</v>
      </c>
      <c r="I14" s="17">
        <v>11</v>
      </c>
      <c r="J14" s="17" t="s">
        <v>970</v>
      </c>
      <c r="K14" s="17">
        <v>162</v>
      </c>
      <c r="L14" s="17">
        <v>267</v>
      </c>
      <c r="M14" s="17">
        <v>138</v>
      </c>
      <c r="N14" s="17">
        <v>42225</v>
      </c>
      <c r="O14" s="17">
        <v>358825.94300000003</v>
      </c>
    </row>
    <row r="15" spans="1:15">
      <c r="A15" s="151" t="s">
        <v>332</v>
      </c>
      <c r="B15" s="17">
        <v>30</v>
      </c>
      <c r="C15" s="17">
        <v>0</v>
      </c>
      <c r="D15" s="17">
        <v>40</v>
      </c>
      <c r="E15" s="17">
        <v>168</v>
      </c>
      <c r="F15" s="17">
        <v>54</v>
      </c>
      <c r="G15" s="17">
        <v>75</v>
      </c>
      <c r="H15" s="17">
        <v>39</v>
      </c>
      <c r="I15" s="17">
        <v>5</v>
      </c>
      <c r="J15" s="17">
        <v>0</v>
      </c>
      <c r="K15" s="17">
        <v>200</v>
      </c>
      <c r="L15" s="17">
        <v>312</v>
      </c>
      <c r="M15" s="17">
        <v>150</v>
      </c>
      <c r="N15" s="17">
        <v>46302</v>
      </c>
      <c r="O15" s="17">
        <v>395572.11200000002</v>
      </c>
    </row>
    <row r="16" spans="1:15">
      <c r="A16" s="151" t="s">
        <v>333</v>
      </c>
      <c r="B16" s="17">
        <v>64</v>
      </c>
      <c r="C16" s="17">
        <v>0</v>
      </c>
      <c r="D16" s="17">
        <v>83</v>
      </c>
      <c r="E16" s="17">
        <v>55</v>
      </c>
      <c r="F16" s="17">
        <v>68</v>
      </c>
      <c r="G16" s="17">
        <v>37</v>
      </c>
      <c r="H16" s="17">
        <v>32</v>
      </c>
      <c r="I16" s="17">
        <v>11</v>
      </c>
      <c r="J16" s="17">
        <v>0</v>
      </c>
      <c r="K16" s="17">
        <v>182</v>
      </c>
      <c r="L16" s="17">
        <v>231</v>
      </c>
      <c r="M16" s="17">
        <v>99</v>
      </c>
      <c r="N16" s="17">
        <v>30946</v>
      </c>
      <c r="O16" s="17">
        <v>346882.87</v>
      </c>
    </row>
    <row r="17" spans="1:15">
      <c r="A17" s="151" t="s">
        <v>334</v>
      </c>
      <c r="B17" s="17">
        <v>5</v>
      </c>
      <c r="C17" s="17" t="s">
        <v>970</v>
      </c>
      <c r="D17" s="17">
        <v>26</v>
      </c>
      <c r="E17" s="17">
        <v>88</v>
      </c>
      <c r="F17" s="17">
        <v>23</v>
      </c>
      <c r="G17" s="17">
        <v>52</v>
      </c>
      <c r="H17" s="17">
        <v>37</v>
      </c>
      <c r="I17" s="17">
        <v>4</v>
      </c>
      <c r="J17" s="17">
        <v>0</v>
      </c>
      <c r="K17" s="17">
        <v>134</v>
      </c>
      <c r="L17" s="17">
        <v>166</v>
      </c>
      <c r="M17" s="17">
        <v>50</v>
      </c>
      <c r="N17" s="17">
        <v>15725</v>
      </c>
      <c r="O17" s="17">
        <v>220911.057</v>
      </c>
    </row>
    <row r="18" spans="1:15">
      <c r="A18" s="151" t="s">
        <v>335</v>
      </c>
      <c r="B18" s="17">
        <v>49</v>
      </c>
      <c r="C18" s="17">
        <v>0</v>
      </c>
      <c r="D18" s="17">
        <v>107</v>
      </c>
      <c r="E18" s="17">
        <v>115</v>
      </c>
      <c r="F18" s="17">
        <v>86</v>
      </c>
      <c r="G18" s="17">
        <v>122</v>
      </c>
      <c r="H18" s="17">
        <v>55</v>
      </c>
      <c r="I18" s="17">
        <v>5</v>
      </c>
      <c r="J18" s="17">
        <v>0</v>
      </c>
      <c r="K18" s="17">
        <v>169</v>
      </c>
      <c r="L18" s="17">
        <v>238</v>
      </c>
      <c r="M18" s="17">
        <v>129</v>
      </c>
      <c r="N18" s="17">
        <v>42799</v>
      </c>
      <c r="O18" s="17">
        <v>373983.33399999997</v>
      </c>
    </row>
    <row r="19" spans="1:15">
      <c r="A19" s="151" t="s">
        <v>336</v>
      </c>
      <c r="B19" s="17">
        <v>11</v>
      </c>
      <c r="C19" s="17">
        <v>0</v>
      </c>
      <c r="D19" s="17">
        <v>20</v>
      </c>
      <c r="E19" s="17">
        <v>107</v>
      </c>
      <c r="F19" s="17">
        <v>21</v>
      </c>
      <c r="G19" s="17">
        <v>59</v>
      </c>
      <c r="H19" s="17">
        <v>19</v>
      </c>
      <c r="I19" s="17">
        <v>10</v>
      </c>
      <c r="J19" s="17">
        <v>0</v>
      </c>
      <c r="K19" s="17">
        <v>180</v>
      </c>
      <c r="L19" s="17">
        <v>255</v>
      </c>
      <c r="M19" s="17">
        <v>88</v>
      </c>
      <c r="N19" s="17">
        <v>28</v>
      </c>
      <c r="O19" s="17">
        <v>285776.68400000001</v>
      </c>
    </row>
    <row r="20" spans="1:15">
      <c r="A20" s="151" t="s">
        <v>337</v>
      </c>
      <c r="B20" s="17" t="s">
        <v>970</v>
      </c>
      <c r="C20" s="17">
        <v>0</v>
      </c>
      <c r="D20" s="17" t="s">
        <v>970</v>
      </c>
      <c r="E20" s="17">
        <v>15</v>
      </c>
      <c r="F20" s="17" t="s">
        <v>970</v>
      </c>
      <c r="G20" s="17">
        <v>6</v>
      </c>
      <c r="H20" s="17" t="s">
        <v>970</v>
      </c>
      <c r="I20" s="17">
        <v>0</v>
      </c>
      <c r="J20" s="17">
        <v>0</v>
      </c>
      <c r="K20" s="17">
        <v>26</v>
      </c>
      <c r="L20" s="17">
        <v>32</v>
      </c>
      <c r="M20" s="17">
        <v>13</v>
      </c>
      <c r="N20" s="17">
        <v>4108</v>
      </c>
      <c r="O20" s="17">
        <v>42580.709000000003</v>
      </c>
    </row>
    <row r="21" spans="1:15">
      <c r="A21" s="151" t="s">
        <v>338</v>
      </c>
      <c r="B21" s="17">
        <v>7</v>
      </c>
      <c r="C21" s="17">
        <v>0</v>
      </c>
      <c r="D21" s="17">
        <v>9</v>
      </c>
      <c r="E21" s="17">
        <v>65</v>
      </c>
      <c r="F21" s="17">
        <v>17</v>
      </c>
      <c r="G21" s="17">
        <v>39</v>
      </c>
      <c r="H21" s="17">
        <v>21</v>
      </c>
      <c r="I21" s="17" t="s">
        <v>970</v>
      </c>
      <c r="J21" s="17">
        <v>0</v>
      </c>
      <c r="K21" s="17">
        <v>57</v>
      </c>
      <c r="L21" s="17">
        <v>109</v>
      </c>
      <c r="M21" s="17">
        <v>43</v>
      </c>
      <c r="N21" s="17">
        <v>12936</v>
      </c>
      <c r="O21" s="17">
        <v>123637.327</v>
      </c>
    </row>
    <row r="22" spans="1:15">
      <c r="A22" s="151" t="s">
        <v>339</v>
      </c>
      <c r="B22" s="17">
        <v>7</v>
      </c>
      <c r="C22" s="17">
        <v>0</v>
      </c>
      <c r="D22" s="17">
        <v>5</v>
      </c>
      <c r="E22" s="17">
        <v>31</v>
      </c>
      <c r="F22" s="17">
        <v>13</v>
      </c>
      <c r="G22" s="17">
        <v>34</v>
      </c>
      <c r="H22" s="17">
        <v>17</v>
      </c>
      <c r="I22" s="17">
        <v>0</v>
      </c>
      <c r="J22" s="17">
        <v>0</v>
      </c>
      <c r="K22" s="17">
        <v>39</v>
      </c>
      <c r="L22" s="17">
        <v>52</v>
      </c>
      <c r="M22" s="17">
        <v>33</v>
      </c>
      <c r="N22" s="17">
        <v>9827</v>
      </c>
      <c r="O22" s="17">
        <v>83513.247000000003</v>
      </c>
    </row>
    <row r="23" spans="1:15">
      <c r="A23" s="151" t="s">
        <v>340</v>
      </c>
      <c r="B23" s="17">
        <v>37</v>
      </c>
      <c r="C23" s="17">
        <v>0</v>
      </c>
      <c r="D23" s="17">
        <v>55</v>
      </c>
      <c r="E23" s="17">
        <v>39</v>
      </c>
      <c r="F23" s="17">
        <v>25</v>
      </c>
      <c r="G23" s="17">
        <v>37</v>
      </c>
      <c r="H23" s="17">
        <v>17</v>
      </c>
      <c r="I23" s="17">
        <v>6</v>
      </c>
      <c r="J23" s="17">
        <v>0</v>
      </c>
      <c r="K23" s="17">
        <v>84</v>
      </c>
      <c r="L23" s="17">
        <v>156</v>
      </c>
      <c r="M23" s="17">
        <v>61</v>
      </c>
      <c r="N23" s="17">
        <v>19117</v>
      </c>
      <c r="O23" s="17">
        <v>191180.29399999999</v>
      </c>
    </row>
    <row r="24" spans="1:15">
      <c r="A24" s="151" t="s">
        <v>341</v>
      </c>
      <c r="B24" s="17">
        <v>30</v>
      </c>
      <c r="C24" s="17">
        <v>0</v>
      </c>
      <c r="D24" s="17">
        <v>59</v>
      </c>
      <c r="E24" s="17">
        <v>85</v>
      </c>
      <c r="F24" s="17">
        <v>48</v>
      </c>
      <c r="G24" s="17">
        <v>61</v>
      </c>
      <c r="H24" s="17">
        <v>51</v>
      </c>
      <c r="I24" s="17">
        <v>6</v>
      </c>
      <c r="J24" s="17">
        <v>0</v>
      </c>
      <c r="K24" s="17">
        <v>157</v>
      </c>
      <c r="L24" s="17">
        <v>241</v>
      </c>
      <c r="M24" s="17">
        <v>99</v>
      </c>
      <c r="N24" s="17">
        <v>30511</v>
      </c>
      <c r="O24" s="17">
        <v>309665.75900000002</v>
      </c>
    </row>
    <row r="25" spans="1:15">
      <c r="A25" s="151" t="s">
        <v>342</v>
      </c>
      <c r="B25" s="17">
        <v>35</v>
      </c>
      <c r="C25" s="17" t="s">
        <v>970</v>
      </c>
      <c r="D25" s="17">
        <v>25</v>
      </c>
      <c r="E25" s="17">
        <v>44</v>
      </c>
      <c r="F25" s="17">
        <v>30</v>
      </c>
      <c r="G25" s="17">
        <v>36</v>
      </c>
      <c r="H25" s="17">
        <v>24</v>
      </c>
      <c r="I25" s="17" t="s">
        <v>970</v>
      </c>
      <c r="J25" s="17">
        <v>0</v>
      </c>
      <c r="K25" s="17">
        <v>99</v>
      </c>
      <c r="L25" s="17">
        <v>162</v>
      </c>
      <c r="M25" s="17">
        <v>71</v>
      </c>
      <c r="N25" s="17">
        <v>22804</v>
      </c>
      <c r="O25" s="17">
        <v>206749.747</v>
      </c>
    </row>
    <row r="26" spans="1:15">
      <c r="A26" s="151" t="s">
        <v>343</v>
      </c>
      <c r="B26" s="17">
        <v>283</v>
      </c>
      <c r="C26" s="17" t="s">
        <v>970</v>
      </c>
      <c r="D26" s="17">
        <v>639</v>
      </c>
      <c r="E26" s="17">
        <v>433</v>
      </c>
      <c r="F26" s="17">
        <v>443</v>
      </c>
      <c r="G26" s="17">
        <v>687</v>
      </c>
      <c r="H26" s="17">
        <v>402</v>
      </c>
      <c r="I26" s="17">
        <v>72</v>
      </c>
      <c r="J26" s="17" t="s">
        <v>970</v>
      </c>
      <c r="K26" s="17">
        <v>1533</v>
      </c>
      <c r="L26" s="17">
        <v>2729</v>
      </c>
      <c r="M26" s="17">
        <v>1160</v>
      </c>
      <c r="N26" s="17">
        <v>358967</v>
      </c>
      <c r="O26" s="17">
        <v>3225536.9640000002</v>
      </c>
    </row>
    <row r="27" spans="1:15">
      <c r="A27" s="151" t="s">
        <v>344</v>
      </c>
      <c r="B27" s="17">
        <v>15</v>
      </c>
      <c r="C27" s="17">
        <v>0</v>
      </c>
      <c r="D27" s="17">
        <v>19</v>
      </c>
      <c r="E27" s="17">
        <v>47</v>
      </c>
      <c r="F27" s="17">
        <v>28</v>
      </c>
      <c r="G27" s="17">
        <v>27</v>
      </c>
      <c r="H27" s="17">
        <v>26</v>
      </c>
      <c r="I27" s="17" t="s">
        <v>970</v>
      </c>
      <c r="J27" s="17">
        <v>0</v>
      </c>
      <c r="K27" s="17">
        <v>54</v>
      </c>
      <c r="L27" s="17">
        <v>107</v>
      </c>
      <c r="M27" s="17">
        <v>49</v>
      </c>
      <c r="N27" s="17">
        <v>13916</v>
      </c>
      <c r="O27" s="17">
        <v>124225.02099999999</v>
      </c>
    </row>
    <row r="28" spans="1:15">
      <c r="A28" s="151" t="s">
        <v>345</v>
      </c>
      <c r="B28" s="17">
        <v>54</v>
      </c>
      <c r="C28" s="17" t="s">
        <v>970</v>
      </c>
      <c r="D28" s="17">
        <v>73</v>
      </c>
      <c r="E28" s="17">
        <v>201</v>
      </c>
      <c r="F28" s="17">
        <v>60</v>
      </c>
      <c r="G28" s="17">
        <v>99</v>
      </c>
      <c r="H28" s="17">
        <v>63</v>
      </c>
      <c r="I28" s="17">
        <v>4</v>
      </c>
      <c r="J28" s="17">
        <v>0</v>
      </c>
      <c r="K28" s="17">
        <v>400</v>
      </c>
      <c r="L28" s="17">
        <v>540</v>
      </c>
      <c r="M28" s="17">
        <v>190</v>
      </c>
      <c r="N28" s="17">
        <v>58762</v>
      </c>
      <c r="O28" s="17">
        <v>676302.74199999997</v>
      </c>
    </row>
    <row r="29" spans="1:15">
      <c r="A29" s="151" t="s">
        <v>346</v>
      </c>
      <c r="B29" s="17">
        <v>30</v>
      </c>
      <c r="C29" s="17">
        <v>0</v>
      </c>
      <c r="D29" s="17">
        <v>56</v>
      </c>
      <c r="E29" s="17">
        <v>78</v>
      </c>
      <c r="F29" s="17">
        <v>28</v>
      </c>
      <c r="G29" s="17">
        <v>79</v>
      </c>
      <c r="H29" s="17">
        <v>21</v>
      </c>
      <c r="I29" s="17">
        <v>6</v>
      </c>
      <c r="J29" s="17">
        <v>0</v>
      </c>
      <c r="K29" s="17">
        <v>105</v>
      </c>
      <c r="L29" s="17">
        <v>155</v>
      </c>
      <c r="M29" s="17">
        <v>69</v>
      </c>
      <c r="N29" s="17">
        <v>21645</v>
      </c>
      <c r="O29" s="17">
        <v>225601.59</v>
      </c>
    </row>
    <row r="30" spans="1:15">
      <c r="A30" s="151" t="s">
        <v>347</v>
      </c>
      <c r="B30" s="17">
        <v>12</v>
      </c>
      <c r="C30" s="17">
        <v>0</v>
      </c>
      <c r="D30" s="17">
        <v>47</v>
      </c>
      <c r="E30" s="17">
        <v>28</v>
      </c>
      <c r="F30" s="17">
        <v>42</v>
      </c>
      <c r="G30" s="17">
        <v>63</v>
      </c>
      <c r="H30" s="17">
        <v>42</v>
      </c>
      <c r="I30" s="17" t="s">
        <v>970</v>
      </c>
      <c r="J30" s="17">
        <v>0</v>
      </c>
      <c r="K30" s="17">
        <v>137</v>
      </c>
      <c r="L30" s="17">
        <v>204</v>
      </c>
      <c r="M30" s="17">
        <v>103</v>
      </c>
      <c r="N30" s="17">
        <v>32485</v>
      </c>
      <c r="O30" s="17">
        <v>268781.30499999999</v>
      </c>
    </row>
    <row r="31" spans="1:15">
      <c r="A31" s="151" t="s">
        <v>348</v>
      </c>
      <c r="B31" s="17">
        <v>25</v>
      </c>
      <c r="C31" s="17">
        <v>0</v>
      </c>
      <c r="D31" s="17">
        <v>56</v>
      </c>
      <c r="E31" s="17">
        <v>30</v>
      </c>
      <c r="F31" s="17">
        <v>32</v>
      </c>
      <c r="G31" s="17">
        <v>43</v>
      </c>
      <c r="H31" s="17">
        <v>22</v>
      </c>
      <c r="I31" s="17" t="s">
        <v>970</v>
      </c>
      <c r="J31" s="17">
        <v>0</v>
      </c>
      <c r="K31" s="17">
        <v>125</v>
      </c>
      <c r="L31" s="17">
        <v>187</v>
      </c>
      <c r="M31" s="17">
        <v>71</v>
      </c>
      <c r="N31" s="17">
        <v>21701</v>
      </c>
      <c r="O31" s="17">
        <v>231701.76500000001</v>
      </c>
    </row>
    <row r="32" spans="1:15">
      <c r="A32" s="151" t="s">
        <v>349</v>
      </c>
      <c r="B32" s="17">
        <v>11</v>
      </c>
      <c r="C32" s="17">
        <v>0</v>
      </c>
      <c r="D32" s="17">
        <v>28</v>
      </c>
      <c r="E32" s="17">
        <v>26</v>
      </c>
      <c r="F32" s="17">
        <v>8</v>
      </c>
      <c r="G32" s="17">
        <v>15</v>
      </c>
      <c r="H32" s="17">
        <v>14</v>
      </c>
      <c r="I32" s="17">
        <v>5</v>
      </c>
      <c r="J32" s="17">
        <v>0</v>
      </c>
      <c r="K32" s="17">
        <v>54</v>
      </c>
      <c r="L32" s="17">
        <v>94</v>
      </c>
      <c r="M32" s="17">
        <v>44</v>
      </c>
      <c r="N32" s="17">
        <v>14153</v>
      </c>
      <c r="O32" s="17">
        <v>116340.84299999999</v>
      </c>
    </row>
    <row r="33" spans="1:15">
      <c r="A33" s="151" t="s">
        <v>350</v>
      </c>
      <c r="B33" s="17">
        <v>8</v>
      </c>
      <c r="C33" s="17" t="s">
        <v>970</v>
      </c>
      <c r="D33" s="17">
        <v>31</v>
      </c>
      <c r="E33" s="17">
        <v>57</v>
      </c>
      <c r="F33" s="17">
        <v>30</v>
      </c>
      <c r="G33" s="17">
        <v>59</v>
      </c>
      <c r="H33" s="17">
        <v>26</v>
      </c>
      <c r="I33" s="17">
        <v>4</v>
      </c>
      <c r="J33" s="17">
        <v>0</v>
      </c>
      <c r="K33" s="17">
        <v>105</v>
      </c>
      <c r="L33" s="17">
        <v>130</v>
      </c>
      <c r="M33" s="17">
        <v>53</v>
      </c>
      <c r="N33" s="17">
        <v>14671</v>
      </c>
      <c r="O33" s="17">
        <v>188025.41800000001</v>
      </c>
    </row>
    <row r="34" spans="1:15">
      <c r="A34" s="151" t="s">
        <v>351</v>
      </c>
      <c r="B34" s="17">
        <v>4</v>
      </c>
      <c r="C34" s="17">
        <v>0</v>
      </c>
      <c r="D34" s="17">
        <v>8</v>
      </c>
      <c r="E34" s="17">
        <v>8</v>
      </c>
      <c r="F34" s="17" t="s">
        <v>970</v>
      </c>
      <c r="G34" s="17">
        <v>5</v>
      </c>
      <c r="H34" s="17">
        <v>5</v>
      </c>
      <c r="I34" s="17" t="s">
        <v>970</v>
      </c>
      <c r="J34" s="17">
        <v>0</v>
      </c>
      <c r="K34" s="17">
        <v>20</v>
      </c>
      <c r="L34" s="17">
        <v>25</v>
      </c>
      <c r="M34" s="17">
        <v>10</v>
      </c>
      <c r="N34" s="17">
        <v>2973</v>
      </c>
      <c r="O34" s="17">
        <v>35603.029000000002</v>
      </c>
    </row>
    <row r="35" spans="1:15">
      <c r="A35" s="151" t="s">
        <v>352</v>
      </c>
      <c r="B35" s="17">
        <v>7</v>
      </c>
      <c r="C35" s="17">
        <v>0</v>
      </c>
      <c r="D35" s="17">
        <v>50</v>
      </c>
      <c r="E35" s="17">
        <v>9</v>
      </c>
      <c r="F35" s="17">
        <v>12</v>
      </c>
      <c r="G35" s="17">
        <v>38</v>
      </c>
      <c r="H35" s="17">
        <v>27</v>
      </c>
      <c r="I35" s="17">
        <v>5</v>
      </c>
      <c r="J35" s="17">
        <v>0</v>
      </c>
      <c r="K35" s="17">
        <v>73</v>
      </c>
      <c r="L35" s="17">
        <v>106</v>
      </c>
      <c r="M35" s="17">
        <v>62</v>
      </c>
      <c r="N35" s="17">
        <v>19740</v>
      </c>
      <c r="O35" s="17">
        <v>154679.18</v>
      </c>
    </row>
    <row r="36" spans="1:15">
      <c r="A36" s="151" t="s">
        <v>353</v>
      </c>
      <c r="B36" s="17">
        <v>25</v>
      </c>
      <c r="C36" s="17">
        <v>0</v>
      </c>
      <c r="D36" s="17">
        <v>49</v>
      </c>
      <c r="E36" s="17">
        <v>69</v>
      </c>
      <c r="F36" s="17">
        <v>29</v>
      </c>
      <c r="G36" s="17">
        <v>65</v>
      </c>
      <c r="H36" s="17">
        <v>31</v>
      </c>
      <c r="I36" s="17">
        <v>5</v>
      </c>
      <c r="J36" s="17">
        <v>0</v>
      </c>
      <c r="K36" s="17">
        <v>139</v>
      </c>
      <c r="L36" s="17">
        <v>166</v>
      </c>
      <c r="M36" s="17">
        <v>58</v>
      </c>
      <c r="N36" s="17">
        <v>18479</v>
      </c>
      <c r="O36" s="17">
        <v>246616.46599999999</v>
      </c>
    </row>
    <row r="37" spans="1:15" ht="18.75" customHeight="1">
      <c r="A37" s="145" t="s">
        <v>354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  <row r="38" spans="1:15">
      <c r="A38" s="151" t="s">
        <v>355</v>
      </c>
      <c r="B38" s="17">
        <v>30</v>
      </c>
      <c r="C38" s="17">
        <v>0</v>
      </c>
      <c r="D38" s="17">
        <v>27</v>
      </c>
      <c r="E38" s="17">
        <v>165</v>
      </c>
      <c r="F38" s="17">
        <v>19</v>
      </c>
      <c r="G38" s="17">
        <v>59</v>
      </c>
      <c r="H38" s="17">
        <v>22</v>
      </c>
      <c r="I38" s="17" t="s">
        <v>970</v>
      </c>
      <c r="J38" s="17">
        <v>0</v>
      </c>
      <c r="K38" s="17">
        <v>105</v>
      </c>
      <c r="L38" s="17">
        <v>179</v>
      </c>
      <c r="M38" s="17">
        <v>58</v>
      </c>
      <c r="N38" s="17">
        <v>17592</v>
      </c>
      <c r="O38" s="17">
        <v>214379.435</v>
      </c>
    </row>
    <row r="39" spans="1:15">
      <c r="A39" s="151" t="s">
        <v>356</v>
      </c>
      <c r="B39" s="17">
        <v>6</v>
      </c>
      <c r="C39" s="17">
        <v>0</v>
      </c>
      <c r="D39" s="17" t="s">
        <v>970</v>
      </c>
      <c r="E39" s="17">
        <v>71</v>
      </c>
      <c r="F39" s="17" t="s">
        <v>970</v>
      </c>
      <c r="G39" s="17">
        <v>11</v>
      </c>
      <c r="H39" s="17">
        <v>8</v>
      </c>
      <c r="I39" s="17" t="s">
        <v>970</v>
      </c>
      <c r="J39" s="17">
        <v>0</v>
      </c>
      <c r="K39" s="17">
        <v>34</v>
      </c>
      <c r="L39" s="17">
        <v>66</v>
      </c>
      <c r="M39" s="17">
        <v>27</v>
      </c>
      <c r="N39" s="17">
        <v>8252</v>
      </c>
      <c r="O39" s="17">
        <v>73649.91</v>
      </c>
    </row>
    <row r="40" spans="1:15">
      <c r="A40" s="151" t="s">
        <v>357</v>
      </c>
      <c r="B40" s="17">
        <v>6</v>
      </c>
      <c r="C40" s="17">
        <v>0</v>
      </c>
      <c r="D40" s="17">
        <v>4</v>
      </c>
      <c r="E40" s="17">
        <v>25</v>
      </c>
      <c r="F40" s="17">
        <v>7</v>
      </c>
      <c r="G40" s="17">
        <v>16</v>
      </c>
      <c r="H40" s="17">
        <v>8</v>
      </c>
      <c r="I40" s="17" t="s">
        <v>970</v>
      </c>
      <c r="J40" s="17">
        <v>0</v>
      </c>
      <c r="K40" s="17">
        <v>24</v>
      </c>
      <c r="L40" s="17">
        <v>56</v>
      </c>
      <c r="M40" s="17">
        <v>28</v>
      </c>
      <c r="N40" s="17">
        <v>8579</v>
      </c>
      <c r="O40" s="17">
        <v>61243.983</v>
      </c>
    </row>
    <row r="41" spans="1:15">
      <c r="A41" s="151" t="s">
        <v>358</v>
      </c>
      <c r="B41" s="17">
        <v>14</v>
      </c>
      <c r="C41" s="17">
        <v>0</v>
      </c>
      <c r="D41" s="17">
        <v>24</v>
      </c>
      <c r="E41" s="17">
        <v>18</v>
      </c>
      <c r="F41" s="17">
        <v>9</v>
      </c>
      <c r="G41" s="17">
        <v>15</v>
      </c>
      <c r="H41" s="17">
        <v>11</v>
      </c>
      <c r="I41" s="17" t="s">
        <v>970</v>
      </c>
      <c r="J41" s="17">
        <v>0</v>
      </c>
      <c r="K41" s="17">
        <v>24</v>
      </c>
      <c r="L41" s="17">
        <v>39</v>
      </c>
      <c r="M41" s="17">
        <v>23</v>
      </c>
      <c r="N41" s="17">
        <v>6798</v>
      </c>
      <c r="O41" s="17">
        <v>61497.841999999997</v>
      </c>
    </row>
    <row r="42" spans="1:15">
      <c r="A42" s="151" t="s">
        <v>359</v>
      </c>
      <c r="B42" s="17">
        <v>16</v>
      </c>
      <c r="C42" s="17">
        <v>0</v>
      </c>
      <c r="D42" s="17">
        <v>36</v>
      </c>
      <c r="E42" s="17">
        <v>98</v>
      </c>
      <c r="F42" s="17">
        <v>5</v>
      </c>
      <c r="G42" s="17">
        <v>16</v>
      </c>
      <c r="H42" s="17">
        <v>7</v>
      </c>
      <c r="I42" s="17" t="s">
        <v>970</v>
      </c>
      <c r="J42" s="17">
        <v>0</v>
      </c>
      <c r="K42" s="17">
        <v>67</v>
      </c>
      <c r="L42" s="17">
        <v>100</v>
      </c>
      <c r="M42" s="17">
        <v>27</v>
      </c>
      <c r="N42" s="17">
        <v>9203</v>
      </c>
      <c r="O42" s="17">
        <v>119880.561</v>
      </c>
    </row>
    <row r="43" spans="1:15">
      <c r="A43" s="151" t="s">
        <v>360</v>
      </c>
      <c r="B43" s="17">
        <v>128</v>
      </c>
      <c r="C43" s="17">
        <v>0</v>
      </c>
      <c r="D43" s="17">
        <v>237</v>
      </c>
      <c r="E43" s="17">
        <v>382</v>
      </c>
      <c r="F43" s="17">
        <v>106</v>
      </c>
      <c r="G43" s="17">
        <v>160</v>
      </c>
      <c r="H43" s="17">
        <v>100</v>
      </c>
      <c r="I43" s="17">
        <v>13</v>
      </c>
      <c r="J43" s="17">
        <v>0</v>
      </c>
      <c r="K43" s="17">
        <v>584</v>
      </c>
      <c r="L43" s="17">
        <v>902</v>
      </c>
      <c r="M43" s="17">
        <v>319</v>
      </c>
      <c r="N43" s="17">
        <v>100198</v>
      </c>
      <c r="O43" s="17">
        <v>1089181.838</v>
      </c>
    </row>
    <row r="44" spans="1:15">
      <c r="A44" s="151" t="s">
        <v>361</v>
      </c>
      <c r="B44" s="17">
        <v>4</v>
      </c>
      <c r="C44" s="17">
        <v>0</v>
      </c>
      <c r="D44" s="17">
        <v>4</v>
      </c>
      <c r="E44" s="17">
        <v>9</v>
      </c>
      <c r="F44" s="17" t="s">
        <v>970</v>
      </c>
      <c r="G44" s="17">
        <v>8</v>
      </c>
      <c r="H44" s="17" t="s">
        <v>970</v>
      </c>
      <c r="I44" s="17" t="s">
        <v>970</v>
      </c>
      <c r="J44" s="17">
        <v>0</v>
      </c>
      <c r="K44" s="17">
        <v>15</v>
      </c>
      <c r="L44" s="17">
        <v>29</v>
      </c>
      <c r="M44" s="17">
        <v>11</v>
      </c>
      <c r="N44" s="17">
        <v>3398</v>
      </c>
      <c r="O44" s="17">
        <v>33756.720999999998</v>
      </c>
    </row>
    <row r="45" spans="1:15">
      <c r="A45" s="151" t="s">
        <v>362</v>
      </c>
      <c r="B45" s="17">
        <v>5</v>
      </c>
      <c r="C45" s="17">
        <v>0</v>
      </c>
      <c r="D45" s="17">
        <v>41</v>
      </c>
      <c r="E45" s="17">
        <v>35</v>
      </c>
      <c r="F45" s="17">
        <v>4</v>
      </c>
      <c r="G45" s="17">
        <v>12</v>
      </c>
      <c r="H45" s="17">
        <v>7</v>
      </c>
      <c r="I45" s="17" t="s">
        <v>970</v>
      </c>
      <c r="J45" s="17">
        <v>0</v>
      </c>
      <c r="K45" s="17">
        <v>32</v>
      </c>
      <c r="L45" s="17">
        <v>92</v>
      </c>
      <c r="M45" s="17">
        <v>22</v>
      </c>
      <c r="N45" s="17">
        <v>6820</v>
      </c>
      <c r="O45" s="17">
        <v>73732.19</v>
      </c>
    </row>
    <row r="46" spans="1:15" ht="18.75" customHeight="1">
      <c r="A46" s="145" t="s">
        <v>363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>
      <c r="A47" s="151" t="s">
        <v>364</v>
      </c>
      <c r="B47" s="17">
        <v>65</v>
      </c>
      <c r="C47" s="17">
        <v>0</v>
      </c>
      <c r="D47" s="17">
        <v>18</v>
      </c>
      <c r="E47" s="17">
        <v>266</v>
      </c>
      <c r="F47" s="17">
        <v>24</v>
      </c>
      <c r="G47" s="17">
        <v>85</v>
      </c>
      <c r="H47" s="17">
        <v>59</v>
      </c>
      <c r="I47" s="17">
        <v>7</v>
      </c>
      <c r="J47" s="17">
        <v>0</v>
      </c>
      <c r="K47" s="17">
        <v>272</v>
      </c>
      <c r="L47" s="17">
        <v>420</v>
      </c>
      <c r="M47" s="17">
        <v>236</v>
      </c>
      <c r="N47" s="17">
        <v>72954</v>
      </c>
      <c r="O47" s="17">
        <v>558862.65500000003</v>
      </c>
    </row>
    <row r="48" spans="1:15">
      <c r="A48" s="151" t="s">
        <v>365</v>
      </c>
      <c r="B48" s="17">
        <v>16</v>
      </c>
      <c r="C48" s="17">
        <v>0</v>
      </c>
      <c r="D48" s="17">
        <v>12</v>
      </c>
      <c r="E48" s="17">
        <v>61</v>
      </c>
      <c r="F48" s="17" t="s">
        <v>970</v>
      </c>
      <c r="G48" s="17">
        <v>13</v>
      </c>
      <c r="H48" s="17">
        <v>0</v>
      </c>
      <c r="I48" s="17" t="s">
        <v>970</v>
      </c>
      <c r="J48" s="17">
        <v>0</v>
      </c>
      <c r="K48" s="17">
        <v>40</v>
      </c>
      <c r="L48" s="17">
        <v>61</v>
      </c>
      <c r="M48" s="17">
        <v>36</v>
      </c>
      <c r="N48" s="17">
        <v>11056</v>
      </c>
      <c r="O48" s="17">
        <v>88239.97</v>
      </c>
    </row>
    <row r="49" spans="1:15">
      <c r="A49" s="151" t="s">
        <v>366</v>
      </c>
      <c r="B49" s="17">
        <v>7</v>
      </c>
      <c r="C49" s="17">
        <v>0</v>
      </c>
      <c r="D49" s="17" t="s">
        <v>970</v>
      </c>
      <c r="E49" s="17">
        <v>27</v>
      </c>
      <c r="F49" s="17">
        <v>6</v>
      </c>
      <c r="G49" s="17">
        <v>12</v>
      </c>
      <c r="H49" s="17">
        <v>4</v>
      </c>
      <c r="I49" s="17" t="s">
        <v>970</v>
      </c>
      <c r="J49" s="17">
        <v>0</v>
      </c>
      <c r="K49" s="17">
        <v>27</v>
      </c>
      <c r="L49" s="17">
        <v>52</v>
      </c>
      <c r="M49" s="17">
        <v>16</v>
      </c>
      <c r="N49" s="17">
        <v>5109</v>
      </c>
      <c r="O49" s="17">
        <v>57623.654999999999</v>
      </c>
    </row>
    <row r="50" spans="1:15">
      <c r="A50" s="151" t="s">
        <v>367</v>
      </c>
      <c r="B50" s="17">
        <v>26</v>
      </c>
      <c r="C50" s="17">
        <v>0</v>
      </c>
      <c r="D50" s="17">
        <v>28</v>
      </c>
      <c r="E50" s="17">
        <v>113</v>
      </c>
      <c r="F50" s="17">
        <v>5</v>
      </c>
      <c r="G50" s="17">
        <v>52</v>
      </c>
      <c r="H50" s="17">
        <v>27</v>
      </c>
      <c r="I50" s="17">
        <v>4</v>
      </c>
      <c r="J50" s="17">
        <v>0</v>
      </c>
      <c r="K50" s="17">
        <v>134</v>
      </c>
      <c r="L50" s="17">
        <v>222</v>
      </c>
      <c r="M50" s="17">
        <v>71</v>
      </c>
      <c r="N50" s="17">
        <v>23096</v>
      </c>
      <c r="O50" s="17">
        <v>254501.538</v>
      </c>
    </row>
    <row r="51" spans="1:15">
      <c r="A51" s="151" t="s">
        <v>368</v>
      </c>
      <c r="B51" s="17">
        <v>31</v>
      </c>
      <c r="C51" s="17">
        <v>0</v>
      </c>
      <c r="D51" s="17">
        <v>14</v>
      </c>
      <c r="E51" s="17">
        <v>218</v>
      </c>
      <c r="F51" s="17">
        <v>6</v>
      </c>
      <c r="G51" s="17">
        <v>47</v>
      </c>
      <c r="H51" s="17">
        <v>24</v>
      </c>
      <c r="I51" s="17">
        <v>5</v>
      </c>
      <c r="J51" s="17">
        <v>0</v>
      </c>
      <c r="K51" s="17">
        <v>176</v>
      </c>
      <c r="L51" s="17">
        <v>233</v>
      </c>
      <c r="M51" s="17">
        <v>63</v>
      </c>
      <c r="N51" s="17">
        <v>20085</v>
      </c>
      <c r="O51" s="17">
        <v>294629.89</v>
      </c>
    </row>
    <row r="52" spans="1:15">
      <c r="A52" s="151" t="s">
        <v>369</v>
      </c>
      <c r="B52" s="17">
        <v>9</v>
      </c>
      <c r="C52" s="17">
        <v>0</v>
      </c>
      <c r="D52" s="17" t="s">
        <v>970</v>
      </c>
      <c r="E52" s="17">
        <v>20</v>
      </c>
      <c r="F52" s="17">
        <v>6</v>
      </c>
      <c r="G52" s="17">
        <v>11</v>
      </c>
      <c r="H52" s="17">
        <v>4</v>
      </c>
      <c r="I52" s="17" t="s">
        <v>970</v>
      </c>
      <c r="J52" s="17">
        <v>0</v>
      </c>
      <c r="K52" s="17">
        <v>25</v>
      </c>
      <c r="L52" s="17">
        <v>32</v>
      </c>
      <c r="M52" s="17">
        <v>16</v>
      </c>
      <c r="N52" s="17">
        <v>4791</v>
      </c>
      <c r="O52" s="17">
        <v>49455.207999999999</v>
      </c>
    </row>
    <row r="53" spans="1:15">
      <c r="A53" s="151" t="s">
        <v>370</v>
      </c>
      <c r="B53" s="17">
        <v>8</v>
      </c>
      <c r="C53" s="17">
        <v>0</v>
      </c>
      <c r="D53" s="17">
        <v>18</v>
      </c>
      <c r="E53" s="17">
        <v>34</v>
      </c>
      <c r="F53" s="17">
        <v>7</v>
      </c>
      <c r="G53" s="17">
        <v>34</v>
      </c>
      <c r="H53" s="17">
        <v>19</v>
      </c>
      <c r="I53" s="17">
        <v>7</v>
      </c>
      <c r="J53" s="17">
        <v>0</v>
      </c>
      <c r="K53" s="17">
        <v>75</v>
      </c>
      <c r="L53" s="17">
        <v>106</v>
      </c>
      <c r="M53" s="17">
        <v>31</v>
      </c>
      <c r="N53" s="17">
        <v>9612</v>
      </c>
      <c r="O53" s="17">
        <v>136940.15299999999</v>
      </c>
    </row>
    <row r="54" spans="1:15">
      <c r="A54" s="151" t="s">
        <v>371</v>
      </c>
      <c r="B54" s="17">
        <v>8</v>
      </c>
      <c r="C54" s="17">
        <v>0</v>
      </c>
      <c r="D54" s="17">
        <v>5</v>
      </c>
      <c r="E54" s="17">
        <v>27</v>
      </c>
      <c r="F54" s="17">
        <v>0</v>
      </c>
      <c r="G54" s="17">
        <v>18</v>
      </c>
      <c r="H54" s="17" t="s">
        <v>970</v>
      </c>
      <c r="I54" s="17" t="s">
        <v>970</v>
      </c>
      <c r="J54" s="17" t="s">
        <v>970</v>
      </c>
      <c r="K54" s="17">
        <v>16</v>
      </c>
      <c r="L54" s="17">
        <v>28</v>
      </c>
      <c r="M54" s="17">
        <v>20</v>
      </c>
      <c r="N54" s="17">
        <v>6431</v>
      </c>
      <c r="O54" s="17">
        <v>44521.101999999999</v>
      </c>
    </row>
    <row r="55" spans="1:15">
      <c r="A55" s="151" t="s">
        <v>372</v>
      </c>
      <c r="B55" s="17">
        <v>5</v>
      </c>
      <c r="C55" s="17">
        <v>0</v>
      </c>
      <c r="D55" s="17">
        <v>7</v>
      </c>
      <c r="E55" s="17">
        <v>30</v>
      </c>
      <c r="F55" s="17" t="s">
        <v>970</v>
      </c>
      <c r="G55" s="17">
        <v>7</v>
      </c>
      <c r="H55" s="17">
        <v>5</v>
      </c>
      <c r="I55" s="17">
        <v>0</v>
      </c>
      <c r="J55" s="17">
        <v>0</v>
      </c>
      <c r="K55" s="17">
        <v>14</v>
      </c>
      <c r="L55" s="17">
        <v>50</v>
      </c>
      <c r="M55" s="17">
        <v>27</v>
      </c>
      <c r="N55" s="17">
        <v>7720</v>
      </c>
      <c r="O55" s="17">
        <v>44787.987999999998</v>
      </c>
    </row>
    <row r="56" spans="1:15" ht="18.75" customHeight="1">
      <c r="A56" s="145" t="s">
        <v>373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</row>
    <row r="57" spans="1:15">
      <c r="A57" s="151" t="s">
        <v>374</v>
      </c>
      <c r="B57" s="17" t="s">
        <v>970</v>
      </c>
      <c r="C57" s="17">
        <v>0</v>
      </c>
      <c r="D57" s="17" t="s">
        <v>970</v>
      </c>
      <c r="E57" s="17">
        <v>25</v>
      </c>
      <c r="F57" s="17">
        <v>0</v>
      </c>
      <c r="G57" s="17">
        <v>10</v>
      </c>
      <c r="H57" s="17">
        <v>4</v>
      </c>
      <c r="I57" s="17" t="s">
        <v>970</v>
      </c>
      <c r="J57" s="17">
        <v>0</v>
      </c>
      <c r="K57" s="17">
        <v>15</v>
      </c>
      <c r="L57" s="17">
        <v>25</v>
      </c>
      <c r="M57" s="17">
        <v>9</v>
      </c>
      <c r="N57" s="17">
        <v>2734</v>
      </c>
      <c r="O57" s="17">
        <v>30118.988000000001</v>
      </c>
    </row>
    <row r="58" spans="1:15">
      <c r="A58" s="151" t="s">
        <v>375</v>
      </c>
      <c r="B58" s="17">
        <v>4</v>
      </c>
      <c r="C58" s="17">
        <v>0</v>
      </c>
      <c r="D58" s="17">
        <v>9</v>
      </c>
      <c r="E58" s="17">
        <v>55</v>
      </c>
      <c r="F58" s="17">
        <v>6</v>
      </c>
      <c r="G58" s="17">
        <v>30</v>
      </c>
      <c r="H58" s="17">
        <v>10</v>
      </c>
      <c r="I58" s="17">
        <v>5</v>
      </c>
      <c r="J58" s="17">
        <v>0</v>
      </c>
      <c r="K58" s="17">
        <v>71</v>
      </c>
      <c r="L58" s="17">
        <v>88</v>
      </c>
      <c r="M58" s="17">
        <v>41</v>
      </c>
      <c r="N58" s="17">
        <v>12144</v>
      </c>
      <c r="O58" s="17">
        <v>127535.16099999999</v>
      </c>
    </row>
    <row r="59" spans="1:15">
      <c r="A59" s="151" t="s">
        <v>376</v>
      </c>
      <c r="B59" s="17" t="s">
        <v>970</v>
      </c>
      <c r="C59" s="17">
        <v>0</v>
      </c>
      <c r="D59" s="17">
        <v>7</v>
      </c>
      <c r="E59" s="17">
        <v>29</v>
      </c>
      <c r="F59" s="17">
        <v>4</v>
      </c>
      <c r="G59" s="17">
        <v>19</v>
      </c>
      <c r="H59" s="17">
        <v>6</v>
      </c>
      <c r="I59" s="17" t="s">
        <v>970</v>
      </c>
      <c r="J59" s="17">
        <v>0</v>
      </c>
      <c r="K59" s="17">
        <v>27</v>
      </c>
      <c r="L59" s="17">
        <v>40</v>
      </c>
      <c r="M59" s="17">
        <v>11</v>
      </c>
      <c r="N59" s="17">
        <v>3066</v>
      </c>
      <c r="O59" s="17">
        <v>49978.122000000003</v>
      </c>
    </row>
    <row r="60" spans="1:15">
      <c r="A60" s="151" t="s">
        <v>377</v>
      </c>
      <c r="B60" s="17">
        <v>75</v>
      </c>
      <c r="C60" s="17">
        <v>0</v>
      </c>
      <c r="D60" s="17">
        <v>48</v>
      </c>
      <c r="E60" s="17">
        <v>212</v>
      </c>
      <c r="F60" s="17">
        <v>56</v>
      </c>
      <c r="G60" s="17">
        <v>137</v>
      </c>
      <c r="H60" s="17">
        <v>52</v>
      </c>
      <c r="I60" s="17">
        <v>10</v>
      </c>
      <c r="J60" s="17" t="s">
        <v>970</v>
      </c>
      <c r="K60" s="17">
        <v>503</v>
      </c>
      <c r="L60" s="17">
        <v>621</v>
      </c>
      <c r="M60" s="17">
        <v>208</v>
      </c>
      <c r="N60" s="17">
        <v>64354</v>
      </c>
      <c r="O60" s="17">
        <v>825862.54500000004</v>
      </c>
    </row>
    <row r="61" spans="1:15">
      <c r="A61" s="151" t="s">
        <v>378</v>
      </c>
      <c r="B61" s="17">
        <v>12</v>
      </c>
      <c r="C61" s="17">
        <v>0</v>
      </c>
      <c r="D61" s="17">
        <v>27</v>
      </c>
      <c r="E61" s="17">
        <v>101</v>
      </c>
      <c r="F61" s="17">
        <v>6</v>
      </c>
      <c r="G61" s="17">
        <v>34</v>
      </c>
      <c r="H61" s="17">
        <v>9</v>
      </c>
      <c r="I61" s="17">
        <v>4</v>
      </c>
      <c r="J61" s="17">
        <v>0</v>
      </c>
      <c r="K61" s="17">
        <v>76</v>
      </c>
      <c r="L61" s="17">
        <v>98</v>
      </c>
      <c r="M61" s="17">
        <v>33</v>
      </c>
      <c r="N61" s="17">
        <v>11062</v>
      </c>
      <c r="O61" s="17">
        <v>137665.424</v>
      </c>
    </row>
    <row r="62" spans="1:15">
      <c r="A62" s="151" t="s">
        <v>379</v>
      </c>
      <c r="B62" s="17">
        <v>16</v>
      </c>
      <c r="C62" s="17">
        <v>0</v>
      </c>
      <c r="D62" s="17">
        <v>32</v>
      </c>
      <c r="E62" s="17">
        <v>111</v>
      </c>
      <c r="F62" s="17">
        <v>6</v>
      </c>
      <c r="G62" s="17">
        <v>50</v>
      </c>
      <c r="H62" s="17">
        <v>30</v>
      </c>
      <c r="I62" s="17">
        <v>0</v>
      </c>
      <c r="J62" s="17">
        <v>0</v>
      </c>
      <c r="K62" s="17">
        <v>118</v>
      </c>
      <c r="L62" s="17">
        <v>193</v>
      </c>
      <c r="M62" s="17">
        <v>88</v>
      </c>
      <c r="N62" s="17">
        <v>26899</v>
      </c>
      <c r="O62" s="17">
        <v>232233.34400000001</v>
      </c>
    </row>
    <row r="63" spans="1:15">
      <c r="A63" s="151" t="s">
        <v>380</v>
      </c>
      <c r="B63" s="17">
        <v>86</v>
      </c>
      <c r="C63" s="17" t="s">
        <v>970</v>
      </c>
      <c r="D63" s="17">
        <v>62</v>
      </c>
      <c r="E63" s="17">
        <v>247</v>
      </c>
      <c r="F63" s="17">
        <v>50</v>
      </c>
      <c r="G63" s="17">
        <v>178</v>
      </c>
      <c r="H63" s="17">
        <v>66</v>
      </c>
      <c r="I63" s="17">
        <v>9</v>
      </c>
      <c r="J63" s="17">
        <v>0</v>
      </c>
      <c r="K63" s="17">
        <v>548</v>
      </c>
      <c r="L63" s="17">
        <v>580</v>
      </c>
      <c r="M63" s="17">
        <v>209</v>
      </c>
      <c r="N63" s="17">
        <v>63976</v>
      </c>
      <c r="O63" s="17">
        <v>877378.60400000005</v>
      </c>
    </row>
    <row r="64" spans="1:15">
      <c r="A64" s="151" t="s">
        <v>381</v>
      </c>
      <c r="B64" s="17">
        <v>9</v>
      </c>
      <c r="C64" s="17">
        <v>0</v>
      </c>
      <c r="D64" s="17" t="s">
        <v>970</v>
      </c>
      <c r="E64" s="17">
        <v>37</v>
      </c>
      <c r="F64" s="17" t="s">
        <v>970</v>
      </c>
      <c r="G64" s="17">
        <v>26</v>
      </c>
      <c r="H64" s="17">
        <v>12</v>
      </c>
      <c r="I64" s="17" t="s">
        <v>970</v>
      </c>
      <c r="J64" s="17">
        <v>0</v>
      </c>
      <c r="K64" s="17">
        <v>54</v>
      </c>
      <c r="L64" s="17">
        <v>60</v>
      </c>
      <c r="M64" s="17">
        <v>24</v>
      </c>
      <c r="N64" s="17">
        <v>7653</v>
      </c>
      <c r="O64" s="17">
        <v>94113.626000000004</v>
      </c>
    </row>
    <row r="65" spans="1:15">
      <c r="A65" s="151" t="s">
        <v>382</v>
      </c>
      <c r="B65" s="17" t="s">
        <v>970</v>
      </c>
      <c r="C65" s="17">
        <v>0</v>
      </c>
      <c r="D65" s="17" t="s">
        <v>970</v>
      </c>
      <c r="E65" s="17">
        <v>8</v>
      </c>
      <c r="F65" s="17" t="s">
        <v>970</v>
      </c>
      <c r="G65" s="17">
        <v>4</v>
      </c>
      <c r="H65" s="17" t="s">
        <v>970</v>
      </c>
      <c r="I65" s="17" t="s">
        <v>970</v>
      </c>
      <c r="J65" s="17">
        <v>0</v>
      </c>
      <c r="K65" s="17">
        <v>18</v>
      </c>
      <c r="L65" s="17">
        <v>18</v>
      </c>
      <c r="M65" s="17">
        <v>17</v>
      </c>
      <c r="N65" s="17">
        <v>5848</v>
      </c>
      <c r="O65" s="17">
        <v>35102.173000000003</v>
      </c>
    </row>
    <row r="66" spans="1:15">
      <c r="A66" s="151" t="s">
        <v>383</v>
      </c>
      <c r="B66" s="17">
        <v>6</v>
      </c>
      <c r="C66" s="17">
        <v>0</v>
      </c>
      <c r="D66" s="17" t="s">
        <v>970</v>
      </c>
      <c r="E66" s="17">
        <v>43</v>
      </c>
      <c r="F66" s="17" t="s">
        <v>970</v>
      </c>
      <c r="G66" s="17">
        <v>6</v>
      </c>
      <c r="H66" s="17" t="s">
        <v>970</v>
      </c>
      <c r="I66" s="17">
        <v>0</v>
      </c>
      <c r="J66" s="17">
        <v>0</v>
      </c>
      <c r="K66" s="17">
        <v>32</v>
      </c>
      <c r="L66" s="17">
        <v>39</v>
      </c>
      <c r="M66" s="17">
        <v>9</v>
      </c>
      <c r="N66" s="17">
        <v>2834</v>
      </c>
      <c r="O66" s="17">
        <v>49271.930999999997</v>
      </c>
    </row>
    <row r="67" spans="1:15">
      <c r="A67" s="151" t="s">
        <v>384</v>
      </c>
      <c r="B67" s="17">
        <v>6</v>
      </c>
      <c r="C67" s="17">
        <v>0</v>
      </c>
      <c r="D67" s="17" t="s">
        <v>970</v>
      </c>
      <c r="E67" s="17" t="s">
        <v>970</v>
      </c>
      <c r="F67" s="17">
        <v>0</v>
      </c>
      <c r="G67" s="17" t="s">
        <v>970</v>
      </c>
      <c r="H67" s="17">
        <v>0</v>
      </c>
      <c r="I67" s="17">
        <v>0</v>
      </c>
      <c r="J67" s="17">
        <v>0</v>
      </c>
      <c r="K67" s="17" t="s">
        <v>970</v>
      </c>
      <c r="L67" s="17">
        <v>5</v>
      </c>
      <c r="M67" s="17">
        <v>0</v>
      </c>
      <c r="N67" s="17">
        <v>0</v>
      </c>
      <c r="O67" s="17">
        <v>7960.6750000000002</v>
      </c>
    </row>
    <row r="68" spans="1:15">
      <c r="A68" s="151" t="s">
        <v>385</v>
      </c>
      <c r="B68" s="17" t="s">
        <v>970</v>
      </c>
      <c r="C68" s="17">
        <v>0</v>
      </c>
      <c r="D68" s="17" t="s">
        <v>970</v>
      </c>
      <c r="E68" s="17">
        <v>24</v>
      </c>
      <c r="F68" s="17">
        <v>9</v>
      </c>
      <c r="G68" s="17">
        <v>19</v>
      </c>
      <c r="H68" s="17">
        <v>9</v>
      </c>
      <c r="I68" s="17" t="s">
        <v>970</v>
      </c>
      <c r="J68" s="17">
        <v>0</v>
      </c>
      <c r="K68" s="17">
        <v>27</v>
      </c>
      <c r="L68" s="17">
        <v>40</v>
      </c>
      <c r="M68" s="17">
        <v>14</v>
      </c>
      <c r="N68" s="17">
        <v>4315</v>
      </c>
      <c r="O68" s="17">
        <v>51742.379000000001</v>
      </c>
    </row>
    <row r="69" spans="1:15">
      <c r="A69" s="151" t="s">
        <v>386</v>
      </c>
      <c r="B69" s="17" t="s">
        <v>970</v>
      </c>
      <c r="C69" s="17">
        <v>0</v>
      </c>
      <c r="D69" s="17" t="s">
        <v>970</v>
      </c>
      <c r="E69" s="17">
        <v>7</v>
      </c>
      <c r="F69" s="17">
        <v>0</v>
      </c>
      <c r="G69" s="17">
        <v>8</v>
      </c>
      <c r="H69" s="17" t="s">
        <v>970</v>
      </c>
      <c r="I69" s="17">
        <v>0</v>
      </c>
      <c r="J69" s="17">
        <v>0</v>
      </c>
      <c r="K69" s="17">
        <v>12</v>
      </c>
      <c r="L69" s="17">
        <v>14</v>
      </c>
      <c r="M69" s="17">
        <v>7</v>
      </c>
      <c r="N69" s="17">
        <v>2026</v>
      </c>
      <c r="O69" s="17">
        <v>22363.563999999998</v>
      </c>
    </row>
    <row r="70" spans="1:15" ht="18.75" customHeight="1">
      <c r="A70" s="145" t="s">
        <v>387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</row>
    <row r="71" spans="1:15">
      <c r="A71" s="151" t="s">
        <v>388</v>
      </c>
      <c r="B71" s="17">
        <v>9</v>
      </c>
      <c r="C71" s="17">
        <v>0</v>
      </c>
      <c r="D71" s="17">
        <v>12</v>
      </c>
      <c r="E71" s="17">
        <v>8</v>
      </c>
      <c r="F71" s="17" t="s">
        <v>970</v>
      </c>
      <c r="G71" s="17">
        <v>7</v>
      </c>
      <c r="H71" s="17" t="s">
        <v>970</v>
      </c>
      <c r="I71" s="17">
        <v>0</v>
      </c>
      <c r="J71" s="17">
        <v>0</v>
      </c>
      <c r="K71" s="17">
        <v>20</v>
      </c>
      <c r="L71" s="17">
        <v>32</v>
      </c>
      <c r="M71" s="17">
        <v>8</v>
      </c>
      <c r="N71" s="17">
        <v>2399</v>
      </c>
      <c r="O71" s="17">
        <v>37983.561000000002</v>
      </c>
    </row>
    <row r="72" spans="1:15">
      <c r="A72" s="151" t="s">
        <v>389</v>
      </c>
      <c r="B72" s="17">
        <v>16</v>
      </c>
      <c r="C72" s="17" t="s">
        <v>970</v>
      </c>
      <c r="D72" s="17">
        <v>7</v>
      </c>
      <c r="E72" s="17">
        <v>12</v>
      </c>
      <c r="F72" s="17">
        <v>0</v>
      </c>
      <c r="G72" s="17">
        <v>21</v>
      </c>
      <c r="H72" s="17">
        <v>7</v>
      </c>
      <c r="I72" s="17" t="s">
        <v>970</v>
      </c>
      <c r="J72" s="17">
        <v>0</v>
      </c>
      <c r="K72" s="17">
        <v>49</v>
      </c>
      <c r="L72" s="17">
        <v>70</v>
      </c>
      <c r="M72" s="17">
        <v>55</v>
      </c>
      <c r="N72" s="17">
        <v>17519</v>
      </c>
      <c r="O72" s="17">
        <v>108455.088</v>
      </c>
    </row>
    <row r="73" spans="1:15">
      <c r="A73" s="151" t="s">
        <v>390</v>
      </c>
      <c r="B73" s="17">
        <v>19</v>
      </c>
      <c r="C73" s="17">
        <v>0</v>
      </c>
      <c r="D73" s="17">
        <v>19</v>
      </c>
      <c r="E73" s="17">
        <v>57</v>
      </c>
      <c r="F73" s="17">
        <v>10</v>
      </c>
      <c r="G73" s="17">
        <v>32</v>
      </c>
      <c r="H73" s="17">
        <v>18</v>
      </c>
      <c r="I73" s="17" t="s">
        <v>970</v>
      </c>
      <c r="J73" s="17">
        <v>0</v>
      </c>
      <c r="K73" s="17">
        <v>77</v>
      </c>
      <c r="L73" s="17">
        <v>94</v>
      </c>
      <c r="M73" s="17">
        <v>25</v>
      </c>
      <c r="N73" s="17">
        <v>8315</v>
      </c>
      <c r="O73" s="17">
        <v>134692.174</v>
      </c>
    </row>
    <row r="74" spans="1:15">
      <c r="A74" s="151" t="s">
        <v>391</v>
      </c>
      <c r="B74" s="17">
        <v>7</v>
      </c>
      <c r="C74" s="17">
        <v>0</v>
      </c>
      <c r="D74" s="17">
        <v>8</v>
      </c>
      <c r="E74" s="17">
        <v>14</v>
      </c>
      <c r="F74" s="17">
        <v>0</v>
      </c>
      <c r="G74" s="17">
        <v>12</v>
      </c>
      <c r="H74" s="17">
        <v>4</v>
      </c>
      <c r="I74" s="17" t="s">
        <v>970</v>
      </c>
      <c r="J74" s="17">
        <v>0</v>
      </c>
      <c r="K74" s="17">
        <v>23</v>
      </c>
      <c r="L74" s="17">
        <v>25</v>
      </c>
      <c r="M74" s="17">
        <v>10</v>
      </c>
      <c r="N74" s="17">
        <v>3265</v>
      </c>
      <c r="O74" s="17">
        <v>42176.498</v>
      </c>
    </row>
    <row r="75" spans="1:15">
      <c r="A75" s="151" t="s">
        <v>392</v>
      </c>
      <c r="B75" s="17">
        <v>7</v>
      </c>
      <c r="C75" s="17">
        <v>0</v>
      </c>
      <c r="D75" s="17">
        <v>5</v>
      </c>
      <c r="E75" s="17">
        <v>15</v>
      </c>
      <c r="F75" s="17">
        <v>5</v>
      </c>
      <c r="G75" s="17">
        <v>13</v>
      </c>
      <c r="H75" s="17">
        <v>4</v>
      </c>
      <c r="I75" s="17">
        <v>0</v>
      </c>
      <c r="J75" s="17">
        <v>0</v>
      </c>
      <c r="K75" s="17">
        <v>5</v>
      </c>
      <c r="L75" s="17">
        <v>19</v>
      </c>
      <c r="M75" s="17">
        <v>11</v>
      </c>
      <c r="N75" s="17">
        <v>3538</v>
      </c>
      <c r="O75" s="17">
        <v>24042.201000000001</v>
      </c>
    </row>
    <row r="76" spans="1:15">
      <c r="A76" s="151" t="s">
        <v>393</v>
      </c>
      <c r="B76" s="17">
        <v>94</v>
      </c>
      <c r="C76" s="17">
        <v>4</v>
      </c>
      <c r="D76" s="17">
        <v>71</v>
      </c>
      <c r="E76" s="17">
        <v>222</v>
      </c>
      <c r="F76" s="17">
        <v>31</v>
      </c>
      <c r="G76" s="17">
        <v>100</v>
      </c>
      <c r="H76" s="17">
        <v>57</v>
      </c>
      <c r="I76" s="17" t="s">
        <v>970</v>
      </c>
      <c r="J76" s="17">
        <v>0</v>
      </c>
      <c r="K76" s="17">
        <v>398</v>
      </c>
      <c r="L76" s="17">
        <v>447</v>
      </c>
      <c r="M76" s="17">
        <v>168</v>
      </c>
      <c r="N76" s="17">
        <v>55691</v>
      </c>
      <c r="O76" s="17">
        <v>662029.38399999996</v>
      </c>
    </row>
    <row r="77" spans="1:15">
      <c r="A77" s="151" t="s">
        <v>394</v>
      </c>
      <c r="B77" s="17">
        <v>8</v>
      </c>
      <c r="C77" s="17">
        <v>0</v>
      </c>
      <c r="D77" s="17">
        <v>4</v>
      </c>
      <c r="E77" s="17">
        <v>8</v>
      </c>
      <c r="F77" s="17">
        <v>0</v>
      </c>
      <c r="G77" s="17">
        <v>7</v>
      </c>
      <c r="H77" s="17" t="s">
        <v>970</v>
      </c>
      <c r="I77" s="17" t="s">
        <v>970</v>
      </c>
      <c r="J77" s="17">
        <v>0</v>
      </c>
      <c r="K77" s="17">
        <v>15</v>
      </c>
      <c r="L77" s="17">
        <v>25</v>
      </c>
      <c r="M77" s="17">
        <v>7</v>
      </c>
      <c r="N77" s="17">
        <v>2550</v>
      </c>
      <c r="O77" s="17">
        <v>31399.11</v>
      </c>
    </row>
    <row r="78" spans="1:15">
      <c r="A78" s="151" t="s">
        <v>395</v>
      </c>
      <c r="B78" s="17">
        <v>32</v>
      </c>
      <c r="C78" s="17">
        <v>0</v>
      </c>
      <c r="D78" s="17">
        <v>19</v>
      </c>
      <c r="E78" s="17">
        <v>51</v>
      </c>
      <c r="F78" s="17" t="s">
        <v>970</v>
      </c>
      <c r="G78" s="17">
        <v>25</v>
      </c>
      <c r="H78" s="17">
        <v>12</v>
      </c>
      <c r="I78" s="17" t="s">
        <v>970</v>
      </c>
      <c r="J78" s="17">
        <v>0</v>
      </c>
      <c r="K78" s="17">
        <v>95</v>
      </c>
      <c r="L78" s="17">
        <v>141</v>
      </c>
      <c r="M78" s="17">
        <v>63</v>
      </c>
      <c r="N78" s="17">
        <v>21729</v>
      </c>
      <c r="O78" s="17">
        <v>187162.022</v>
      </c>
    </row>
    <row r="79" spans="1:15">
      <c r="A79" s="151" t="s">
        <v>396</v>
      </c>
      <c r="B79" s="17">
        <v>15</v>
      </c>
      <c r="C79" s="17">
        <v>0</v>
      </c>
      <c r="D79" s="17">
        <v>23</v>
      </c>
      <c r="E79" s="17">
        <v>22</v>
      </c>
      <c r="F79" s="17">
        <v>5</v>
      </c>
      <c r="G79" s="17">
        <v>14</v>
      </c>
      <c r="H79" s="17" t="s">
        <v>970</v>
      </c>
      <c r="I79" s="17">
        <v>0</v>
      </c>
      <c r="J79" s="17">
        <v>0</v>
      </c>
      <c r="K79" s="17">
        <v>29</v>
      </c>
      <c r="L79" s="17">
        <v>46</v>
      </c>
      <c r="M79" s="17">
        <v>24</v>
      </c>
      <c r="N79" s="17">
        <v>8270</v>
      </c>
      <c r="O79" s="17">
        <v>65551.498000000007</v>
      </c>
    </row>
    <row r="80" spans="1:15">
      <c r="A80" s="151" t="s">
        <v>397</v>
      </c>
      <c r="B80" s="17">
        <v>21</v>
      </c>
      <c r="C80" s="17">
        <v>0</v>
      </c>
      <c r="D80" s="17">
        <v>26</v>
      </c>
      <c r="E80" s="17">
        <v>33</v>
      </c>
      <c r="F80" s="17">
        <v>8</v>
      </c>
      <c r="G80" s="17">
        <v>16</v>
      </c>
      <c r="H80" s="17">
        <v>15</v>
      </c>
      <c r="I80" s="17">
        <v>0</v>
      </c>
      <c r="J80" s="17">
        <v>0</v>
      </c>
      <c r="K80" s="17">
        <v>64</v>
      </c>
      <c r="L80" s="17">
        <v>99</v>
      </c>
      <c r="M80" s="17">
        <v>32</v>
      </c>
      <c r="N80" s="17">
        <v>9697</v>
      </c>
      <c r="O80" s="17">
        <v>118956.04300000001</v>
      </c>
    </row>
    <row r="81" spans="1:15">
      <c r="A81" s="151" t="s">
        <v>398</v>
      </c>
      <c r="B81" s="17">
        <v>12</v>
      </c>
      <c r="C81" s="17">
        <v>0</v>
      </c>
      <c r="D81" s="17">
        <v>26</v>
      </c>
      <c r="E81" s="17">
        <v>30</v>
      </c>
      <c r="F81" s="17" t="s">
        <v>970</v>
      </c>
      <c r="G81" s="17">
        <v>21</v>
      </c>
      <c r="H81" s="17">
        <v>15</v>
      </c>
      <c r="I81" s="17" t="s">
        <v>970</v>
      </c>
      <c r="J81" s="17">
        <v>0</v>
      </c>
      <c r="K81" s="17">
        <v>39</v>
      </c>
      <c r="L81" s="17">
        <v>61</v>
      </c>
      <c r="M81" s="17">
        <v>18</v>
      </c>
      <c r="N81" s="17">
        <v>5806</v>
      </c>
      <c r="O81" s="17">
        <v>77793.817999999999</v>
      </c>
    </row>
    <row r="82" spans="1:15">
      <c r="A82" s="151" t="s">
        <v>399</v>
      </c>
      <c r="B82" s="17">
        <v>25</v>
      </c>
      <c r="C82" s="17">
        <v>0</v>
      </c>
      <c r="D82" s="17">
        <v>27</v>
      </c>
      <c r="E82" s="17">
        <v>36</v>
      </c>
      <c r="F82" s="17" t="s">
        <v>970</v>
      </c>
      <c r="G82" s="17">
        <v>27</v>
      </c>
      <c r="H82" s="17">
        <v>10</v>
      </c>
      <c r="I82" s="17" t="s">
        <v>970</v>
      </c>
      <c r="J82" s="17">
        <v>0</v>
      </c>
      <c r="K82" s="17">
        <v>67</v>
      </c>
      <c r="L82" s="17">
        <v>97</v>
      </c>
      <c r="M82" s="17">
        <v>38</v>
      </c>
      <c r="N82" s="17">
        <v>12963</v>
      </c>
      <c r="O82" s="17">
        <v>132678.818</v>
      </c>
    </row>
    <row r="83" spans="1:15">
      <c r="A83" s="151" t="s">
        <v>400</v>
      </c>
      <c r="B83" s="17">
        <v>28</v>
      </c>
      <c r="C83" s="17">
        <v>0</v>
      </c>
      <c r="D83" s="17">
        <v>12</v>
      </c>
      <c r="E83" s="17">
        <v>113</v>
      </c>
      <c r="F83" s="17">
        <v>11</v>
      </c>
      <c r="G83" s="17">
        <v>44</v>
      </c>
      <c r="H83" s="17">
        <v>26</v>
      </c>
      <c r="I83" s="17" t="s">
        <v>970</v>
      </c>
      <c r="J83" s="17">
        <v>0</v>
      </c>
      <c r="K83" s="17">
        <v>119</v>
      </c>
      <c r="L83" s="17">
        <v>122</v>
      </c>
      <c r="M83" s="17">
        <v>24</v>
      </c>
      <c r="N83" s="17">
        <v>7432</v>
      </c>
      <c r="O83" s="17">
        <v>188871.448</v>
      </c>
    </row>
    <row r="84" spans="1:15" ht="18.75" customHeight="1">
      <c r="A84" s="145" t="s">
        <v>401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</row>
    <row r="85" spans="1:15">
      <c r="A85" s="151" t="s">
        <v>402</v>
      </c>
      <c r="B85" s="17">
        <v>11</v>
      </c>
      <c r="C85" s="17">
        <v>0</v>
      </c>
      <c r="D85" s="17">
        <v>19</v>
      </c>
      <c r="E85" s="17">
        <v>48</v>
      </c>
      <c r="F85" s="17" t="s">
        <v>970</v>
      </c>
      <c r="G85" s="17">
        <v>34</v>
      </c>
      <c r="H85" s="17">
        <v>14</v>
      </c>
      <c r="I85" s="17" t="s">
        <v>970</v>
      </c>
      <c r="J85" s="17">
        <v>0</v>
      </c>
      <c r="K85" s="17">
        <v>41</v>
      </c>
      <c r="L85" s="17">
        <v>72</v>
      </c>
      <c r="M85" s="17">
        <v>27</v>
      </c>
      <c r="N85" s="17">
        <v>8731</v>
      </c>
      <c r="O85" s="17">
        <v>90385.176999999996</v>
      </c>
    </row>
    <row r="86" spans="1:15">
      <c r="A86" s="151" t="s">
        <v>403</v>
      </c>
      <c r="B86" s="17" t="s">
        <v>970</v>
      </c>
      <c r="C86" s="17">
        <v>0</v>
      </c>
      <c r="D86" s="17">
        <v>6</v>
      </c>
      <c r="E86" s="17">
        <v>22</v>
      </c>
      <c r="F86" s="17" t="s">
        <v>970</v>
      </c>
      <c r="G86" s="17">
        <v>6</v>
      </c>
      <c r="H86" s="17" t="s">
        <v>970</v>
      </c>
      <c r="I86" s="17">
        <v>0</v>
      </c>
      <c r="J86" s="17" t="s">
        <v>970</v>
      </c>
      <c r="K86" s="17">
        <v>16</v>
      </c>
      <c r="L86" s="17">
        <v>23</v>
      </c>
      <c r="M86" s="17">
        <v>7</v>
      </c>
      <c r="N86" s="17">
        <v>1936</v>
      </c>
      <c r="O86" s="17">
        <v>28555.724999999999</v>
      </c>
    </row>
    <row r="87" spans="1:15">
      <c r="A87" s="151" t="s">
        <v>404</v>
      </c>
      <c r="B87" s="17">
        <v>19</v>
      </c>
      <c r="C87" s="17" t="s">
        <v>970</v>
      </c>
      <c r="D87" s="17">
        <v>35</v>
      </c>
      <c r="E87" s="17">
        <v>78</v>
      </c>
      <c r="F87" s="17">
        <v>8</v>
      </c>
      <c r="G87" s="17">
        <v>39</v>
      </c>
      <c r="H87" s="17">
        <v>11</v>
      </c>
      <c r="I87" s="17" t="s">
        <v>970</v>
      </c>
      <c r="J87" s="17">
        <v>0</v>
      </c>
      <c r="K87" s="17">
        <v>84</v>
      </c>
      <c r="L87" s="17">
        <v>170</v>
      </c>
      <c r="M87" s="17">
        <v>42</v>
      </c>
      <c r="N87" s="17">
        <v>13896</v>
      </c>
      <c r="O87" s="17">
        <v>166012.03599999999</v>
      </c>
    </row>
    <row r="88" spans="1:15">
      <c r="A88" s="151" t="s">
        <v>405</v>
      </c>
      <c r="B88" s="17">
        <v>6</v>
      </c>
      <c r="C88" s="17">
        <v>0</v>
      </c>
      <c r="D88" s="17">
        <v>12</v>
      </c>
      <c r="E88" s="17">
        <v>48</v>
      </c>
      <c r="F88" s="17" t="s">
        <v>970</v>
      </c>
      <c r="G88" s="17">
        <v>18</v>
      </c>
      <c r="H88" s="17">
        <v>7</v>
      </c>
      <c r="I88" s="17">
        <v>0</v>
      </c>
      <c r="J88" s="17">
        <v>0</v>
      </c>
      <c r="K88" s="17">
        <v>25</v>
      </c>
      <c r="L88" s="17">
        <v>51</v>
      </c>
      <c r="M88" s="17">
        <v>8</v>
      </c>
      <c r="N88" s="17">
        <v>0</v>
      </c>
      <c r="O88" s="17">
        <v>47568.309000000001</v>
      </c>
    </row>
    <row r="89" spans="1:15">
      <c r="A89" s="151" t="s">
        <v>406</v>
      </c>
      <c r="B89" s="17">
        <v>16</v>
      </c>
      <c r="C89" s="17">
        <v>0</v>
      </c>
      <c r="D89" s="17">
        <v>24</v>
      </c>
      <c r="E89" s="17">
        <v>50</v>
      </c>
      <c r="F89" s="17">
        <v>4</v>
      </c>
      <c r="G89" s="17">
        <v>13</v>
      </c>
      <c r="H89" s="17" t="s">
        <v>970</v>
      </c>
      <c r="I89" s="17">
        <v>0</v>
      </c>
      <c r="J89" s="17">
        <v>0</v>
      </c>
      <c r="K89" s="17">
        <v>32</v>
      </c>
      <c r="L89" s="17">
        <v>70</v>
      </c>
      <c r="M89" s="17">
        <v>16</v>
      </c>
      <c r="N89" s="17">
        <v>5189</v>
      </c>
      <c r="O89" s="17">
        <v>69040.179999999993</v>
      </c>
    </row>
    <row r="90" spans="1:15">
      <c r="A90" s="151" t="s">
        <v>407</v>
      </c>
      <c r="B90" s="17">
        <v>5</v>
      </c>
      <c r="C90" s="17">
        <v>0</v>
      </c>
      <c r="D90" s="17" t="s">
        <v>970</v>
      </c>
      <c r="E90" s="17">
        <v>11</v>
      </c>
      <c r="F90" s="17">
        <v>0</v>
      </c>
      <c r="G90" s="17">
        <v>9</v>
      </c>
      <c r="H90" s="17" t="s">
        <v>970</v>
      </c>
      <c r="I90" s="17">
        <v>0</v>
      </c>
      <c r="J90" s="17">
        <v>0</v>
      </c>
      <c r="K90" s="17">
        <v>23</v>
      </c>
      <c r="L90" s="17">
        <v>25</v>
      </c>
      <c r="M90" s="17">
        <v>11</v>
      </c>
      <c r="N90" s="17">
        <v>3344</v>
      </c>
      <c r="O90" s="17">
        <v>38397.476000000002</v>
      </c>
    </row>
    <row r="91" spans="1:15">
      <c r="A91" s="151" t="s">
        <v>408</v>
      </c>
      <c r="B91" s="17">
        <v>30</v>
      </c>
      <c r="C91" s="17" t="s">
        <v>970</v>
      </c>
      <c r="D91" s="17">
        <v>163</v>
      </c>
      <c r="E91" s="17">
        <v>128</v>
      </c>
      <c r="F91" s="17">
        <v>21</v>
      </c>
      <c r="G91" s="17">
        <v>106</v>
      </c>
      <c r="H91" s="17">
        <v>36</v>
      </c>
      <c r="I91" s="17">
        <v>5</v>
      </c>
      <c r="J91" s="17">
        <v>0</v>
      </c>
      <c r="K91" s="17">
        <v>278</v>
      </c>
      <c r="L91" s="17">
        <v>369</v>
      </c>
      <c r="M91" s="17">
        <v>119</v>
      </c>
      <c r="N91" s="17">
        <v>37076</v>
      </c>
      <c r="O91" s="17">
        <v>475390.23300000001</v>
      </c>
    </row>
    <row r="92" spans="1:15">
      <c r="A92" s="151" t="s">
        <v>409</v>
      </c>
      <c r="B92" s="17">
        <v>11</v>
      </c>
      <c r="C92" s="17">
        <v>0</v>
      </c>
      <c r="D92" s="17">
        <v>11</v>
      </c>
      <c r="E92" s="17">
        <v>32</v>
      </c>
      <c r="F92" s="17">
        <v>5</v>
      </c>
      <c r="G92" s="17">
        <v>6</v>
      </c>
      <c r="H92" s="17">
        <v>7</v>
      </c>
      <c r="I92" s="17">
        <v>0</v>
      </c>
      <c r="J92" s="17">
        <v>0</v>
      </c>
      <c r="K92" s="17">
        <v>44</v>
      </c>
      <c r="L92" s="17">
        <v>38</v>
      </c>
      <c r="M92" s="17">
        <v>20</v>
      </c>
      <c r="N92" s="17">
        <v>6469</v>
      </c>
      <c r="O92" s="17">
        <v>70870.782999999996</v>
      </c>
    </row>
    <row r="93" spans="1:15" ht="18.75" customHeight="1">
      <c r="A93" s="145" t="s">
        <v>410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</row>
    <row r="94" spans="1:15">
      <c r="A94" s="151" t="s">
        <v>411</v>
      </c>
      <c r="B94" s="17">
        <v>9</v>
      </c>
      <c r="C94" s="17">
        <v>0</v>
      </c>
      <c r="D94" s="17">
        <v>8</v>
      </c>
      <c r="E94" s="17">
        <v>19</v>
      </c>
      <c r="F94" s="17">
        <v>6</v>
      </c>
      <c r="G94" s="17">
        <v>5</v>
      </c>
      <c r="H94" s="17" t="s">
        <v>970</v>
      </c>
      <c r="I94" s="17">
        <v>0</v>
      </c>
      <c r="J94" s="17">
        <v>0</v>
      </c>
      <c r="K94" s="17">
        <v>38</v>
      </c>
      <c r="L94" s="17">
        <v>43</v>
      </c>
      <c r="M94" s="17">
        <v>16</v>
      </c>
      <c r="N94" s="17">
        <v>5580</v>
      </c>
      <c r="O94" s="17">
        <v>61793.800999999999</v>
      </c>
    </row>
    <row r="95" spans="1:15">
      <c r="A95" s="151" t="s">
        <v>412</v>
      </c>
      <c r="B95" s="17">
        <v>9</v>
      </c>
      <c r="C95" s="17" t="s">
        <v>970</v>
      </c>
      <c r="D95" s="17">
        <v>19</v>
      </c>
      <c r="E95" s="17">
        <v>16</v>
      </c>
      <c r="F95" s="17" t="s">
        <v>970</v>
      </c>
      <c r="G95" s="17">
        <v>13</v>
      </c>
      <c r="H95" s="17" t="s">
        <v>970</v>
      </c>
      <c r="I95" s="17">
        <v>0</v>
      </c>
      <c r="J95" s="17">
        <v>0</v>
      </c>
      <c r="K95" s="17">
        <v>42</v>
      </c>
      <c r="L95" s="17">
        <v>37</v>
      </c>
      <c r="M95" s="17">
        <v>12</v>
      </c>
      <c r="N95" s="17">
        <v>3975</v>
      </c>
      <c r="O95" s="17">
        <v>64004.434999999998</v>
      </c>
    </row>
    <row r="96" spans="1:15">
      <c r="A96" s="151" t="s">
        <v>413</v>
      </c>
      <c r="B96" s="17">
        <v>7</v>
      </c>
      <c r="C96" s="17">
        <v>0</v>
      </c>
      <c r="D96" s="17">
        <v>10</v>
      </c>
      <c r="E96" s="17">
        <v>37</v>
      </c>
      <c r="F96" s="17" t="s">
        <v>970</v>
      </c>
      <c r="G96" s="17">
        <v>10</v>
      </c>
      <c r="H96" s="17" t="s">
        <v>970</v>
      </c>
      <c r="I96" s="17" t="s">
        <v>970</v>
      </c>
      <c r="J96" s="17">
        <v>0</v>
      </c>
      <c r="K96" s="17">
        <v>70</v>
      </c>
      <c r="L96" s="17">
        <v>70</v>
      </c>
      <c r="M96" s="17">
        <v>24</v>
      </c>
      <c r="N96" s="17">
        <v>6734</v>
      </c>
      <c r="O96" s="17">
        <v>102256.679</v>
      </c>
    </row>
    <row r="97" spans="1:15">
      <c r="A97" s="151" t="s">
        <v>414</v>
      </c>
      <c r="B97" s="17" t="s">
        <v>970</v>
      </c>
      <c r="C97" s="17">
        <v>0</v>
      </c>
      <c r="D97" s="17">
        <v>6</v>
      </c>
      <c r="E97" s="17">
        <v>12</v>
      </c>
      <c r="F97" s="17" t="s">
        <v>970</v>
      </c>
      <c r="G97" s="17" t="s">
        <v>970</v>
      </c>
      <c r="H97" s="17" t="s">
        <v>970</v>
      </c>
      <c r="I97" s="17" t="s">
        <v>970</v>
      </c>
      <c r="J97" s="17">
        <v>0</v>
      </c>
      <c r="K97" s="17">
        <v>17</v>
      </c>
      <c r="L97" s="17">
        <v>26</v>
      </c>
      <c r="M97" s="17">
        <v>8</v>
      </c>
      <c r="N97" s="17">
        <v>2491</v>
      </c>
      <c r="O97" s="17">
        <v>29190.126</v>
      </c>
    </row>
    <row r="98" spans="1:15">
      <c r="A98" s="151" t="s">
        <v>415</v>
      </c>
      <c r="B98" s="17">
        <v>39</v>
      </c>
      <c r="C98" s="17">
        <v>0</v>
      </c>
      <c r="D98" s="17">
        <v>52</v>
      </c>
      <c r="E98" s="17">
        <v>171</v>
      </c>
      <c r="F98" s="17">
        <v>8</v>
      </c>
      <c r="G98" s="17">
        <v>62</v>
      </c>
      <c r="H98" s="17">
        <v>28</v>
      </c>
      <c r="I98" s="17" t="s">
        <v>970</v>
      </c>
      <c r="J98" s="17">
        <v>0</v>
      </c>
      <c r="K98" s="17">
        <v>313</v>
      </c>
      <c r="L98" s="17">
        <v>354</v>
      </c>
      <c r="M98" s="17">
        <v>110</v>
      </c>
      <c r="N98" s="17">
        <v>34526</v>
      </c>
      <c r="O98" s="17">
        <v>481655.66399999999</v>
      </c>
    </row>
    <row r="99" spans="1:15">
      <c r="A99" s="151" t="s">
        <v>416</v>
      </c>
      <c r="B99" s="17">
        <v>17</v>
      </c>
      <c r="C99" s="17">
        <v>0</v>
      </c>
      <c r="D99" s="17">
        <v>12</v>
      </c>
      <c r="E99" s="17">
        <v>29</v>
      </c>
      <c r="F99" s="17" t="s">
        <v>970</v>
      </c>
      <c r="G99" s="17">
        <v>11</v>
      </c>
      <c r="H99" s="17">
        <v>8</v>
      </c>
      <c r="I99" s="17">
        <v>0</v>
      </c>
      <c r="J99" s="17">
        <v>0</v>
      </c>
      <c r="K99" s="17">
        <v>47</v>
      </c>
      <c r="L99" s="17">
        <v>47</v>
      </c>
      <c r="M99" s="17">
        <v>26</v>
      </c>
      <c r="N99" s="17">
        <v>7652</v>
      </c>
      <c r="O99" s="17">
        <v>82609.164999999994</v>
      </c>
    </row>
    <row r="100" spans="1:15">
      <c r="A100" s="151" t="s">
        <v>417</v>
      </c>
      <c r="B100" s="17">
        <v>10</v>
      </c>
      <c r="C100" s="17">
        <v>0</v>
      </c>
      <c r="D100" s="17" t="s">
        <v>970</v>
      </c>
      <c r="E100" s="17">
        <v>24</v>
      </c>
      <c r="F100" s="17">
        <v>0</v>
      </c>
      <c r="G100" s="17">
        <v>12</v>
      </c>
      <c r="H100" s="17">
        <v>6</v>
      </c>
      <c r="I100" s="17" t="s">
        <v>970</v>
      </c>
      <c r="J100" s="17">
        <v>0</v>
      </c>
      <c r="K100" s="17">
        <v>49</v>
      </c>
      <c r="L100" s="17">
        <v>65</v>
      </c>
      <c r="M100" s="17">
        <v>33</v>
      </c>
      <c r="N100" s="17">
        <v>10642</v>
      </c>
      <c r="O100" s="17">
        <v>89509.107000000004</v>
      </c>
    </row>
    <row r="101" spans="1:15">
      <c r="A101" s="151" t="s">
        <v>418</v>
      </c>
      <c r="B101" s="17">
        <v>12</v>
      </c>
      <c r="C101" s="17">
        <v>0</v>
      </c>
      <c r="D101" s="17">
        <v>24</v>
      </c>
      <c r="E101" s="17">
        <v>50</v>
      </c>
      <c r="F101" s="17">
        <v>10</v>
      </c>
      <c r="G101" s="17">
        <v>16</v>
      </c>
      <c r="H101" s="17">
        <v>14</v>
      </c>
      <c r="I101" s="17">
        <v>0</v>
      </c>
      <c r="J101" s="17">
        <v>0</v>
      </c>
      <c r="K101" s="17">
        <v>69</v>
      </c>
      <c r="L101" s="17">
        <v>108</v>
      </c>
      <c r="M101" s="17">
        <v>38</v>
      </c>
      <c r="N101" s="17">
        <v>12044</v>
      </c>
      <c r="O101" s="17">
        <v>125063.857</v>
      </c>
    </row>
    <row r="102" spans="1:15">
      <c r="A102" s="151" t="s">
        <v>419</v>
      </c>
      <c r="B102" s="17">
        <v>13</v>
      </c>
      <c r="C102" s="17">
        <v>0</v>
      </c>
      <c r="D102" s="17">
        <v>5</v>
      </c>
      <c r="E102" s="17">
        <v>91</v>
      </c>
      <c r="F102" s="17">
        <v>8</v>
      </c>
      <c r="G102" s="17">
        <v>23</v>
      </c>
      <c r="H102" s="17">
        <v>4</v>
      </c>
      <c r="I102" s="17" t="s">
        <v>970</v>
      </c>
      <c r="J102" s="17">
        <v>0</v>
      </c>
      <c r="K102" s="17">
        <v>76</v>
      </c>
      <c r="L102" s="17">
        <v>96</v>
      </c>
      <c r="M102" s="17">
        <v>37</v>
      </c>
      <c r="N102" s="17">
        <v>11462</v>
      </c>
      <c r="O102" s="17">
        <v>130023.02099999999</v>
      </c>
    </row>
    <row r="103" spans="1:15">
      <c r="A103" s="151" t="s">
        <v>420</v>
      </c>
      <c r="B103" s="17">
        <v>6</v>
      </c>
      <c r="C103" s="17">
        <v>0</v>
      </c>
      <c r="D103" s="17">
        <v>4</v>
      </c>
      <c r="E103" s="17">
        <v>4</v>
      </c>
      <c r="F103" s="17" t="s">
        <v>970</v>
      </c>
      <c r="G103" s="17" t="s">
        <v>970</v>
      </c>
      <c r="H103" s="17" t="s">
        <v>970</v>
      </c>
      <c r="I103" s="17">
        <v>0</v>
      </c>
      <c r="J103" s="17">
        <v>0</v>
      </c>
      <c r="K103" s="17">
        <v>16</v>
      </c>
      <c r="L103" s="17">
        <v>26</v>
      </c>
      <c r="M103" s="17">
        <v>8</v>
      </c>
      <c r="N103" s="17">
        <v>2251</v>
      </c>
      <c r="O103" s="17">
        <v>28982.064999999999</v>
      </c>
    </row>
    <row r="104" spans="1:15">
      <c r="A104" s="151" t="s">
        <v>421</v>
      </c>
      <c r="B104" s="17">
        <v>13</v>
      </c>
      <c r="C104" s="17">
        <v>0</v>
      </c>
      <c r="D104" s="17">
        <v>7</v>
      </c>
      <c r="E104" s="17">
        <v>33</v>
      </c>
      <c r="F104" s="17">
        <v>5</v>
      </c>
      <c r="G104" s="17">
        <v>15</v>
      </c>
      <c r="H104" s="17">
        <v>6</v>
      </c>
      <c r="I104" s="17">
        <v>0</v>
      </c>
      <c r="J104" s="17" t="s">
        <v>970</v>
      </c>
      <c r="K104" s="17">
        <v>55</v>
      </c>
      <c r="L104" s="17">
        <v>57</v>
      </c>
      <c r="M104" s="17">
        <v>17</v>
      </c>
      <c r="N104" s="17">
        <v>5705</v>
      </c>
      <c r="O104" s="17">
        <v>87100.096000000005</v>
      </c>
    </row>
    <row r="105" spans="1:15">
      <c r="A105" s="151" t="s">
        <v>422</v>
      </c>
      <c r="B105" s="17">
        <v>27</v>
      </c>
      <c r="C105" s="17">
        <v>0</v>
      </c>
      <c r="D105" s="17">
        <v>10</v>
      </c>
      <c r="E105" s="17">
        <v>168</v>
      </c>
      <c r="F105" s="17">
        <v>9</v>
      </c>
      <c r="G105" s="17">
        <v>37</v>
      </c>
      <c r="H105" s="17">
        <v>11</v>
      </c>
      <c r="I105" s="17" t="s">
        <v>970</v>
      </c>
      <c r="J105" s="17">
        <v>0</v>
      </c>
      <c r="K105" s="17">
        <v>159</v>
      </c>
      <c r="L105" s="17">
        <v>209</v>
      </c>
      <c r="M105" s="17">
        <v>35</v>
      </c>
      <c r="N105" s="17">
        <v>11165</v>
      </c>
      <c r="O105" s="17">
        <v>244638.78</v>
      </c>
    </row>
    <row r="106" spans="1:15" ht="18.75" customHeight="1">
      <c r="A106" s="145" t="s">
        <v>423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</row>
    <row r="107" spans="1:15">
      <c r="A107" s="151" t="s">
        <v>424</v>
      </c>
      <c r="B107" s="17">
        <v>28</v>
      </c>
      <c r="C107" s="17">
        <v>0</v>
      </c>
      <c r="D107" s="17">
        <v>75</v>
      </c>
      <c r="E107" s="17">
        <v>119</v>
      </c>
      <c r="F107" s="17">
        <v>14</v>
      </c>
      <c r="G107" s="17">
        <v>48</v>
      </c>
      <c r="H107" s="17">
        <v>16</v>
      </c>
      <c r="I107" s="17">
        <v>9</v>
      </c>
      <c r="J107" s="17" t="s">
        <v>970</v>
      </c>
      <c r="K107" s="17">
        <v>174</v>
      </c>
      <c r="L107" s="17">
        <v>309</v>
      </c>
      <c r="M107" s="17">
        <v>104</v>
      </c>
      <c r="N107" s="17">
        <v>33111</v>
      </c>
      <c r="O107" s="17">
        <v>336676.462</v>
      </c>
    </row>
    <row r="108" spans="1:15" ht="18.75" customHeight="1">
      <c r="A108" s="145" t="s">
        <v>425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</row>
    <row r="109" spans="1:15">
      <c r="A109" s="151" t="s">
        <v>426</v>
      </c>
      <c r="B109" s="17">
        <v>41</v>
      </c>
      <c r="C109" s="17">
        <v>0</v>
      </c>
      <c r="D109" s="17">
        <v>27</v>
      </c>
      <c r="E109" s="17">
        <v>173</v>
      </c>
      <c r="F109" s="17">
        <v>7</v>
      </c>
      <c r="G109" s="17">
        <v>14</v>
      </c>
      <c r="H109" s="17">
        <v>5</v>
      </c>
      <c r="I109" s="17">
        <v>5</v>
      </c>
      <c r="J109" s="17">
        <v>0</v>
      </c>
      <c r="K109" s="17">
        <v>112</v>
      </c>
      <c r="L109" s="17">
        <v>148</v>
      </c>
      <c r="M109" s="17">
        <v>38</v>
      </c>
      <c r="N109" s="17">
        <v>12658</v>
      </c>
      <c r="O109" s="17">
        <v>196104.481</v>
      </c>
    </row>
    <row r="110" spans="1:15">
      <c r="A110" s="151" t="s">
        <v>427</v>
      </c>
      <c r="B110" s="17">
        <v>35</v>
      </c>
      <c r="C110" s="17">
        <v>0</v>
      </c>
      <c r="D110" s="17">
        <v>18</v>
      </c>
      <c r="E110" s="17">
        <v>242</v>
      </c>
      <c r="F110" s="17">
        <v>23</v>
      </c>
      <c r="G110" s="17">
        <v>83</v>
      </c>
      <c r="H110" s="17">
        <v>22</v>
      </c>
      <c r="I110" s="17" t="s">
        <v>970</v>
      </c>
      <c r="J110" s="17" t="s">
        <v>970</v>
      </c>
      <c r="K110" s="17">
        <v>202</v>
      </c>
      <c r="L110" s="17">
        <v>272</v>
      </c>
      <c r="M110" s="17">
        <v>85</v>
      </c>
      <c r="N110" s="17">
        <v>26582</v>
      </c>
      <c r="O110" s="17">
        <v>349047.71</v>
      </c>
    </row>
    <row r="111" spans="1:15">
      <c r="A111" s="151" t="s">
        <v>428</v>
      </c>
      <c r="B111" s="17">
        <v>9</v>
      </c>
      <c r="C111" s="17">
        <v>0</v>
      </c>
      <c r="D111" s="17">
        <v>5</v>
      </c>
      <c r="E111" s="17">
        <v>28</v>
      </c>
      <c r="F111" s="17" t="s">
        <v>970</v>
      </c>
      <c r="G111" s="17">
        <v>15</v>
      </c>
      <c r="H111" s="17">
        <v>5</v>
      </c>
      <c r="I111" s="17">
        <v>0</v>
      </c>
      <c r="J111" s="17">
        <v>0</v>
      </c>
      <c r="K111" s="17">
        <v>35</v>
      </c>
      <c r="L111" s="17">
        <v>51</v>
      </c>
      <c r="M111" s="17">
        <v>27</v>
      </c>
      <c r="N111" s="17">
        <v>8328</v>
      </c>
      <c r="O111" s="17">
        <v>69335.06</v>
      </c>
    </row>
    <row r="112" spans="1:15">
      <c r="A112" s="151" t="s">
        <v>429</v>
      </c>
      <c r="B112" s="17">
        <v>14</v>
      </c>
      <c r="C112" s="17">
        <v>0</v>
      </c>
      <c r="D112" s="17">
        <v>15</v>
      </c>
      <c r="E112" s="17">
        <v>149</v>
      </c>
      <c r="F112" s="17" t="s">
        <v>970</v>
      </c>
      <c r="G112" s="17">
        <v>30</v>
      </c>
      <c r="H112" s="17">
        <v>13</v>
      </c>
      <c r="I112" s="17">
        <v>4</v>
      </c>
      <c r="J112" s="17">
        <v>0</v>
      </c>
      <c r="K112" s="17">
        <v>80</v>
      </c>
      <c r="L112" s="17">
        <v>117</v>
      </c>
      <c r="M112" s="17">
        <v>37</v>
      </c>
      <c r="N112" s="17">
        <v>10847</v>
      </c>
      <c r="O112" s="17">
        <v>146928.231</v>
      </c>
    </row>
    <row r="113" spans="1:15">
      <c r="A113" s="151" t="s">
        <v>430</v>
      </c>
      <c r="B113" s="17">
        <v>6</v>
      </c>
      <c r="C113" s="17">
        <v>0</v>
      </c>
      <c r="D113" s="17">
        <v>15</v>
      </c>
      <c r="E113" s="17">
        <v>82</v>
      </c>
      <c r="F113" s="17">
        <v>10</v>
      </c>
      <c r="G113" s="17">
        <v>23</v>
      </c>
      <c r="H113" s="17">
        <v>6</v>
      </c>
      <c r="I113" s="17">
        <v>4</v>
      </c>
      <c r="J113" s="17">
        <v>0</v>
      </c>
      <c r="K113" s="17">
        <v>50</v>
      </c>
      <c r="L113" s="17">
        <v>80</v>
      </c>
      <c r="M113" s="17">
        <v>25</v>
      </c>
      <c r="N113" s="17">
        <v>7520</v>
      </c>
      <c r="O113" s="17">
        <v>96360.27</v>
      </c>
    </row>
    <row r="114" spans="1:15" ht="18.75" customHeight="1">
      <c r="A114" s="145" t="s">
        <v>431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>
      <c r="A115" s="151" t="s">
        <v>432</v>
      </c>
      <c r="B115" s="17" t="s">
        <v>970</v>
      </c>
      <c r="C115" s="17">
        <v>0</v>
      </c>
      <c r="D115" s="17">
        <v>4</v>
      </c>
      <c r="E115" s="17">
        <v>24</v>
      </c>
      <c r="F115" s="17" t="s">
        <v>970</v>
      </c>
      <c r="G115" s="17">
        <v>13</v>
      </c>
      <c r="H115" s="17">
        <v>4</v>
      </c>
      <c r="I115" s="17" t="s">
        <v>970</v>
      </c>
      <c r="J115" s="17">
        <v>0</v>
      </c>
      <c r="K115" s="17">
        <v>16</v>
      </c>
      <c r="L115" s="17">
        <v>52</v>
      </c>
      <c r="M115" s="17">
        <v>25</v>
      </c>
      <c r="N115" s="17">
        <v>7712</v>
      </c>
      <c r="O115" s="17">
        <v>48503.436000000002</v>
      </c>
    </row>
    <row r="116" spans="1:15">
      <c r="A116" s="151" t="s">
        <v>433</v>
      </c>
      <c r="B116" s="17">
        <v>7</v>
      </c>
      <c r="C116" s="17">
        <v>0</v>
      </c>
      <c r="D116" s="17">
        <v>5</v>
      </c>
      <c r="E116" s="17">
        <v>27</v>
      </c>
      <c r="F116" s="17" t="s">
        <v>970</v>
      </c>
      <c r="G116" s="17">
        <v>11</v>
      </c>
      <c r="H116" s="17">
        <v>4</v>
      </c>
      <c r="I116" s="17">
        <v>0</v>
      </c>
      <c r="J116" s="17">
        <v>0</v>
      </c>
      <c r="K116" s="17">
        <v>29</v>
      </c>
      <c r="L116" s="17">
        <v>30</v>
      </c>
      <c r="M116" s="17">
        <v>18</v>
      </c>
      <c r="N116" s="17">
        <v>4712</v>
      </c>
      <c r="O116" s="17">
        <v>51206.487999999998</v>
      </c>
    </row>
    <row r="117" spans="1:15">
      <c r="A117" s="151" t="s">
        <v>434</v>
      </c>
      <c r="B117" s="17">
        <v>11</v>
      </c>
      <c r="C117" s="17">
        <v>0</v>
      </c>
      <c r="D117" s="17">
        <v>16</v>
      </c>
      <c r="E117" s="17">
        <v>6</v>
      </c>
      <c r="F117" s="17">
        <v>4</v>
      </c>
      <c r="G117" s="17">
        <v>15</v>
      </c>
      <c r="H117" s="17">
        <v>10</v>
      </c>
      <c r="I117" s="17" t="s">
        <v>970</v>
      </c>
      <c r="J117" s="17">
        <v>0</v>
      </c>
      <c r="K117" s="17">
        <v>21</v>
      </c>
      <c r="L117" s="17">
        <v>53</v>
      </c>
      <c r="M117" s="17">
        <v>24</v>
      </c>
      <c r="N117" s="17">
        <v>7753</v>
      </c>
      <c r="O117" s="17">
        <v>58678.036</v>
      </c>
    </row>
    <row r="118" spans="1:15">
      <c r="A118" s="151" t="s">
        <v>435</v>
      </c>
      <c r="B118" s="17" t="s">
        <v>970</v>
      </c>
      <c r="C118" s="17">
        <v>0</v>
      </c>
      <c r="D118" s="17">
        <v>13</v>
      </c>
      <c r="E118" s="17">
        <v>23</v>
      </c>
      <c r="F118" s="17" t="s">
        <v>970</v>
      </c>
      <c r="G118" s="17">
        <v>9</v>
      </c>
      <c r="H118" s="17">
        <v>5</v>
      </c>
      <c r="I118" s="17">
        <v>0</v>
      </c>
      <c r="J118" s="17">
        <v>0</v>
      </c>
      <c r="K118" s="17">
        <v>19</v>
      </c>
      <c r="L118" s="17">
        <v>26</v>
      </c>
      <c r="M118" s="17">
        <v>16</v>
      </c>
      <c r="N118" s="17">
        <v>4991</v>
      </c>
      <c r="O118" s="17">
        <v>38336.107000000004</v>
      </c>
    </row>
    <row r="119" spans="1:15">
      <c r="A119" s="151" t="s">
        <v>436</v>
      </c>
      <c r="B119" s="17">
        <v>15</v>
      </c>
      <c r="C119" s="17">
        <v>0</v>
      </c>
      <c r="D119" s="17">
        <v>23</v>
      </c>
      <c r="E119" s="17">
        <v>47</v>
      </c>
      <c r="F119" s="17">
        <v>8</v>
      </c>
      <c r="G119" s="17">
        <v>40</v>
      </c>
      <c r="H119" s="17">
        <v>18</v>
      </c>
      <c r="I119" s="17" t="s">
        <v>970</v>
      </c>
      <c r="J119" s="17">
        <v>0</v>
      </c>
      <c r="K119" s="17">
        <v>165</v>
      </c>
      <c r="L119" s="17">
        <v>181</v>
      </c>
      <c r="M119" s="17">
        <v>61</v>
      </c>
      <c r="N119" s="17">
        <v>18741</v>
      </c>
      <c r="O119" s="17">
        <v>254189.258</v>
      </c>
    </row>
    <row r="120" spans="1:15">
      <c r="A120" s="151" t="s">
        <v>437</v>
      </c>
      <c r="B120" s="17">
        <v>67</v>
      </c>
      <c r="C120" s="17" t="s">
        <v>970</v>
      </c>
      <c r="D120" s="17">
        <v>161</v>
      </c>
      <c r="E120" s="17">
        <v>238</v>
      </c>
      <c r="F120" s="17">
        <v>44</v>
      </c>
      <c r="G120" s="17">
        <v>91</v>
      </c>
      <c r="H120" s="17">
        <v>61</v>
      </c>
      <c r="I120" s="17" t="s">
        <v>970</v>
      </c>
      <c r="J120" s="17">
        <v>0</v>
      </c>
      <c r="K120" s="17">
        <v>243</v>
      </c>
      <c r="L120" s="17">
        <v>480</v>
      </c>
      <c r="M120" s="17">
        <v>215</v>
      </c>
      <c r="N120" s="17">
        <v>67765</v>
      </c>
      <c r="O120" s="17">
        <v>542068.94200000004</v>
      </c>
    </row>
    <row r="121" spans="1:15">
      <c r="A121" s="151" t="s">
        <v>438</v>
      </c>
      <c r="B121" s="17">
        <v>60</v>
      </c>
      <c r="C121" s="17">
        <v>0</v>
      </c>
      <c r="D121" s="17">
        <v>68</v>
      </c>
      <c r="E121" s="17">
        <v>185</v>
      </c>
      <c r="F121" s="17">
        <v>32</v>
      </c>
      <c r="G121" s="17">
        <v>49</v>
      </c>
      <c r="H121" s="17">
        <v>15</v>
      </c>
      <c r="I121" s="17">
        <v>4</v>
      </c>
      <c r="J121" s="17">
        <v>0</v>
      </c>
      <c r="K121" s="17">
        <v>214</v>
      </c>
      <c r="L121" s="17">
        <v>256</v>
      </c>
      <c r="M121" s="17">
        <v>78</v>
      </c>
      <c r="N121" s="17">
        <v>23352</v>
      </c>
      <c r="O121" s="17">
        <v>359458.21399999998</v>
      </c>
    </row>
    <row r="122" spans="1:15">
      <c r="A122" s="151" t="s">
        <v>439</v>
      </c>
      <c r="B122" s="17">
        <v>11</v>
      </c>
      <c r="C122" s="17">
        <v>0</v>
      </c>
      <c r="D122" s="17">
        <v>41</v>
      </c>
      <c r="E122" s="17">
        <v>60</v>
      </c>
      <c r="F122" s="17">
        <v>12</v>
      </c>
      <c r="G122" s="17">
        <v>26</v>
      </c>
      <c r="H122" s="17">
        <v>13</v>
      </c>
      <c r="I122" s="17">
        <v>0</v>
      </c>
      <c r="J122" s="17">
        <v>0</v>
      </c>
      <c r="K122" s="17">
        <v>69</v>
      </c>
      <c r="L122" s="17">
        <v>85</v>
      </c>
      <c r="M122" s="17">
        <v>30</v>
      </c>
      <c r="N122" s="17">
        <v>9321</v>
      </c>
      <c r="O122" s="17">
        <v>119397.671</v>
      </c>
    </row>
    <row r="123" spans="1:15">
      <c r="A123" s="151" t="s">
        <v>440</v>
      </c>
      <c r="B123" s="17" t="s">
        <v>970</v>
      </c>
      <c r="C123" s="17">
        <v>0</v>
      </c>
      <c r="D123" s="17">
        <v>10</v>
      </c>
      <c r="E123" s="17">
        <v>18</v>
      </c>
      <c r="F123" s="17">
        <v>7</v>
      </c>
      <c r="G123" s="17">
        <v>7</v>
      </c>
      <c r="H123" s="17">
        <v>4</v>
      </c>
      <c r="I123" s="17">
        <v>0</v>
      </c>
      <c r="J123" s="17">
        <v>0</v>
      </c>
      <c r="K123" s="17">
        <v>43</v>
      </c>
      <c r="L123" s="17">
        <v>57</v>
      </c>
      <c r="M123" s="17">
        <v>25</v>
      </c>
      <c r="N123" s="17">
        <v>7272</v>
      </c>
      <c r="O123" s="17">
        <v>70822.240999999995</v>
      </c>
    </row>
    <row r="124" spans="1:15">
      <c r="A124" s="151" t="s">
        <v>441</v>
      </c>
      <c r="B124" s="17">
        <v>6</v>
      </c>
      <c r="C124" s="17">
        <v>0</v>
      </c>
      <c r="D124" s="17">
        <v>10</v>
      </c>
      <c r="E124" s="17">
        <v>20</v>
      </c>
      <c r="F124" s="17" t="s">
        <v>970</v>
      </c>
      <c r="G124" s="17">
        <v>10</v>
      </c>
      <c r="H124" s="17">
        <v>4</v>
      </c>
      <c r="I124" s="17">
        <v>0</v>
      </c>
      <c r="J124" s="17">
        <v>0</v>
      </c>
      <c r="K124" s="17">
        <v>29</v>
      </c>
      <c r="L124" s="17">
        <v>49</v>
      </c>
      <c r="M124" s="17">
        <v>29</v>
      </c>
      <c r="N124" s="17">
        <v>9058</v>
      </c>
      <c r="O124" s="17">
        <v>61512.919000000002</v>
      </c>
    </row>
    <row r="125" spans="1:15">
      <c r="A125" s="151" t="s">
        <v>442</v>
      </c>
      <c r="B125" s="17">
        <v>9</v>
      </c>
      <c r="C125" s="17">
        <v>0</v>
      </c>
      <c r="D125" s="17">
        <v>24</v>
      </c>
      <c r="E125" s="17">
        <v>71</v>
      </c>
      <c r="F125" s="17">
        <v>5</v>
      </c>
      <c r="G125" s="17">
        <v>19</v>
      </c>
      <c r="H125" s="17">
        <v>11</v>
      </c>
      <c r="I125" s="17">
        <v>0</v>
      </c>
      <c r="J125" s="17">
        <v>0</v>
      </c>
      <c r="K125" s="17">
        <v>51</v>
      </c>
      <c r="L125" s="17">
        <v>101</v>
      </c>
      <c r="M125" s="17">
        <v>33</v>
      </c>
      <c r="N125" s="17">
        <v>9540</v>
      </c>
      <c r="O125" s="17">
        <v>102204.326</v>
      </c>
    </row>
    <row r="126" spans="1:15">
      <c r="A126" s="151" t="s">
        <v>443</v>
      </c>
      <c r="B126" s="17">
        <v>66</v>
      </c>
      <c r="C126" s="17" t="s">
        <v>970</v>
      </c>
      <c r="D126" s="17">
        <v>117</v>
      </c>
      <c r="E126" s="17">
        <v>169</v>
      </c>
      <c r="F126" s="17">
        <v>24</v>
      </c>
      <c r="G126" s="17">
        <v>55</v>
      </c>
      <c r="H126" s="17">
        <v>32</v>
      </c>
      <c r="I126" s="17">
        <v>9</v>
      </c>
      <c r="J126" s="17">
        <v>0</v>
      </c>
      <c r="K126" s="17">
        <v>289</v>
      </c>
      <c r="L126" s="17">
        <v>331</v>
      </c>
      <c r="M126" s="17">
        <v>150</v>
      </c>
      <c r="N126" s="17">
        <v>34840</v>
      </c>
      <c r="O126" s="17">
        <v>489340.78200000001</v>
      </c>
    </row>
    <row r="127" spans="1:15">
      <c r="A127" s="151" t="s">
        <v>444</v>
      </c>
      <c r="B127" s="17">
        <v>9</v>
      </c>
      <c r="C127" s="17" t="s">
        <v>970</v>
      </c>
      <c r="D127" s="17">
        <v>17</v>
      </c>
      <c r="E127" s="17">
        <v>54</v>
      </c>
      <c r="F127" s="17">
        <v>11</v>
      </c>
      <c r="G127" s="17">
        <v>26</v>
      </c>
      <c r="H127" s="17">
        <v>8</v>
      </c>
      <c r="I127" s="17" t="s">
        <v>970</v>
      </c>
      <c r="J127" s="17">
        <v>0</v>
      </c>
      <c r="K127" s="17">
        <v>54</v>
      </c>
      <c r="L127" s="17">
        <v>88</v>
      </c>
      <c r="M127" s="17">
        <v>39</v>
      </c>
      <c r="N127" s="17">
        <v>11825</v>
      </c>
      <c r="O127" s="17">
        <v>109564.152</v>
      </c>
    </row>
    <row r="128" spans="1:15">
      <c r="A128" s="151" t="s">
        <v>445</v>
      </c>
      <c r="B128" s="17">
        <v>25</v>
      </c>
      <c r="C128" s="17">
        <v>0</v>
      </c>
      <c r="D128" s="17">
        <v>28</v>
      </c>
      <c r="E128" s="17">
        <v>94</v>
      </c>
      <c r="F128" s="17">
        <v>11</v>
      </c>
      <c r="G128" s="17">
        <v>28</v>
      </c>
      <c r="H128" s="17">
        <v>23</v>
      </c>
      <c r="I128" s="17" t="s">
        <v>970</v>
      </c>
      <c r="J128" s="17">
        <v>0</v>
      </c>
      <c r="K128" s="17">
        <v>111</v>
      </c>
      <c r="L128" s="17">
        <v>162</v>
      </c>
      <c r="M128" s="17">
        <v>63</v>
      </c>
      <c r="N128" s="17">
        <v>19891</v>
      </c>
      <c r="O128" s="17">
        <v>204987.83199999999</v>
      </c>
    </row>
    <row r="129" spans="1:15">
      <c r="A129" s="151" t="s">
        <v>446</v>
      </c>
      <c r="B129" s="17">
        <v>11</v>
      </c>
      <c r="C129" s="17" t="s">
        <v>970</v>
      </c>
      <c r="D129" s="17">
        <v>19</v>
      </c>
      <c r="E129" s="17">
        <v>5</v>
      </c>
      <c r="F129" s="17">
        <v>12</v>
      </c>
      <c r="G129" s="17">
        <v>15</v>
      </c>
      <c r="H129" s="17">
        <v>11</v>
      </c>
      <c r="I129" s="17">
        <v>0</v>
      </c>
      <c r="J129" s="17">
        <v>0</v>
      </c>
      <c r="K129" s="17">
        <v>37</v>
      </c>
      <c r="L129" s="17">
        <v>30</v>
      </c>
      <c r="M129" s="17">
        <v>31</v>
      </c>
      <c r="N129" s="17">
        <v>9630</v>
      </c>
      <c r="O129" s="17">
        <v>71706.464999999997</v>
      </c>
    </row>
    <row r="130" spans="1:15">
      <c r="A130" s="151" t="s">
        <v>447</v>
      </c>
      <c r="B130" s="17">
        <v>31</v>
      </c>
      <c r="C130" s="17">
        <v>0</v>
      </c>
      <c r="D130" s="17">
        <v>107</v>
      </c>
      <c r="E130" s="17">
        <v>172</v>
      </c>
      <c r="F130" s="17">
        <v>64</v>
      </c>
      <c r="G130" s="17">
        <v>76</v>
      </c>
      <c r="H130" s="17">
        <v>37</v>
      </c>
      <c r="I130" s="17">
        <v>7</v>
      </c>
      <c r="J130" s="17">
        <v>0</v>
      </c>
      <c r="K130" s="17">
        <v>360</v>
      </c>
      <c r="L130" s="17">
        <v>404</v>
      </c>
      <c r="M130" s="17">
        <v>177</v>
      </c>
      <c r="N130" s="17">
        <v>55567</v>
      </c>
      <c r="O130" s="17">
        <v>587877.87100000004</v>
      </c>
    </row>
    <row r="131" spans="1:15">
      <c r="A131" s="151" t="s">
        <v>448</v>
      </c>
      <c r="B131" s="17">
        <v>175</v>
      </c>
      <c r="C131" s="17">
        <v>4</v>
      </c>
      <c r="D131" s="17">
        <v>318</v>
      </c>
      <c r="E131" s="17">
        <v>598</v>
      </c>
      <c r="F131" s="17">
        <v>141</v>
      </c>
      <c r="G131" s="17">
        <v>182</v>
      </c>
      <c r="H131" s="17">
        <v>164</v>
      </c>
      <c r="I131" s="17">
        <v>14</v>
      </c>
      <c r="J131" s="17">
        <v>0</v>
      </c>
      <c r="K131" s="17">
        <v>873</v>
      </c>
      <c r="L131" s="17">
        <v>794</v>
      </c>
      <c r="M131" s="17">
        <v>440</v>
      </c>
      <c r="N131" s="17">
        <v>138425</v>
      </c>
      <c r="O131" s="17">
        <v>1458806.899</v>
      </c>
    </row>
    <row r="132" spans="1:15">
      <c r="A132" s="151" t="s">
        <v>449</v>
      </c>
      <c r="B132" s="17">
        <v>5</v>
      </c>
      <c r="C132" s="17">
        <v>0</v>
      </c>
      <c r="D132" s="17">
        <v>40</v>
      </c>
      <c r="E132" s="17">
        <v>29</v>
      </c>
      <c r="F132" s="17">
        <v>12</v>
      </c>
      <c r="G132" s="17">
        <v>16</v>
      </c>
      <c r="H132" s="17">
        <v>7</v>
      </c>
      <c r="I132" s="17" t="s">
        <v>970</v>
      </c>
      <c r="J132" s="17" t="s">
        <v>970</v>
      </c>
      <c r="K132" s="17">
        <v>26</v>
      </c>
      <c r="L132" s="17">
        <v>57</v>
      </c>
      <c r="M132" s="17">
        <v>17</v>
      </c>
      <c r="N132" s="17">
        <v>4785</v>
      </c>
      <c r="O132" s="17">
        <v>59507.213000000003</v>
      </c>
    </row>
    <row r="133" spans="1:15">
      <c r="A133" s="151" t="s">
        <v>450</v>
      </c>
      <c r="B133" s="17">
        <v>4</v>
      </c>
      <c r="C133" s="17">
        <v>0</v>
      </c>
      <c r="D133" s="17" t="s">
        <v>970</v>
      </c>
      <c r="E133" s="17">
        <v>17</v>
      </c>
      <c r="F133" s="17" t="s">
        <v>970</v>
      </c>
      <c r="G133" s="17">
        <v>9</v>
      </c>
      <c r="H133" s="17" t="s">
        <v>970</v>
      </c>
      <c r="I133" s="17">
        <v>0</v>
      </c>
      <c r="J133" s="17">
        <v>0</v>
      </c>
      <c r="K133" s="17">
        <v>11</v>
      </c>
      <c r="L133" s="17">
        <v>36</v>
      </c>
      <c r="M133" s="17">
        <v>7</v>
      </c>
      <c r="N133" s="17">
        <v>2137</v>
      </c>
      <c r="O133" s="17">
        <v>27094.541000000001</v>
      </c>
    </row>
    <row r="134" spans="1:15">
      <c r="A134" s="151" t="s">
        <v>451</v>
      </c>
      <c r="B134" s="17" t="s">
        <v>970</v>
      </c>
      <c r="C134" s="17">
        <v>0</v>
      </c>
      <c r="D134" s="17">
        <v>20</v>
      </c>
      <c r="E134" s="17">
        <v>26</v>
      </c>
      <c r="F134" s="17" t="s">
        <v>970</v>
      </c>
      <c r="G134" s="17">
        <v>18</v>
      </c>
      <c r="H134" s="17">
        <v>14</v>
      </c>
      <c r="I134" s="17" t="s">
        <v>970</v>
      </c>
      <c r="J134" s="17">
        <v>0</v>
      </c>
      <c r="K134" s="17">
        <v>42</v>
      </c>
      <c r="L134" s="17">
        <v>112</v>
      </c>
      <c r="M134" s="17">
        <v>44</v>
      </c>
      <c r="N134" s="17">
        <v>13170</v>
      </c>
      <c r="O134" s="17">
        <v>100129.698</v>
      </c>
    </row>
    <row r="135" spans="1:15">
      <c r="A135" s="151" t="s">
        <v>452</v>
      </c>
      <c r="B135" s="17">
        <v>9</v>
      </c>
      <c r="C135" s="17">
        <v>0</v>
      </c>
      <c r="D135" s="17">
        <v>21</v>
      </c>
      <c r="E135" s="17">
        <v>33</v>
      </c>
      <c r="F135" s="17">
        <v>4</v>
      </c>
      <c r="G135" s="17">
        <v>18</v>
      </c>
      <c r="H135" s="17">
        <v>18</v>
      </c>
      <c r="I135" s="17" t="s">
        <v>970</v>
      </c>
      <c r="J135" s="17">
        <v>0</v>
      </c>
      <c r="K135" s="17">
        <v>46</v>
      </c>
      <c r="L135" s="17">
        <v>71</v>
      </c>
      <c r="M135" s="17">
        <v>19</v>
      </c>
      <c r="N135" s="17">
        <v>5373</v>
      </c>
      <c r="O135" s="17">
        <v>86526.085000000006</v>
      </c>
    </row>
    <row r="136" spans="1:15">
      <c r="A136" s="151" t="s">
        <v>453</v>
      </c>
      <c r="B136" s="17" t="s">
        <v>970</v>
      </c>
      <c r="C136" s="17">
        <v>0</v>
      </c>
      <c r="D136" s="17">
        <v>17</v>
      </c>
      <c r="E136" s="17">
        <v>22</v>
      </c>
      <c r="F136" s="17">
        <v>10</v>
      </c>
      <c r="G136" s="17">
        <v>18</v>
      </c>
      <c r="H136" s="17">
        <v>12</v>
      </c>
      <c r="I136" s="17">
        <v>0</v>
      </c>
      <c r="J136" s="17">
        <v>0</v>
      </c>
      <c r="K136" s="17">
        <v>20</v>
      </c>
      <c r="L136" s="17">
        <v>38</v>
      </c>
      <c r="M136" s="17">
        <v>23</v>
      </c>
      <c r="N136" s="17">
        <v>7013</v>
      </c>
      <c r="O136" s="17">
        <v>50021.482000000004</v>
      </c>
    </row>
    <row r="137" spans="1:15">
      <c r="A137" s="151" t="s">
        <v>454</v>
      </c>
      <c r="B137" s="17">
        <v>15</v>
      </c>
      <c r="C137" s="17">
        <v>0</v>
      </c>
      <c r="D137" s="17">
        <v>16</v>
      </c>
      <c r="E137" s="17">
        <v>36</v>
      </c>
      <c r="F137" s="17">
        <v>13</v>
      </c>
      <c r="G137" s="17">
        <v>12</v>
      </c>
      <c r="H137" s="17">
        <v>8</v>
      </c>
      <c r="I137" s="17">
        <v>6</v>
      </c>
      <c r="J137" s="17">
        <v>0</v>
      </c>
      <c r="K137" s="17">
        <v>35</v>
      </c>
      <c r="L137" s="17">
        <v>44</v>
      </c>
      <c r="M137" s="17">
        <v>31</v>
      </c>
      <c r="N137" s="17">
        <v>9578</v>
      </c>
      <c r="O137" s="17">
        <v>81630.857999999993</v>
      </c>
    </row>
    <row r="138" spans="1:15">
      <c r="A138" s="151" t="s">
        <v>455</v>
      </c>
      <c r="B138" s="17">
        <v>4</v>
      </c>
      <c r="C138" s="17">
        <v>0</v>
      </c>
      <c r="D138" s="17">
        <v>10</v>
      </c>
      <c r="E138" s="17">
        <v>33</v>
      </c>
      <c r="F138" s="17">
        <v>7</v>
      </c>
      <c r="G138" s="17">
        <v>22</v>
      </c>
      <c r="H138" s="17">
        <v>12</v>
      </c>
      <c r="I138" s="17" t="s">
        <v>970</v>
      </c>
      <c r="J138" s="17">
        <v>0</v>
      </c>
      <c r="K138" s="17">
        <v>30</v>
      </c>
      <c r="L138" s="17">
        <v>57</v>
      </c>
      <c r="M138" s="17">
        <v>15</v>
      </c>
      <c r="N138" s="17">
        <v>4483</v>
      </c>
      <c r="O138" s="17">
        <v>61593.222000000002</v>
      </c>
    </row>
    <row r="139" spans="1:15">
      <c r="A139" s="151" t="s">
        <v>456</v>
      </c>
      <c r="B139" s="17">
        <v>6</v>
      </c>
      <c r="C139" s="17">
        <v>0</v>
      </c>
      <c r="D139" s="17">
        <v>14</v>
      </c>
      <c r="E139" s="17">
        <v>54</v>
      </c>
      <c r="F139" s="17">
        <v>4</v>
      </c>
      <c r="G139" s="17">
        <v>13</v>
      </c>
      <c r="H139" s="17" t="s">
        <v>970</v>
      </c>
      <c r="I139" s="17">
        <v>0</v>
      </c>
      <c r="J139" s="17">
        <v>0</v>
      </c>
      <c r="K139" s="17">
        <v>35</v>
      </c>
      <c r="L139" s="17">
        <v>44</v>
      </c>
      <c r="M139" s="17">
        <v>21</v>
      </c>
      <c r="N139" s="17">
        <v>6617</v>
      </c>
      <c r="O139" s="17">
        <v>63749.14</v>
      </c>
    </row>
    <row r="140" spans="1:15">
      <c r="A140" s="151" t="s">
        <v>457</v>
      </c>
      <c r="B140" s="17" t="s">
        <v>970</v>
      </c>
      <c r="C140" s="17">
        <v>0</v>
      </c>
      <c r="D140" s="17">
        <v>18</v>
      </c>
      <c r="E140" s="17">
        <v>19</v>
      </c>
      <c r="F140" s="17">
        <v>0</v>
      </c>
      <c r="G140" s="17">
        <v>19</v>
      </c>
      <c r="H140" s="17">
        <v>10</v>
      </c>
      <c r="I140" s="17">
        <v>0</v>
      </c>
      <c r="J140" s="17">
        <v>0</v>
      </c>
      <c r="K140" s="17">
        <v>24</v>
      </c>
      <c r="L140" s="17">
        <v>51</v>
      </c>
      <c r="M140" s="17">
        <v>29</v>
      </c>
      <c r="N140" s="17">
        <v>14872</v>
      </c>
      <c r="O140" s="17">
        <v>65058.843000000001</v>
      </c>
    </row>
    <row r="141" spans="1:15">
      <c r="A141" s="151" t="s">
        <v>458</v>
      </c>
      <c r="B141" s="17">
        <v>22</v>
      </c>
      <c r="C141" s="17">
        <v>0</v>
      </c>
      <c r="D141" s="17">
        <v>30</v>
      </c>
      <c r="E141" s="17">
        <v>119</v>
      </c>
      <c r="F141" s="17">
        <v>15</v>
      </c>
      <c r="G141" s="17">
        <v>58</v>
      </c>
      <c r="H141" s="17">
        <v>10</v>
      </c>
      <c r="I141" s="17">
        <v>4</v>
      </c>
      <c r="J141" s="17">
        <v>0</v>
      </c>
      <c r="K141" s="17">
        <v>117</v>
      </c>
      <c r="L141" s="17">
        <v>181</v>
      </c>
      <c r="M141" s="17">
        <v>69</v>
      </c>
      <c r="N141" s="17">
        <v>21513</v>
      </c>
      <c r="O141" s="17">
        <v>226159.62700000001</v>
      </c>
    </row>
    <row r="142" spans="1:15">
      <c r="A142" s="151" t="s">
        <v>459</v>
      </c>
      <c r="B142" s="17">
        <v>8</v>
      </c>
      <c r="C142" s="17">
        <v>0</v>
      </c>
      <c r="D142" s="17">
        <v>60</v>
      </c>
      <c r="E142" s="17">
        <v>40</v>
      </c>
      <c r="F142" s="17">
        <v>13</v>
      </c>
      <c r="G142" s="17">
        <v>34</v>
      </c>
      <c r="H142" s="17">
        <v>21</v>
      </c>
      <c r="I142" s="17" t="s">
        <v>970</v>
      </c>
      <c r="J142" s="17">
        <v>0</v>
      </c>
      <c r="K142" s="17">
        <v>28</v>
      </c>
      <c r="L142" s="17">
        <v>68</v>
      </c>
      <c r="M142" s="17">
        <v>53</v>
      </c>
      <c r="N142" s="17">
        <v>16167</v>
      </c>
      <c r="O142" s="17">
        <v>94589.1</v>
      </c>
    </row>
    <row r="143" spans="1:15">
      <c r="A143" s="151" t="s">
        <v>460</v>
      </c>
      <c r="B143" s="17">
        <v>6</v>
      </c>
      <c r="C143" s="17">
        <v>0</v>
      </c>
      <c r="D143" s="17">
        <v>37</v>
      </c>
      <c r="E143" s="17">
        <v>48</v>
      </c>
      <c r="F143" s="17">
        <v>4</v>
      </c>
      <c r="G143" s="17">
        <v>25</v>
      </c>
      <c r="H143" s="17">
        <v>9</v>
      </c>
      <c r="I143" s="17">
        <v>0</v>
      </c>
      <c r="J143" s="17">
        <v>0</v>
      </c>
      <c r="K143" s="17">
        <v>82</v>
      </c>
      <c r="L143" s="17">
        <v>111</v>
      </c>
      <c r="M143" s="17">
        <v>46</v>
      </c>
      <c r="N143" s="17">
        <v>13909</v>
      </c>
      <c r="O143" s="17">
        <v>140845.53899999999</v>
      </c>
    </row>
    <row r="144" spans="1:15">
      <c r="A144" s="151" t="s">
        <v>461</v>
      </c>
      <c r="B144" s="17" t="s">
        <v>970</v>
      </c>
      <c r="C144" s="17">
        <v>0</v>
      </c>
      <c r="D144" s="17">
        <v>8</v>
      </c>
      <c r="E144" s="17">
        <v>44</v>
      </c>
      <c r="F144" s="17" t="s">
        <v>970</v>
      </c>
      <c r="G144" s="17">
        <v>8</v>
      </c>
      <c r="H144" s="17">
        <v>6</v>
      </c>
      <c r="I144" s="17" t="s">
        <v>970</v>
      </c>
      <c r="J144" s="17">
        <v>0</v>
      </c>
      <c r="K144" s="17">
        <v>43</v>
      </c>
      <c r="L144" s="17">
        <v>44</v>
      </c>
      <c r="M144" s="17">
        <v>20</v>
      </c>
      <c r="N144" s="17">
        <v>5723</v>
      </c>
      <c r="O144" s="17">
        <v>67755.540999999997</v>
      </c>
    </row>
    <row r="145" spans="1:15">
      <c r="A145" s="151" t="s">
        <v>462</v>
      </c>
      <c r="B145" s="17">
        <v>21</v>
      </c>
      <c r="C145" s="17" t="s">
        <v>970</v>
      </c>
      <c r="D145" s="17">
        <v>45</v>
      </c>
      <c r="E145" s="17">
        <v>55</v>
      </c>
      <c r="F145" s="17">
        <v>4</v>
      </c>
      <c r="G145" s="17">
        <v>21</v>
      </c>
      <c r="H145" s="17">
        <v>13</v>
      </c>
      <c r="I145" s="17">
        <v>0</v>
      </c>
      <c r="J145" s="17">
        <v>0</v>
      </c>
      <c r="K145" s="17">
        <v>104</v>
      </c>
      <c r="L145" s="17">
        <v>153</v>
      </c>
      <c r="M145" s="17">
        <v>71</v>
      </c>
      <c r="N145" s="17">
        <v>22523</v>
      </c>
      <c r="O145" s="17">
        <v>192421.61799999999</v>
      </c>
    </row>
    <row r="146" spans="1:15">
      <c r="A146" s="151" t="s">
        <v>463</v>
      </c>
      <c r="B146" s="17">
        <v>5</v>
      </c>
      <c r="C146" s="17">
        <v>0</v>
      </c>
      <c r="D146" s="17">
        <v>7</v>
      </c>
      <c r="E146" s="17">
        <v>29</v>
      </c>
      <c r="F146" s="17" t="s">
        <v>970</v>
      </c>
      <c r="G146" s="17">
        <v>6</v>
      </c>
      <c r="H146" s="17" t="s">
        <v>970</v>
      </c>
      <c r="I146" s="17">
        <v>0</v>
      </c>
      <c r="J146" s="17">
        <v>0</v>
      </c>
      <c r="K146" s="17">
        <v>18</v>
      </c>
      <c r="L146" s="17">
        <v>44</v>
      </c>
      <c r="M146" s="17">
        <v>18</v>
      </c>
      <c r="N146" s="17">
        <v>7391</v>
      </c>
      <c r="O146" s="17">
        <v>43837.048999999999</v>
      </c>
    </row>
    <row r="147" spans="1:15">
      <c r="A147" s="151" t="s">
        <v>464</v>
      </c>
      <c r="B147" s="17">
        <v>5</v>
      </c>
      <c r="C147" s="17">
        <v>0</v>
      </c>
      <c r="D147" s="17">
        <v>12</v>
      </c>
      <c r="E147" s="17">
        <v>24</v>
      </c>
      <c r="F147" s="17">
        <v>4</v>
      </c>
      <c r="G147" s="17">
        <v>19</v>
      </c>
      <c r="H147" s="17">
        <v>8</v>
      </c>
      <c r="I147" s="17" t="s">
        <v>970</v>
      </c>
      <c r="J147" s="17">
        <v>0</v>
      </c>
      <c r="K147" s="17">
        <v>44</v>
      </c>
      <c r="L147" s="17">
        <v>58</v>
      </c>
      <c r="M147" s="17">
        <v>28</v>
      </c>
      <c r="N147" s="17">
        <v>8522</v>
      </c>
      <c r="O147" s="17">
        <v>80862.498999999996</v>
      </c>
    </row>
    <row r="148" spans="1:15" ht="18.75" customHeight="1">
      <c r="A148" s="145" t="s">
        <v>465</v>
      </c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</row>
    <row r="149" spans="1:15">
      <c r="A149" s="151" t="s">
        <v>466</v>
      </c>
      <c r="B149" s="17">
        <v>32</v>
      </c>
      <c r="C149" s="17" t="s">
        <v>970</v>
      </c>
      <c r="D149" s="17">
        <v>45</v>
      </c>
      <c r="E149" s="17">
        <v>85</v>
      </c>
      <c r="F149" s="17">
        <v>9</v>
      </c>
      <c r="G149" s="17">
        <v>28</v>
      </c>
      <c r="H149" s="17">
        <v>16</v>
      </c>
      <c r="I149" s="17">
        <v>4</v>
      </c>
      <c r="J149" s="17">
        <v>0</v>
      </c>
      <c r="K149" s="17">
        <v>128</v>
      </c>
      <c r="L149" s="17">
        <v>178</v>
      </c>
      <c r="M149" s="17">
        <v>73</v>
      </c>
      <c r="N149" s="17">
        <v>21154</v>
      </c>
      <c r="O149" s="17">
        <v>233024.61799999999</v>
      </c>
    </row>
    <row r="150" spans="1:15">
      <c r="A150" s="151" t="s">
        <v>467</v>
      </c>
      <c r="B150" s="17">
        <v>31</v>
      </c>
      <c r="C150" s="17">
        <v>0</v>
      </c>
      <c r="D150" s="17">
        <v>79</v>
      </c>
      <c r="E150" s="17">
        <v>67</v>
      </c>
      <c r="F150" s="17">
        <v>19</v>
      </c>
      <c r="G150" s="17">
        <v>49</v>
      </c>
      <c r="H150" s="17">
        <v>39</v>
      </c>
      <c r="I150" s="17">
        <v>7</v>
      </c>
      <c r="J150" s="17">
        <v>0</v>
      </c>
      <c r="K150" s="17">
        <v>298</v>
      </c>
      <c r="L150" s="17">
        <v>352</v>
      </c>
      <c r="M150" s="17">
        <v>119</v>
      </c>
      <c r="N150" s="17">
        <v>37022</v>
      </c>
      <c r="O150" s="17">
        <v>470395.18</v>
      </c>
    </row>
    <row r="151" spans="1:15">
      <c r="A151" s="151" t="s">
        <v>468</v>
      </c>
      <c r="B151" s="17">
        <v>12</v>
      </c>
      <c r="C151" s="17">
        <v>0</v>
      </c>
      <c r="D151" s="17" t="s">
        <v>970</v>
      </c>
      <c r="E151" s="17">
        <v>31</v>
      </c>
      <c r="F151" s="17" t="s">
        <v>970</v>
      </c>
      <c r="G151" s="17">
        <v>13</v>
      </c>
      <c r="H151" s="17" t="s">
        <v>970</v>
      </c>
      <c r="I151" s="17">
        <v>0</v>
      </c>
      <c r="J151" s="17">
        <v>0</v>
      </c>
      <c r="K151" s="17">
        <v>18</v>
      </c>
      <c r="L151" s="17">
        <v>36</v>
      </c>
      <c r="M151" s="17">
        <v>11</v>
      </c>
      <c r="N151" s="17">
        <v>3459</v>
      </c>
      <c r="O151" s="17">
        <v>41987.786999999997</v>
      </c>
    </row>
    <row r="152" spans="1:15">
      <c r="A152" s="151" t="s">
        <v>469</v>
      </c>
      <c r="B152" s="17">
        <v>34</v>
      </c>
      <c r="C152" s="17">
        <v>0</v>
      </c>
      <c r="D152" s="17">
        <v>59</v>
      </c>
      <c r="E152" s="17">
        <v>40</v>
      </c>
      <c r="F152" s="17">
        <v>31</v>
      </c>
      <c r="G152" s="17">
        <v>147</v>
      </c>
      <c r="H152" s="17">
        <v>57</v>
      </c>
      <c r="I152" s="17">
        <v>13</v>
      </c>
      <c r="J152" s="17">
        <v>0</v>
      </c>
      <c r="K152" s="17">
        <v>169</v>
      </c>
      <c r="L152" s="17">
        <v>203</v>
      </c>
      <c r="M152" s="17">
        <v>73</v>
      </c>
      <c r="N152" s="17">
        <v>22684</v>
      </c>
      <c r="O152" s="17">
        <v>331826.174</v>
      </c>
    </row>
    <row r="153" spans="1:15">
      <c r="A153" s="151" t="s">
        <v>470</v>
      </c>
      <c r="B153" s="17">
        <v>14</v>
      </c>
      <c r="C153" s="17">
        <v>0</v>
      </c>
      <c r="D153" s="17">
        <v>55</v>
      </c>
      <c r="E153" s="17">
        <v>43</v>
      </c>
      <c r="F153" s="17">
        <v>5</v>
      </c>
      <c r="G153" s="17">
        <v>16</v>
      </c>
      <c r="H153" s="17">
        <v>10</v>
      </c>
      <c r="I153" s="17">
        <v>5</v>
      </c>
      <c r="J153" s="17">
        <v>0</v>
      </c>
      <c r="K153" s="17">
        <v>60</v>
      </c>
      <c r="L153" s="17">
        <v>124</v>
      </c>
      <c r="M153" s="17">
        <v>40</v>
      </c>
      <c r="N153" s="17">
        <v>13203</v>
      </c>
      <c r="O153" s="17">
        <v>129548.726</v>
      </c>
    </row>
    <row r="154" spans="1:15">
      <c r="A154" s="151" t="s">
        <v>471</v>
      </c>
      <c r="B154" s="17">
        <v>25</v>
      </c>
      <c r="C154" s="17">
        <v>0</v>
      </c>
      <c r="D154" s="17">
        <v>51</v>
      </c>
      <c r="E154" s="17">
        <v>77</v>
      </c>
      <c r="F154" s="17">
        <v>29</v>
      </c>
      <c r="G154" s="17">
        <v>80</v>
      </c>
      <c r="H154" s="17">
        <v>19</v>
      </c>
      <c r="I154" s="17">
        <v>7</v>
      </c>
      <c r="J154" s="17" t="s">
        <v>970</v>
      </c>
      <c r="K154" s="17">
        <v>115</v>
      </c>
      <c r="L154" s="17">
        <v>234</v>
      </c>
      <c r="M154" s="17">
        <v>65</v>
      </c>
      <c r="N154" s="17">
        <v>20630</v>
      </c>
      <c r="O154" s="17">
        <v>247851.71599999999</v>
      </c>
    </row>
    <row r="155" spans="1:15" ht="18.75" customHeight="1">
      <c r="A155" s="145" t="s">
        <v>472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5">
      <c r="A156" s="151" t="s">
        <v>473</v>
      </c>
      <c r="B156" s="17">
        <v>7</v>
      </c>
      <c r="C156" s="17">
        <v>0</v>
      </c>
      <c r="D156" s="17">
        <v>15</v>
      </c>
      <c r="E156" s="17">
        <v>37</v>
      </c>
      <c r="F156" s="17">
        <v>12</v>
      </c>
      <c r="G156" s="17">
        <v>38</v>
      </c>
      <c r="H156" s="17">
        <v>17</v>
      </c>
      <c r="I156" s="17">
        <v>10</v>
      </c>
      <c r="J156" s="17">
        <v>0</v>
      </c>
      <c r="K156" s="17">
        <v>80</v>
      </c>
      <c r="L156" s="17">
        <v>103</v>
      </c>
      <c r="M156" s="17">
        <v>30</v>
      </c>
      <c r="N156" s="17">
        <v>9931</v>
      </c>
      <c r="O156" s="17">
        <v>145063.85</v>
      </c>
    </row>
    <row r="157" spans="1:15">
      <c r="A157" s="151" t="s">
        <v>474</v>
      </c>
      <c r="B157" s="17">
        <v>18</v>
      </c>
      <c r="C157" s="17">
        <v>0</v>
      </c>
      <c r="D157" s="17">
        <v>12</v>
      </c>
      <c r="E157" s="17">
        <v>60</v>
      </c>
      <c r="F157" s="17">
        <v>11</v>
      </c>
      <c r="G157" s="17">
        <v>51</v>
      </c>
      <c r="H157" s="17">
        <v>10</v>
      </c>
      <c r="I157" s="17" t="s">
        <v>970</v>
      </c>
      <c r="J157" s="17">
        <v>0</v>
      </c>
      <c r="K157" s="17">
        <v>124</v>
      </c>
      <c r="L157" s="17">
        <v>197</v>
      </c>
      <c r="M157" s="17">
        <v>110</v>
      </c>
      <c r="N157" s="17">
        <v>33917</v>
      </c>
      <c r="O157" s="17">
        <v>250375.75099999999</v>
      </c>
    </row>
    <row r="158" spans="1:15">
      <c r="A158" s="151" t="s">
        <v>475</v>
      </c>
      <c r="B158" s="17">
        <v>8</v>
      </c>
      <c r="C158" s="17">
        <v>0</v>
      </c>
      <c r="D158" s="17" t="s">
        <v>970</v>
      </c>
      <c r="E158" s="17">
        <v>8</v>
      </c>
      <c r="F158" s="17" t="s">
        <v>970</v>
      </c>
      <c r="G158" s="17">
        <v>11</v>
      </c>
      <c r="H158" s="17" t="s">
        <v>970</v>
      </c>
      <c r="I158" s="17" t="s">
        <v>970</v>
      </c>
      <c r="J158" s="17">
        <v>0</v>
      </c>
      <c r="K158" s="17">
        <v>21</v>
      </c>
      <c r="L158" s="17">
        <v>23</v>
      </c>
      <c r="M158" s="17">
        <v>20</v>
      </c>
      <c r="N158" s="17">
        <v>6149</v>
      </c>
      <c r="O158" s="17">
        <v>44886.201999999997</v>
      </c>
    </row>
    <row r="159" spans="1:15">
      <c r="A159" s="151" t="s">
        <v>476</v>
      </c>
      <c r="B159" s="17" t="s">
        <v>970</v>
      </c>
      <c r="C159" s="17">
        <v>0</v>
      </c>
      <c r="D159" s="17">
        <v>7</v>
      </c>
      <c r="E159" s="17">
        <v>17</v>
      </c>
      <c r="F159" s="17">
        <v>4</v>
      </c>
      <c r="G159" s="17">
        <v>4</v>
      </c>
      <c r="H159" s="17" t="s">
        <v>970</v>
      </c>
      <c r="I159" s="17" t="s">
        <v>970</v>
      </c>
      <c r="J159" s="17">
        <v>0</v>
      </c>
      <c r="K159" s="17">
        <v>19</v>
      </c>
      <c r="L159" s="17">
        <v>24</v>
      </c>
      <c r="M159" s="17">
        <v>16</v>
      </c>
      <c r="N159" s="17">
        <v>4987</v>
      </c>
      <c r="O159" s="17">
        <v>36988.523000000001</v>
      </c>
    </row>
    <row r="160" spans="1:15">
      <c r="A160" s="151" t="s">
        <v>477</v>
      </c>
      <c r="B160" s="17">
        <v>50</v>
      </c>
      <c r="C160" s="17">
        <v>0</v>
      </c>
      <c r="D160" s="17">
        <v>50</v>
      </c>
      <c r="E160" s="17">
        <v>209</v>
      </c>
      <c r="F160" s="17">
        <v>18</v>
      </c>
      <c r="G160" s="17">
        <v>94</v>
      </c>
      <c r="H160" s="17">
        <v>32</v>
      </c>
      <c r="I160" s="17">
        <v>6</v>
      </c>
      <c r="J160" s="17">
        <v>0</v>
      </c>
      <c r="K160" s="17">
        <v>329</v>
      </c>
      <c r="L160" s="17">
        <v>400</v>
      </c>
      <c r="M160" s="17">
        <v>177</v>
      </c>
      <c r="N160" s="17">
        <v>55488</v>
      </c>
      <c r="O160" s="17">
        <v>564793.31000000006</v>
      </c>
    </row>
    <row r="161" spans="1:15">
      <c r="A161" s="151" t="s">
        <v>478</v>
      </c>
      <c r="B161" s="17">
        <v>4</v>
      </c>
      <c r="C161" s="17">
        <v>0</v>
      </c>
      <c r="D161" s="17" t="s">
        <v>970</v>
      </c>
      <c r="E161" s="17">
        <v>15</v>
      </c>
      <c r="F161" s="17" t="s">
        <v>970</v>
      </c>
      <c r="G161" s="17" t="s">
        <v>970</v>
      </c>
      <c r="H161" s="17" t="s">
        <v>970</v>
      </c>
      <c r="I161" s="17" t="s">
        <v>970</v>
      </c>
      <c r="J161" s="17">
        <v>0</v>
      </c>
      <c r="K161" s="17">
        <v>25</v>
      </c>
      <c r="L161" s="17">
        <v>26</v>
      </c>
      <c r="M161" s="17">
        <v>6</v>
      </c>
      <c r="N161" s="17">
        <v>1840</v>
      </c>
      <c r="O161" s="17">
        <v>38551.610999999997</v>
      </c>
    </row>
    <row r="162" spans="1:15">
      <c r="A162" s="151" t="s">
        <v>479</v>
      </c>
      <c r="B162" s="17">
        <v>0</v>
      </c>
      <c r="C162" s="17">
        <v>0</v>
      </c>
      <c r="D162" s="17">
        <v>15</v>
      </c>
      <c r="E162" s="17">
        <v>24</v>
      </c>
      <c r="F162" s="17" t="s">
        <v>970</v>
      </c>
      <c r="G162" s="17">
        <v>11</v>
      </c>
      <c r="H162" s="17">
        <v>5</v>
      </c>
      <c r="I162" s="17" t="s">
        <v>970</v>
      </c>
      <c r="J162" s="17">
        <v>0</v>
      </c>
      <c r="K162" s="17">
        <v>17</v>
      </c>
      <c r="L162" s="17">
        <v>24</v>
      </c>
      <c r="M162" s="17">
        <v>14</v>
      </c>
      <c r="N162" s="17">
        <v>4229</v>
      </c>
      <c r="O162" s="17">
        <v>35530.468999999997</v>
      </c>
    </row>
    <row r="163" spans="1:15">
      <c r="A163" s="151" t="s">
        <v>480</v>
      </c>
      <c r="B163" s="17">
        <v>17</v>
      </c>
      <c r="C163" s="17">
        <v>0</v>
      </c>
      <c r="D163" s="17">
        <v>40</v>
      </c>
      <c r="E163" s="17">
        <v>107</v>
      </c>
      <c r="F163" s="17">
        <v>8</v>
      </c>
      <c r="G163" s="17">
        <v>39</v>
      </c>
      <c r="H163" s="17">
        <v>14</v>
      </c>
      <c r="I163" s="17">
        <v>7</v>
      </c>
      <c r="J163" s="17">
        <v>0</v>
      </c>
      <c r="K163" s="17">
        <v>83</v>
      </c>
      <c r="L163" s="17">
        <v>124</v>
      </c>
      <c r="M163" s="17">
        <v>87</v>
      </c>
      <c r="N163" s="17">
        <v>27012</v>
      </c>
      <c r="O163" s="17">
        <v>188860.69899999999</v>
      </c>
    </row>
    <row r="164" spans="1:15">
      <c r="A164" s="151" t="s">
        <v>481</v>
      </c>
      <c r="B164" s="17">
        <v>0</v>
      </c>
      <c r="C164" s="17">
        <v>0</v>
      </c>
      <c r="D164" s="17">
        <v>12</v>
      </c>
      <c r="E164" s="17">
        <v>12</v>
      </c>
      <c r="F164" s="17" t="s">
        <v>970</v>
      </c>
      <c r="G164" s="17">
        <v>4</v>
      </c>
      <c r="H164" s="17">
        <v>4</v>
      </c>
      <c r="I164" s="17" t="s">
        <v>970</v>
      </c>
      <c r="J164" s="17">
        <v>0</v>
      </c>
      <c r="K164" s="17">
        <v>11</v>
      </c>
      <c r="L164" s="17">
        <v>18</v>
      </c>
      <c r="M164" s="17" t="s">
        <v>970</v>
      </c>
      <c r="N164" s="17">
        <v>810</v>
      </c>
      <c r="O164" s="17">
        <v>22066.978999999999</v>
      </c>
    </row>
    <row r="165" spans="1:15">
      <c r="A165" s="151" t="s">
        <v>482</v>
      </c>
      <c r="B165" s="17" t="s">
        <v>970</v>
      </c>
      <c r="C165" s="17">
        <v>0</v>
      </c>
      <c r="D165" s="17" t="s">
        <v>970</v>
      </c>
      <c r="E165" s="17">
        <v>14</v>
      </c>
      <c r="F165" s="17">
        <v>0</v>
      </c>
      <c r="G165" s="17">
        <v>10</v>
      </c>
      <c r="H165" s="17" t="s">
        <v>970</v>
      </c>
      <c r="I165" s="17" t="s">
        <v>970</v>
      </c>
      <c r="J165" s="17">
        <v>0</v>
      </c>
      <c r="K165" s="17">
        <v>22</v>
      </c>
      <c r="L165" s="17">
        <v>25</v>
      </c>
      <c r="M165" s="17">
        <v>15</v>
      </c>
      <c r="N165" s="17">
        <v>4621</v>
      </c>
      <c r="O165" s="17">
        <v>40084.732000000004</v>
      </c>
    </row>
    <row r="166" spans="1:15">
      <c r="A166" s="151" t="s">
        <v>483</v>
      </c>
      <c r="B166" s="17">
        <v>0</v>
      </c>
      <c r="C166" s="17">
        <v>0</v>
      </c>
      <c r="D166" s="17" t="s">
        <v>970</v>
      </c>
      <c r="E166" s="17">
        <v>17</v>
      </c>
      <c r="F166" s="17" t="s">
        <v>970</v>
      </c>
      <c r="G166" s="17">
        <v>5</v>
      </c>
      <c r="H166" s="17">
        <v>0</v>
      </c>
      <c r="I166" s="17" t="s">
        <v>970</v>
      </c>
      <c r="J166" s="17">
        <v>0</v>
      </c>
      <c r="K166" s="17">
        <v>16</v>
      </c>
      <c r="L166" s="17">
        <v>20</v>
      </c>
      <c r="M166" s="17">
        <v>9</v>
      </c>
      <c r="N166" s="17">
        <v>2633</v>
      </c>
      <c r="O166" s="17">
        <v>27314.839</v>
      </c>
    </row>
    <row r="167" spans="1:15">
      <c r="A167" s="151" t="s">
        <v>484</v>
      </c>
      <c r="B167" s="17">
        <v>256</v>
      </c>
      <c r="C167" s="17">
        <v>0</v>
      </c>
      <c r="D167" s="17">
        <v>269</v>
      </c>
      <c r="E167" s="17">
        <v>531</v>
      </c>
      <c r="F167" s="17">
        <v>339</v>
      </c>
      <c r="G167" s="17">
        <v>640</v>
      </c>
      <c r="H167" s="17">
        <v>209</v>
      </c>
      <c r="I167" s="17">
        <v>56</v>
      </c>
      <c r="J167" s="17" t="s">
        <v>970</v>
      </c>
      <c r="K167" s="17">
        <v>1502</v>
      </c>
      <c r="L167" s="17">
        <v>1834</v>
      </c>
      <c r="M167" s="17">
        <v>722</v>
      </c>
      <c r="N167" s="17">
        <v>222427</v>
      </c>
      <c r="O167" s="17">
        <v>2655698.7170000002</v>
      </c>
    </row>
    <row r="168" spans="1:15">
      <c r="A168" s="151" t="s">
        <v>485</v>
      </c>
      <c r="B168" s="17" t="s">
        <v>970</v>
      </c>
      <c r="C168" s="17">
        <v>0</v>
      </c>
      <c r="D168" s="17">
        <v>6</v>
      </c>
      <c r="E168" s="17">
        <v>30</v>
      </c>
      <c r="F168" s="17" t="s">
        <v>970</v>
      </c>
      <c r="G168" s="17">
        <v>15</v>
      </c>
      <c r="H168" s="17">
        <v>8</v>
      </c>
      <c r="I168" s="17" t="s">
        <v>970</v>
      </c>
      <c r="J168" s="17">
        <v>0</v>
      </c>
      <c r="K168" s="17">
        <v>33</v>
      </c>
      <c r="L168" s="17">
        <v>44</v>
      </c>
      <c r="M168" s="17">
        <v>12</v>
      </c>
      <c r="N168" s="17">
        <v>4004</v>
      </c>
      <c r="O168" s="17">
        <v>56111.233999999997</v>
      </c>
    </row>
    <row r="169" spans="1:15">
      <c r="A169" s="151" t="s">
        <v>486</v>
      </c>
      <c r="B169" s="17">
        <v>7</v>
      </c>
      <c r="C169" s="17">
        <v>0</v>
      </c>
      <c r="D169" s="17">
        <v>6</v>
      </c>
      <c r="E169" s="17">
        <v>18</v>
      </c>
      <c r="F169" s="17" t="s">
        <v>970</v>
      </c>
      <c r="G169" s="17">
        <v>8</v>
      </c>
      <c r="H169" s="17" t="s">
        <v>970</v>
      </c>
      <c r="I169" s="17">
        <v>0</v>
      </c>
      <c r="J169" s="17">
        <v>0</v>
      </c>
      <c r="K169" s="17">
        <v>15</v>
      </c>
      <c r="L169" s="17">
        <v>26</v>
      </c>
      <c r="M169" s="17">
        <v>15</v>
      </c>
      <c r="N169" s="17">
        <v>4557</v>
      </c>
      <c r="O169" s="17">
        <v>34780.538</v>
      </c>
    </row>
    <row r="170" spans="1:15">
      <c r="A170" s="151" t="s">
        <v>487</v>
      </c>
      <c r="B170" s="17">
        <v>6</v>
      </c>
      <c r="C170" s="17">
        <v>0</v>
      </c>
      <c r="D170" s="17">
        <v>4</v>
      </c>
      <c r="E170" s="17">
        <v>31</v>
      </c>
      <c r="F170" s="17" t="s">
        <v>970</v>
      </c>
      <c r="G170" s="17">
        <v>6</v>
      </c>
      <c r="H170" s="17" t="s">
        <v>970</v>
      </c>
      <c r="I170" s="17">
        <v>0</v>
      </c>
      <c r="J170" s="17">
        <v>0</v>
      </c>
      <c r="K170" s="17">
        <v>21</v>
      </c>
      <c r="L170" s="17">
        <v>34</v>
      </c>
      <c r="M170" s="17">
        <v>29</v>
      </c>
      <c r="N170" s="17">
        <v>9081</v>
      </c>
      <c r="O170" s="17">
        <v>49420.697</v>
      </c>
    </row>
    <row r="171" spans="1:15">
      <c r="A171" s="151" t="s">
        <v>488</v>
      </c>
      <c r="B171" s="17">
        <v>9</v>
      </c>
      <c r="C171" s="17">
        <v>0</v>
      </c>
      <c r="D171" s="17">
        <v>22</v>
      </c>
      <c r="E171" s="17">
        <v>40</v>
      </c>
      <c r="F171" s="17">
        <v>29</v>
      </c>
      <c r="G171" s="17">
        <v>69</v>
      </c>
      <c r="H171" s="17">
        <v>17</v>
      </c>
      <c r="I171" s="17" t="s">
        <v>970</v>
      </c>
      <c r="J171" s="17">
        <v>0</v>
      </c>
      <c r="K171" s="17">
        <v>92</v>
      </c>
      <c r="L171" s="17">
        <v>117</v>
      </c>
      <c r="M171" s="17">
        <v>51</v>
      </c>
      <c r="N171" s="17">
        <v>14933</v>
      </c>
      <c r="O171" s="17">
        <v>173118.90299999999</v>
      </c>
    </row>
    <row r="172" spans="1:15">
      <c r="A172" s="151" t="s">
        <v>489</v>
      </c>
      <c r="B172" s="17">
        <v>4</v>
      </c>
      <c r="C172" s="17">
        <v>0</v>
      </c>
      <c r="D172" s="17" t="s">
        <v>970</v>
      </c>
      <c r="E172" s="17">
        <v>16</v>
      </c>
      <c r="F172" s="17">
        <v>6</v>
      </c>
      <c r="G172" s="17">
        <v>4</v>
      </c>
      <c r="H172" s="17" t="s">
        <v>970</v>
      </c>
      <c r="I172" s="17" t="s">
        <v>970</v>
      </c>
      <c r="J172" s="17">
        <v>0</v>
      </c>
      <c r="K172" s="17">
        <v>8</v>
      </c>
      <c r="L172" s="17">
        <v>18</v>
      </c>
      <c r="M172" s="17">
        <v>11</v>
      </c>
      <c r="N172" s="17">
        <v>3342</v>
      </c>
      <c r="O172" s="17">
        <v>22942.53</v>
      </c>
    </row>
    <row r="173" spans="1:15">
      <c r="A173" s="151" t="s">
        <v>490</v>
      </c>
      <c r="B173" s="17">
        <v>7</v>
      </c>
      <c r="C173" s="17">
        <v>0</v>
      </c>
      <c r="D173" s="17">
        <v>16</v>
      </c>
      <c r="E173" s="17">
        <v>87</v>
      </c>
      <c r="F173" s="17">
        <v>17</v>
      </c>
      <c r="G173" s="17">
        <v>50</v>
      </c>
      <c r="H173" s="17">
        <v>16</v>
      </c>
      <c r="I173" s="17">
        <v>4</v>
      </c>
      <c r="J173" s="17">
        <v>0</v>
      </c>
      <c r="K173" s="17">
        <v>130</v>
      </c>
      <c r="L173" s="17">
        <v>203</v>
      </c>
      <c r="M173" s="17">
        <v>33</v>
      </c>
      <c r="N173" s="17">
        <v>10060</v>
      </c>
      <c r="O173" s="17">
        <v>211279.807</v>
      </c>
    </row>
    <row r="174" spans="1:15">
      <c r="A174" s="151" t="s">
        <v>491</v>
      </c>
      <c r="B174" s="17">
        <v>22</v>
      </c>
      <c r="C174" s="17">
        <v>0</v>
      </c>
      <c r="D174" s="17">
        <v>22</v>
      </c>
      <c r="E174" s="17">
        <v>77</v>
      </c>
      <c r="F174" s="17">
        <v>18</v>
      </c>
      <c r="G174" s="17">
        <v>70</v>
      </c>
      <c r="H174" s="17">
        <v>10</v>
      </c>
      <c r="I174" s="17">
        <v>7</v>
      </c>
      <c r="J174" s="17">
        <v>0</v>
      </c>
      <c r="K174" s="17">
        <v>95</v>
      </c>
      <c r="L174" s="17">
        <v>105</v>
      </c>
      <c r="M174" s="17">
        <v>46</v>
      </c>
      <c r="N174" s="17">
        <v>14260</v>
      </c>
      <c r="O174" s="17">
        <v>182233.177</v>
      </c>
    </row>
    <row r="175" spans="1:15">
      <c r="A175" s="151" t="s">
        <v>492</v>
      </c>
      <c r="B175" s="17">
        <v>13</v>
      </c>
      <c r="C175" s="17">
        <v>0</v>
      </c>
      <c r="D175" s="17">
        <v>40</v>
      </c>
      <c r="E175" s="17">
        <v>103</v>
      </c>
      <c r="F175" s="17">
        <v>12</v>
      </c>
      <c r="G175" s="17">
        <v>44</v>
      </c>
      <c r="H175" s="17">
        <v>15</v>
      </c>
      <c r="I175" s="17">
        <v>5</v>
      </c>
      <c r="J175" s="17">
        <v>0</v>
      </c>
      <c r="K175" s="17">
        <v>115</v>
      </c>
      <c r="L175" s="17">
        <v>189</v>
      </c>
      <c r="M175" s="17">
        <v>51</v>
      </c>
      <c r="N175" s="17">
        <v>15783</v>
      </c>
      <c r="O175" s="17">
        <v>208966.057</v>
      </c>
    </row>
    <row r="176" spans="1:15">
      <c r="A176" s="151" t="s">
        <v>493</v>
      </c>
      <c r="B176" s="17">
        <v>6</v>
      </c>
      <c r="C176" s="17" t="s">
        <v>970</v>
      </c>
      <c r="D176" s="17">
        <v>7</v>
      </c>
      <c r="E176" s="17">
        <v>20</v>
      </c>
      <c r="F176" s="17">
        <v>5</v>
      </c>
      <c r="G176" s="17">
        <v>15</v>
      </c>
      <c r="H176" s="17" t="s">
        <v>970</v>
      </c>
      <c r="I176" s="17">
        <v>4</v>
      </c>
      <c r="J176" s="17">
        <v>0</v>
      </c>
      <c r="K176" s="17">
        <v>31</v>
      </c>
      <c r="L176" s="17">
        <v>43</v>
      </c>
      <c r="M176" s="17">
        <v>23</v>
      </c>
      <c r="N176" s="17">
        <v>6341</v>
      </c>
      <c r="O176" s="17">
        <v>63361.031000000003</v>
      </c>
    </row>
    <row r="177" spans="1:15">
      <c r="A177" s="151" t="s">
        <v>494</v>
      </c>
      <c r="B177" s="17">
        <v>10</v>
      </c>
      <c r="C177" s="17">
        <v>0</v>
      </c>
      <c r="D177" s="17">
        <v>22</v>
      </c>
      <c r="E177" s="17">
        <v>34</v>
      </c>
      <c r="F177" s="17">
        <v>5</v>
      </c>
      <c r="G177" s="17">
        <v>7</v>
      </c>
      <c r="H177" s="17" t="s">
        <v>970</v>
      </c>
      <c r="I177" s="17">
        <v>6</v>
      </c>
      <c r="J177" s="17">
        <v>0</v>
      </c>
      <c r="K177" s="17">
        <v>49</v>
      </c>
      <c r="L177" s="17">
        <v>70</v>
      </c>
      <c r="M177" s="17">
        <v>26</v>
      </c>
      <c r="N177" s="17">
        <v>7657</v>
      </c>
      <c r="O177" s="17">
        <v>91814.55</v>
      </c>
    </row>
    <row r="178" spans="1:15">
      <c r="A178" s="151" t="s">
        <v>495</v>
      </c>
      <c r="B178" s="17">
        <v>4</v>
      </c>
      <c r="C178" s="17">
        <v>0</v>
      </c>
      <c r="D178" s="17">
        <v>19</v>
      </c>
      <c r="E178" s="17">
        <v>69</v>
      </c>
      <c r="F178" s="17" t="s">
        <v>970</v>
      </c>
      <c r="G178" s="17">
        <v>29</v>
      </c>
      <c r="H178" s="17">
        <v>5</v>
      </c>
      <c r="I178" s="17" t="s">
        <v>970</v>
      </c>
      <c r="J178" s="17">
        <v>0</v>
      </c>
      <c r="K178" s="17">
        <v>91</v>
      </c>
      <c r="L178" s="17">
        <v>119</v>
      </c>
      <c r="M178" s="17">
        <v>36</v>
      </c>
      <c r="N178" s="17">
        <v>11064</v>
      </c>
      <c r="O178" s="17">
        <v>145200.14499999999</v>
      </c>
    </row>
    <row r="179" spans="1:15">
      <c r="A179" s="151" t="s">
        <v>496</v>
      </c>
      <c r="B179" s="17">
        <v>35</v>
      </c>
      <c r="C179" s="17">
        <v>0</v>
      </c>
      <c r="D179" s="17">
        <v>19</v>
      </c>
      <c r="E179" s="17">
        <v>89</v>
      </c>
      <c r="F179" s="17">
        <v>13</v>
      </c>
      <c r="G179" s="17">
        <v>41</v>
      </c>
      <c r="H179" s="17">
        <v>7</v>
      </c>
      <c r="I179" s="17">
        <v>6</v>
      </c>
      <c r="J179" s="17">
        <v>0</v>
      </c>
      <c r="K179" s="17">
        <v>95</v>
      </c>
      <c r="L179" s="17">
        <v>108</v>
      </c>
      <c r="M179" s="17">
        <v>71</v>
      </c>
      <c r="N179" s="17">
        <v>21999</v>
      </c>
      <c r="O179" s="17">
        <v>193452.24100000001</v>
      </c>
    </row>
    <row r="180" spans="1:15">
      <c r="A180" s="151" t="s">
        <v>497</v>
      </c>
      <c r="B180" s="17">
        <v>4</v>
      </c>
      <c r="C180" s="17">
        <v>0</v>
      </c>
      <c r="D180" s="17">
        <v>6</v>
      </c>
      <c r="E180" s="17">
        <v>16</v>
      </c>
      <c r="F180" s="17">
        <v>5</v>
      </c>
      <c r="G180" s="17">
        <v>4</v>
      </c>
      <c r="H180" s="17" t="s">
        <v>970</v>
      </c>
      <c r="I180" s="17" t="s">
        <v>970</v>
      </c>
      <c r="J180" s="17">
        <v>0</v>
      </c>
      <c r="K180" s="17">
        <v>53</v>
      </c>
      <c r="L180" s="17">
        <v>53</v>
      </c>
      <c r="M180" s="17">
        <v>14</v>
      </c>
      <c r="N180" s="17">
        <v>4178</v>
      </c>
      <c r="O180" s="17">
        <v>76212.691999999995</v>
      </c>
    </row>
    <row r="181" spans="1:15">
      <c r="A181" s="151" t="s">
        <v>498</v>
      </c>
      <c r="B181" s="17" t="s">
        <v>970</v>
      </c>
      <c r="C181" s="17">
        <v>0</v>
      </c>
      <c r="D181" s="17">
        <v>6</v>
      </c>
      <c r="E181" s="17">
        <v>12</v>
      </c>
      <c r="F181" s="17">
        <v>0</v>
      </c>
      <c r="G181" s="17">
        <v>6</v>
      </c>
      <c r="H181" s="17" t="s">
        <v>970</v>
      </c>
      <c r="I181" s="17" t="s">
        <v>970</v>
      </c>
      <c r="J181" s="17">
        <v>0</v>
      </c>
      <c r="K181" s="17">
        <v>29</v>
      </c>
      <c r="L181" s="17">
        <v>35</v>
      </c>
      <c r="M181" s="17">
        <v>17</v>
      </c>
      <c r="N181" s="17">
        <v>5066</v>
      </c>
      <c r="O181" s="17">
        <v>50573.605000000003</v>
      </c>
    </row>
    <row r="182" spans="1:15">
      <c r="A182" s="151" t="s">
        <v>499</v>
      </c>
      <c r="B182" s="17">
        <v>24</v>
      </c>
      <c r="C182" s="17">
        <v>0</v>
      </c>
      <c r="D182" s="17">
        <v>74</v>
      </c>
      <c r="E182" s="17">
        <v>72</v>
      </c>
      <c r="F182" s="17">
        <v>40</v>
      </c>
      <c r="G182" s="17">
        <v>125</v>
      </c>
      <c r="H182" s="17">
        <v>37</v>
      </c>
      <c r="I182" s="17">
        <v>9</v>
      </c>
      <c r="J182" s="17" t="s">
        <v>970</v>
      </c>
      <c r="K182" s="17">
        <v>191</v>
      </c>
      <c r="L182" s="17">
        <v>237</v>
      </c>
      <c r="M182" s="17">
        <v>82</v>
      </c>
      <c r="N182" s="17">
        <v>23828</v>
      </c>
      <c r="O182" s="17">
        <v>346541.86200000002</v>
      </c>
    </row>
    <row r="183" spans="1:15">
      <c r="A183" s="151" t="s">
        <v>500</v>
      </c>
      <c r="B183" s="17" t="s">
        <v>970</v>
      </c>
      <c r="C183" s="17">
        <v>0</v>
      </c>
      <c r="D183" s="17">
        <v>5</v>
      </c>
      <c r="E183" s="17">
        <v>25</v>
      </c>
      <c r="F183" s="17" t="s">
        <v>970</v>
      </c>
      <c r="G183" s="17">
        <v>5</v>
      </c>
      <c r="H183" s="17" t="s">
        <v>970</v>
      </c>
      <c r="I183" s="17">
        <v>5</v>
      </c>
      <c r="J183" s="17">
        <v>0</v>
      </c>
      <c r="K183" s="17">
        <v>40</v>
      </c>
      <c r="L183" s="17">
        <v>51</v>
      </c>
      <c r="M183" s="17">
        <v>13</v>
      </c>
      <c r="N183" s="17">
        <v>4259</v>
      </c>
      <c r="O183" s="17">
        <v>64944.762000000002</v>
      </c>
    </row>
    <row r="184" spans="1:15">
      <c r="A184" s="151" t="s">
        <v>501</v>
      </c>
      <c r="B184" s="17">
        <v>12</v>
      </c>
      <c r="C184" s="17">
        <v>0</v>
      </c>
      <c r="D184" s="17">
        <v>35</v>
      </c>
      <c r="E184" s="17">
        <v>21</v>
      </c>
      <c r="F184" s="17">
        <v>28</v>
      </c>
      <c r="G184" s="17">
        <v>69</v>
      </c>
      <c r="H184" s="17">
        <v>31</v>
      </c>
      <c r="I184" s="17" t="s">
        <v>970</v>
      </c>
      <c r="J184" s="17">
        <v>0</v>
      </c>
      <c r="K184" s="17">
        <v>89</v>
      </c>
      <c r="L184" s="17">
        <v>141</v>
      </c>
      <c r="M184" s="17">
        <v>50</v>
      </c>
      <c r="N184" s="17">
        <v>15608</v>
      </c>
      <c r="O184" s="17">
        <v>177458.47399999999</v>
      </c>
    </row>
    <row r="185" spans="1:15">
      <c r="A185" s="151" t="s">
        <v>502</v>
      </c>
      <c r="B185" s="17">
        <v>7</v>
      </c>
      <c r="C185" s="17">
        <v>0</v>
      </c>
      <c r="D185" s="17">
        <v>12</v>
      </c>
      <c r="E185" s="17">
        <v>46</v>
      </c>
      <c r="F185" s="17" t="s">
        <v>970</v>
      </c>
      <c r="G185" s="17">
        <v>27</v>
      </c>
      <c r="H185" s="17">
        <v>13</v>
      </c>
      <c r="I185" s="17" t="s">
        <v>970</v>
      </c>
      <c r="J185" s="17">
        <v>0</v>
      </c>
      <c r="K185" s="17">
        <v>37</v>
      </c>
      <c r="L185" s="17">
        <v>85</v>
      </c>
      <c r="M185" s="17">
        <v>40</v>
      </c>
      <c r="N185" s="17">
        <v>11536</v>
      </c>
      <c r="O185" s="17">
        <v>90637.043999999994</v>
      </c>
    </row>
    <row r="186" spans="1:15">
      <c r="A186" s="151" t="s">
        <v>503</v>
      </c>
      <c r="B186" s="17">
        <v>29</v>
      </c>
      <c r="C186" s="17">
        <v>0</v>
      </c>
      <c r="D186" s="17">
        <v>54</v>
      </c>
      <c r="E186" s="17">
        <v>215</v>
      </c>
      <c r="F186" s="17">
        <v>15</v>
      </c>
      <c r="G186" s="17">
        <v>62</v>
      </c>
      <c r="H186" s="17">
        <v>20</v>
      </c>
      <c r="I186" s="17">
        <v>6</v>
      </c>
      <c r="J186" s="17">
        <v>0</v>
      </c>
      <c r="K186" s="17">
        <v>198</v>
      </c>
      <c r="L186" s="17">
        <v>236</v>
      </c>
      <c r="M186" s="17">
        <v>112</v>
      </c>
      <c r="N186" s="17">
        <v>35395</v>
      </c>
      <c r="O186" s="17">
        <v>350814.49</v>
      </c>
    </row>
    <row r="187" spans="1:15">
      <c r="A187" s="151" t="s">
        <v>504</v>
      </c>
      <c r="B187" s="17">
        <v>5</v>
      </c>
      <c r="C187" s="17">
        <v>0</v>
      </c>
      <c r="D187" s="17">
        <v>8</v>
      </c>
      <c r="E187" s="17">
        <v>20</v>
      </c>
      <c r="F187" s="17" t="s">
        <v>970</v>
      </c>
      <c r="G187" s="17">
        <v>4</v>
      </c>
      <c r="H187" s="17">
        <v>0</v>
      </c>
      <c r="I187" s="17" t="s">
        <v>970</v>
      </c>
      <c r="J187" s="17">
        <v>0</v>
      </c>
      <c r="K187" s="17">
        <v>16</v>
      </c>
      <c r="L187" s="17">
        <v>21</v>
      </c>
      <c r="M187" s="17">
        <v>14</v>
      </c>
      <c r="N187" s="17">
        <v>4456</v>
      </c>
      <c r="O187" s="17">
        <v>33419.063000000002</v>
      </c>
    </row>
    <row r="188" spans="1:15">
      <c r="A188" s="151" t="s">
        <v>505</v>
      </c>
      <c r="B188" s="17">
        <v>5</v>
      </c>
      <c r="C188" s="17">
        <v>0</v>
      </c>
      <c r="D188" s="17" t="s">
        <v>970</v>
      </c>
      <c r="E188" s="17">
        <v>8</v>
      </c>
      <c r="F188" s="17" t="s">
        <v>970</v>
      </c>
      <c r="G188" s="17">
        <v>51</v>
      </c>
      <c r="H188" s="17">
        <v>15</v>
      </c>
      <c r="I188" s="17">
        <v>10</v>
      </c>
      <c r="J188" s="17">
        <v>0</v>
      </c>
      <c r="K188" s="17">
        <v>65</v>
      </c>
      <c r="L188" s="17">
        <v>83</v>
      </c>
      <c r="M188" s="17">
        <v>29</v>
      </c>
      <c r="N188" s="17">
        <v>8709</v>
      </c>
      <c r="O188" s="17">
        <v>125426.26700000001</v>
      </c>
    </row>
    <row r="189" spans="1:15">
      <c r="A189" s="151" t="s">
        <v>506</v>
      </c>
      <c r="B189" s="17" t="s">
        <v>970</v>
      </c>
      <c r="C189" s="17">
        <v>0</v>
      </c>
      <c r="D189" s="17" t="s">
        <v>970</v>
      </c>
      <c r="E189" s="17">
        <v>39</v>
      </c>
      <c r="F189" s="17">
        <v>0</v>
      </c>
      <c r="G189" s="17">
        <v>10</v>
      </c>
      <c r="H189" s="17">
        <v>4</v>
      </c>
      <c r="I189" s="17">
        <v>11</v>
      </c>
      <c r="J189" s="17">
        <v>0</v>
      </c>
      <c r="K189" s="17">
        <v>28</v>
      </c>
      <c r="L189" s="17">
        <v>30</v>
      </c>
      <c r="M189" s="17">
        <v>19</v>
      </c>
      <c r="N189" s="17">
        <v>5899</v>
      </c>
      <c r="O189" s="17">
        <v>61629.87</v>
      </c>
    </row>
    <row r="190" spans="1:15">
      <c r="A190" s="151" t="s">
        <v>507</v>
      </c>
      <c r="B190" s="17" t="s">
        <v>970</v>
      </c>
      <c r="C190" s="17">
        <v>0</v>
      </c>
      <c r="D190" s="17">
        <v>6</v>
      </c>
      <c r="E190" s="17">
        <v>24</v>
      </c>
      <c r="F190" s="17">
        <v>4</v>
      </c>
      <c r="G190" s="17">
        <v>9</v>
      </c>
      <c r="H190" s="17">
        <v>7</v>
      </c>
      <c r="I190" s="17" t="s">
        <v>970</v>
      </c>
      <c r="J190" s="17">
        <v>0</v>
      </c>
      <c r="K190" s="17">
        <v>16</v>
      </c>
      <c r="L190" s="17">
        <v>27</v>
      </c>
      <c r="M190" s="17">
        <v>29</v>
      </c>
      <c r="N190" s="17">
        <v>9352</v>
      </c>
      <c r="O190" s="17">
        <v>45036.016000000003</v>
      </c>
    </row>
    <row r="191" spans="1:15">
      <c r="A191" s="151" t="s">
        <v>508</v>
      </c>
      <c r="B191" s="17" t="s">
        <v>970</v>
      </c>
      <c r="C191" s="17">
        <v>0</v>
      </c>
      <c r="D191" s="17">
        <v>0</v>
      </c>
      <c r="E191" s="17">
        <v>8</v>
      </c>
      <c r="F191" s="17">
        <v>0</v>
      </c>
      <c r="G191" s="17">
        <v>12</v>
      </c>
      <c r="H191" s="17">
        <v>0</v>
      </c>
      <c r="I191" s="17" t="s">
        <v>970</v>
      </c>
      <c r="J191" s="17">
        <v>0</v>
      </c>
      <c r="K191" s="17">
        <v>28</v>
      </c>
      <c r="L191" s="17">
        <v>38</v>
      </c>
      <c r="M191" s="17">
        <v>12</v>
      </c>
      <c r="N191" s="17">
        <v>3693</v>
      </c>
      <c r="O191" s="17">
        <v>49340.343000000001</v>
      </c>
    </row>
    <row r="192" spans="1:15">
      <c r="A192" s="151" t="s">
        <v>509</v>
      </c>
      <c r="B192" s="17" t="s">
        <v>970</v>
      </c>
      <c r="C192" s="17">
        <v>0</v>
      </c>
      <c r="D192" s="17">
        <v>6</v>
      </c>
      <c r="E192" s="17">
        <v>37</v>
      </c>
      <c r="F192" s="17">
        <v>0</v>
      </c>
      <c r="G192" s="17">
        <v>17</v>
      </c>
      <c r="H192" s="17">
        <v>4</v>
      </c>
      <c r="I192" s="17" t="s">
        <v>970</v>
      </c>
      <c r="J192" s="17">
        <v>0</v>
      </c>
      <c r="K192" s="17">
        <v>37</v>
      </c>
      <c r="L192" s="17">
        <v>43</v>
      </c>
      <c r="M192" s="17">
        <v>22</v>
      </c>
      <c r="N192" s="17">
        <v>8363</v>
      </c>
      <c r="O192" s="17">
        <v>68793.183000000005</v>
      </c>
    </row>
    <row r="193" spans="1:15">
      <c r="A193" s="151" t="s">
        <v>510</v>
      </c>
      <c r="B193" s="17" t="s">
        <v>970</v>
      </c>
      <c r="C193" s="17">
        <v>0</v>
      </c>
      <c r="D193" s="17">
        <v>6</v>
      </c>
      <c r="E193" s="17">
        <v>58</v>
      </c>
      <c r="F193" s="17">
        <v>4</v>
      </c>
      <c r="G193" s="17">
        <v>19</v>
      </c>
      <c r="H193" s="17">
        <v>6</v>
      </c>
      <c r="I193" s="17" t="s">
        <v>970</v>
      </c>
      <c r="J193" s="17">
        <v>0</v>
      </c>
      <c r="K193" s="17">
        <v>34</v>
      </c>
      <c r="L193" s="17">
        <v>55</v>
      </c>
      <c r="M193" s="17">
        <v>25</v>
      </c>
      <c r="N193" s="17">
        <v>7310</v>
      </c>
      <c r="O193" s="17">
        <v>67151.134000000005</v>
      </c>
    </row>
    <row r="194" spans="1:15">
      <c r="A194" s="151" t="s">
        <v>511</v>
      </c>
      <c r="B194" s="17">
        <v>12</v>
      </c>
      <c r="C194" s="17">
        <v>0</v>
      </c>
      <c r="D194" s="17">
        <v>6</v>
      </c>
      <c r="E194" s="17">
        <v>11</v>
      </c>
      <c r="F194" s="17">
        <v>6</v>
      </c>
      <c r="G194" s="17">
        <v>18</v>
      </c>
      <c r="H194" s="17">
        <v>6</v>
      </c>
      <c r="I194" s="17">
        <v>0</v>
      </c>
      <c r="J194" s="17">
        <v>0</v>
      </c>
      <c r="K194" s="17">
        <v>37</v>
      </c>
      <c r="L194" s="17">
        <v>52</v>
      </c>
      <c r="M194" s="17">
        <v>32</v>
      </c>
      <c r="N194" s="17">
        <v>9619</v>
      </c>
      <c r="O194" s="17">
        <v>76401.994999999995</v>
      </c>
    </row>
    <row r="195" spans="1:15">
      <c r="A195" s="151" t="s">
        <v>512</v>
      </c>
      <c r="B195" s="17">
        <v>6</v>
      </c>
      <c r="C195" s="17">
        <v>0</v>
      </c>
      <c r="D195" s="17">
        <v>4</v>
      </c>
      <c r="E195" s="17">
        <v>9</v>
      </c>
      <c r="F195" s="17" t="s">
        <v>970</v>
      </c>
      <c r="G195" s="17">
        <v>7</v>
      </c>
      <c r="H195" s="17" t="s">
        <v>970</v>
      </c>
      <c r="I195" s="17" t="s">
        <v>970</v>
      </c>
      <c r="J195" s="17">
        <v>0</v>
      </c>
      <c r="K195" s="17">
        <v>40</v>
      </c>
      <c r="L195" s="17">
        <v>41</v>
      </c>
      <c r="M195" s="17">
        <v>15</v>
      </c>
      <c r="N195" s="17">
        <v>4557</v>
      </c>
      <c r="O195" s="17">
        <v>62614.538999999997</v>
      </c>
    </row>
    <row r="196" spans="1:15">
      <c r="A196" s="151" t="s">
        <v>513</v>
      </c>
      <c r="B196" s="17">
        <v>17</v>
      </c>
      <c r="C196" s="17">
        <v>0</v>
      </c>
      <c r="D196" s="17">
        <v>68</v>
      </c>
      <c r="E196" s="17">
        <v>132</v>
      </c>
      <c r="F196" s="17">
        <v>24</v>
      </c>
      <c r="G196" s="17">
        <v>58</v>
      </c>
      <c r="H196" s="17">
        <v>43</v>
      </c>
      <c r="I196" s="17">
        <v>4</v>
      </c>
      <c r="J196" s="17" t="s">
        <v>970</v>
      </c>
      <c r="K196" s="17">
        <v>140</v>
      </c>
      <c r="L196" s="17">
        <v>215</v>
      </c>
      <c r="M196" s="17">
        <v>98</v>
      </c>
      <c r="N196" s="17">
        <v>30627</v>
      </c>
      <c r="O196" s="17">
        <v>278352.02299999999</v>
      </c>
    </row>
    <row r="197" spans="1:15">
      <c r="A197" s="151" t="s">
        <v>514</v>
      </c>
      <c r="B197" s="17">
        <v>5</v>
      </c>
      <c r="C197" s="17">
        <v>0</v>
      </c>
      <c r="D197" s="17">
        <v>9</v>
      </c>
      <c r="E197" s="17">
        <v>22</v>
      </c>
      <c r="F197" s="17" t="s">
        <v>970</v>
      </c>
      <c r="G197" s="17">
        <v>15</v>
      </c>
      <c r="H197" s="17">
        <v>6</v>
      </c>
      <c r="I197" s="17" t="s">
        <v>970</v>
      </c>
      <c r="J197" s="17" t="s">
        <v>970</v>
      </c>
      <c r="K197" s="17">
        <v>44</v>
      </c>
      <c r="L197" s="17">
        <v>59</v>
      </c>
      <c r="M197" s="17">
        <v>28</v>
      </c>
      <c r="N197" s="17">
        <v>8456</v>
      </c>
      <c r="O197" s="17">
        <v>80625.899999999994</v>
      </c>
    </row>
    <row r="198" spans="1:15">
      <c r="A198" s="151" t="s">
        <v>515</v>
      </c>
      <c r="B198" s="17">
        <v>26</v>
      </c>
      <c r="C198" s="17">
        <v>0</v>
      </c>
      <c r="D198" s="17">
        <v>68</v>
      </c>
      <c r="E198" s="17">
        <v>130</v>
      </c>
      <c r="F198" s="17">
        <v>14</v>
      </c>
      <c r="G198" s="17">
        <v>73</v>
      </c>
      <c r="H198" s="17">
        <v>19</v>
      </c>
      <c r="I198" s="17">
        <v>14</v>
      </c>
      <c r="J198" s="17">
        <v>0</v>
      </c>
      <c r="K198" s="17">
        <v>202</v>
      </c>
      <c r="L198" s="17">
        <v>276</v>
      </c>
      <c r="M198" s="17">
        <v>84</v>
      </c>
      <c r="N198" s="17">
        <v>26077</v>
      </c>
      <c r="O198" s="17">
        <v>355553.09399999998</v>
      </c>
    </row>
    <row r="199" spans="1:15">
      <c r="A199" s="151" t="s">
        <v>516</v>
      </c>
      <c r="B199" s="17">
        <v>18</v>
      </c>
      <c r="C199" s="17">
        <v>0</v>
      </c>
      <c r="D199" s="17">
        <v>18</v>
      </c>
      <c r="E199" s="17">
        <v>38</v>
      </c>
      <c r="F199" s="17">
        <v>10</v>
      </c>
      <c r="G199" s="17">
        <v>29</v>
      </c>
      <c r="H199" s="17">
        <v>9</v>
      </c>
      <c r="I199" s="17">
        <v>0</v>
      </c>
      <c r="J199" s="17">
        <v>0</v>
      </c>
      <c r="K199" s="17">
        <v>76</v>
      </c>
      <c r="L199" s="17">
        <v>83</v>
      </c>
      <c r="M199" s="17">
        <v>45</v>
      </c>
      <c r="N199" s="17">
        <v>13454</v>
      </c>
      <c r="O199" s="17">
        <v>134851.66500000001</v>
      </c>
    </row>
    <row r="200" spans="1:15">
      <c r="A200" s="151" t="s">
        <v>517</v>
      </c>
      <c r="B200" s="17">
        <v>6</v>
      </c>
      <c r="C200" s="17">
        <v>0</v>
      </c>
      <c r="D200" s="17">
        <v>23</v>
      </c>
      <c r="E200" s="17">
        <v>84</v>
      </c>
      <c r="F200" s="17">
        <v>5</v>
      </c>
      <c r="G200" s="17">
        <v>27</v>
      </c>
      <c r="H200" s="17">
        <v>7</v>
      </c>
      <c r="I200" s="17">
        <v>0</v>
      </c>
      <c r="J200" s="17">
        <v>8</v>
      </c>
      <c r="K200" s="17">
        <v>48</v>
      </c>
      <c r="L200" s="17">
        <v>82</v>
      </c>
      <c r="M200" s="17">
        <v>22</v>
      </c>
      <c r="N200" s="17">
        <v>6495</v>
      </c>
      <c r="O200" s="17">
        <v>93403.672000000006</v>
      </c>
    </row>
    <row r="201" spans="1:15">
      <c r="A201" s="151" t="s">
        <v>518</v>
      </c>
      <c r="B201" s="17">
        <v>5</v>
      </c>
      <c r="C201" s="17">
        <v>0</v>
      </c>
      <c r="D201" s="17">
        <v>17</v>
      </c>
      <c r="E201" s="17">
        <v>10</v>
      </c>
      <c r="F201" s="17">
        <v>8</v>
      </c>
      <c r="G201" s="17">
        <v>14</v>
      </c>
      <c r="H201" s="17">
        <v>6</v>
      </c>
      <c r="I201" s="17" t="s">
        <v>970</v>
      </c>
      <c r="J201" s="17">
        <v>0</v>
      </c>
      <c r="K201" s="17">
        <v>18</v>
      </c>
      <c r="L201" s="17">
        <v>43</v>
      </c>
      <c r="M201" s="17">
        <v>24</v>
      </c>
      <c r="N201" s="17">
        <v>7519</v>
      </c>
      <c r="O201" s="17">
        <v>51229.817999999999</v>
      </c>
    </row>
    <row r="202" spans="1:15">
      <c r="A202" s="151" t="s">
        <v>519</v>
      </c>
      <c r="B202" s="17">
        <v>18</v>
      </c>
      <c r="C202" s="17">
        <v>0</v>
      </c>
      <c r="D202" s="17">
        <v>46</v>
      </c>
      <c r="E202" s="17">
        <v>100</v>
      </c>
      <c r="F202" s="17">
        <v>18</v>
      </c>
      <c r="G202" s="17">
        <v>54</v>
      </c>
      <c r="H202" s="17">
        <v>14</v>
      </c>
      <c r="I202" s="17">
        <v>6</v>
      </c>
      <c r="J202" s="17">
        <v>0</v>
      </c>
      <c r="K202" s="17">
        <v>149</v>
      </c>
      <c r="L202" s="17">
        <v>140</v>
      </c>
      <c r="M202" s="17">
        <v>51</v>
      </c>
      <c r="N202" s="17">
        <v>16278</v>
      </c>
      <c r="O202" s="17">
        <v>238140.27799999999</v>
      </c>
    </row>
    <row r="203" spans="1:15">
      <c r="A203" s="151" t="s">
        <v>520</v>
      </c>
      <c r="B203" s="17">
        <v>5</v>
      </c>
      <c r="C203" s="17">
        <v>0</v>
      </c>
      <c r="D203" s="17">
        <v>22</v>
      </c>
      <c r="E203" s="17">
        <v>57</v>
      </c>
      <c r="F203" s="17">
        <v>4</v>
      </c>
      <c r="G203" s="17">
        <v>8</v>
      </c>
      <c r="H203" s="17">
        <v>4</v>
      </c>
      <c r="I203" s="17">
        <v>5</v>
      </c>
      <c r="J203" s="17">
        <v>0</v>
      </c>
      <c r="K203" s="17">
        <v>66</v>
      </c>
      <c r="L203" s="17">
        <v>69</v>
      </c>
      <c r="M203" s="17">
        <v>15</v>
      </c>
      <c r="N203" s="17">
        <v>4605</v>
      </c>
      <c r="O203" s="17">
        <v>98841.856</v>
      </c>
    </row>
    <row r="204" spans="1:15">
      <c r="A204" s="151" t="s">
        <v>521</v>
      </c>
      <c r="B204" s="17">
        <v>10</v>
      </c>
      <c r="C204" s="17">
        <v>0</v>
      </c>
      <c r="D204" s="17">
        <v>17</v>
      </c>
      <c r="E204" s="17">
        <v>14</v>
      </c>
      <c r="F204" s="17">
        <v>17</v>
      </c>
      <c r="G204" s="17">
        <v>18</v>
      </c>
      <c r="H204" s="17">
        <v>5</v>
      </c>
      <c r="I204" s="17">
        <v>0</v>
      </c>
      <c r="J204" s="17">
        <v>0</v>
      </c>
      <c r="K204" s="17">
        <v>26</v>
      </c>
      <c r="L204" s="17">
        <v>36</v>
      </c>
      <c r="M204" s="17">
        <v>15</v>
      </c>
      <c r="N204" s="17">
        <v>4662</v>
      </c>
      <c r="O204" s="17">
        <v>54047.135000000002</v>
      </c>
    </row>
    <row r="205" spans="1:15" ht="18.75" customHeight="1">
      <c r="A205" s="145" t="s">
        <v>522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</row>
    <row r="206" spans="1:15">
      <c r="A206" s="151" t="s">
        <v>523</v>
      </c>
      <c r="B206" s="17">
        <v>9</v>
      </c>
      <c r="C206" s="17">
        <v>0</v>
      </c>
      <c r="D206" s="17">
        <v>17</v>
      </c>
      <c r="E206" s="17">
        <v>38</v>
      </c>
      <c r="F206" s="17" t="s">
        <v>970</v>
      </c>
      <c r="G206" s="17">
        <v>20</v>
      </c>
      <c r="H206" s="17">
        <v>8</v>
      </c>
      <c r="I206" s="17">
        <v>14</v>
      </c>
      <c r="J206" s="17">
        <v>0</v>
      </c>
      <c r="K206" s="17">
        <v>67</v>
      </c>
      <c r="L206" s="17">
        <v>77</v>
      </c>
      <c r="M206" s="17">
        <v>43</v>
      </c>
      <c r="N206" s="17">
        <v>12446</v>
      </c>
      <c r="O206" s="17">
        <v>131979.10399999999</v>
      </c>
    </row>
    <row r="207" spans="1:15">
      <c r="A207" s="151" t="s">
        <v>524</v>
      </c>
      <c r="B207" s="17" t="s">
        <v>970</v>
      </c>
      <c r="C207" s="17">
        <v>0</v>
      </c>
      <c r="D207" s="17" t="s">
        <v>970</v>
      </c>
      <c r="E207" s="17">
        <v>6</v>
      </c>
      <c r="F207" s="17">
        <v>0</v>
      </c>
      <c r="G207" s="17">
        <v>5</v>
      </c>
      <c r="H207" s="17">
        <v>0</v>
      </c>
      <c r="I207" s="17" t="s">
        <v>970</v>
      </c>
      <c r="J207" s="17">
        <v>0</v>
      </c>
      <c r="K207" s="17">
        <v>24</v>
      </c>
      <c r="L207" s="17">
        <v>27</v>
      </c>
      <c r="M207" s="17">
        <v>16</v>
      </c>
      <c r="N207" s="17">
        <v>4836</v>
      </c>
      <c r="O207" s="17">
        <v>42565.718999999997</v>
      </c>
    </row>
    <row r="208" spans="1:15">
      <c r="A208" s="151" t="s">
        <v>525</v>
      </c>
      <c r="B208" s="17">
        <v>7</v>
      </c>
      <c r="C208" s="17">
        <v>0</v>
      </c>
      <c r="D208" s="17">
        <v>18</v>
      </c>
      <c r="E208" s="17">
        <v>66</v>
      </c>
      <c r="F208" s="17">
        <v>6</v>
      </c>
      <c r="G208" s="17">
        <v>17</v>
      </c>
      <c r="H208" s="17" t="s">
        <v>970</v>
      </c>
      <c r="I208" s="17" t="s">
        <v>970</v>
      </c>
      <c r="J208" s="17" t="s">
        <v>970</v>
      </c>
      <c r="K208" s="17">
        <v>25</v>
      </c>
      <c r="L208" s="17">
        <v>58</v>
      </c>
      <c r="M208" s="17">
        <v>16</v>
      </c>
      <c r="N208" s="17">
        <v>4838</v>
      </c>
      <c r="O208" s="17">
        <v>59156.684999999998</v>
      </c>
    </row>
    <row r="209" spans="1:15">
      <c r="A209" s="151" t="s">
        <v>526</v>
      </c>
      <c r="B209" s="17" t="s">
        <v>970</v>
      </c>
      <c r="C209" s="17">
        <v>0</v>
      </c>
      <c r="D209" s="17">
        <v>4</v>
      </c>
      <c r="E209" s="17">
        <v>53</v>
      </c>
      <c r="F209" s="17">
        <v>6</v>
      </c>
      <c r="G209" s="17">
        <v>9</v>
      </c>
      <c r="H209" s="17">
        <v>0</v>
      </c>
      <c r="I209" s="17">
        <v>0</v>
      </c>
      <c r="J209" s="17" t="s">
        <v>970</v>
      </c>
      <c r="K209" s="17">
        <v>32</v>
      </c>
      <c r="L209" s="17">
        <v>47</v>
      </c>
      <c r="M209" s="17">
        <v>28</v>
      </c>
      <c r="N209" s="17">
        <v>8507</v>
      </c>
      <c r="O209" s="17">
        <v>61403.909</v>
      </c>
    </row>
    <row r="210" spans="1:15">
      <c r="A210" s="151" t="s">
        <v>527</v>
      </c>
      <c r="B210" s="17">
        <v>7</v>
      </c>
      <c r="C210" s="17">
        <v>0</v>
      </c>
      <c r="D210" s="17" t="s">
        <v>970</v>
      </c>
      <c r="E210" s="17">
        <v>23</v>
      </c>
      <c r="F210" s="17" t="s">
        <v>970</v>
      </c>
      <c r="G210" s="17">
        <v>5</v>
      </c>
      <c r="H210" s="17">
        <v>0</v>
      </c>
      <c r="I210" s="17" t="s">
        <v>970</v>
      </c>
      <c r="J210" s="17">
        <v>0</v>
      </c>
      <c r="K210" s="17">
        <v>25</v>
      </c>
      <c r="L210" s="17">
        <v>37</v>
      </c>
      <c r="M210" s="17">
        <v>19</v>
      </c>
      <c r="N210" s="17">
        <v>6425</v>
      </c>
      <c r="O210" s="17">
        <v>50538.705999999998</v>
      </c>
    </row>
    <row r="211" spans="1:15">
      <c r="A211" s="151" t="s">
        <v>528</v>
      </c>
      <c r="B211" s="17">
        <v>12</v>
      </c>
      <c r="C211" s="17">
        <v>0</v>
      </c>
      <c r="D211" s="17">
        <v>10</v>
      </c>
      <c r="E211" s="17">
        <v>42</v>
      </c>
      <c r="F211" s="17">
        <v>0</v>
      </c>
      <c r="G211" s="17">
        <v>4</v>
      </c>
      <c r="H211" s="17">
        <v>0</v>
      </c>
      <c r="I211" s="17">
        <v>7</v>
      </c>
      <c r="J211" s="17">
        <v>0</v>
      </c>
      <c r="K211" s="17">
        <v>22</v>
      </c>
      <c r="L211" s="17">
        <v>58</v>
      </c>
      <c r="M211" s="17">
        <v>25</v>
      </c>
      <c r="N211" s="17">
        <v>8101</v>
      </c>
      <c r="O211" s="17">
        <v>64293.891000000003</v>
      </c>
    </row>
    <row r="212" spans="1:15">
      <c r="A212" s="151" t="s">
        <v>529</v>
      </c>
      <c r="B212" s="17" t="s">
        <v>970</v>
      </c>
      <c r="C212" s="17">
        <v>0</v>
      </c>
      <c r="D212" s="17">
        <v>12</v>
      </c>
      <c r="E212" s="17">
        <v>36</v>
      </c>
      <c r="F212" s="17">
        <v>6</v>
      </c>
      <c r="G212" s="17">
        <v>7</v>
      </c>
      <c r="H212" s="17">
        <v>0</v>
      </c>
      <c r="I212" s="17" t="s">
        <v>970</v>
      </c>
      <c r="J212" s="17">
        <v>0</v>
      </c>
      <c r="K212" s="17">
        <v>47</v>
      </c>
      <c r="L212" s="17">
        <v>42</v>
      </c>
      <c r="M212" s="17">
        <v>22</v>
      </c>
      <c r="N212" s="17">
        <v>6582</v>
      </c>
      <c r="O212" s="17">
        <v>70584.622000000003</v>
      </c>
    </row>
    <row r="213" spans="1:15">
      <c r="A213" s="151" t="s">
        <v>530</v>
      </c>
      <c r="B213" s="17">
        <v>32</v>
      </c>
      <c r="C213" s="17">
        <v>0</v>
      </c>
      <c r="D213" s="17">
        <v>120</v>
      </c>
      <c r="E213" s="17">
        <v>269</v>
      </c>
      <c r="F213" s="17">
        <v>48</v>
      </c>
      <c r="G213" s="17">
        <v>55</v>
      </c>
      <c r="H213" s="17">
        <v>37</v>
      </c>
      <c r="I213" s="17">
        <v>8</v>
      </c>
      <c r="J213" s="17">
        <v>0</v>
      </c>
      <c r="K213" s="17">
        <v>242</v>
      </c>
      <c r="L213" s="17">
        <v>303</v>
      </c>
      <c r="M213" s="17">
        <v>142</v>
      </c>
      <c r="N213" s="17">
        <v>44001</v>
      </c>
      <c r="O213" s="17">
        <v>435046.79599999997</v>
      </c>
    </row>
    <row r="214" spans="1:15">
      <c r="A214" s="151" t="s">
        <v>531</v>
      </c>
      <c r="B214" s="17">
        <v>6</v>
      </c>
      <c r="C214" s="17">
        <v>0</v>
      </c>
      <c r="D214" s="17">
        <v>13</v>
      </c>
      <c r="E214" s="17">
        <v>31</v>
      </c>
      <c r="F214" s="17">
        <v>0</v>
      </c>
      <c r="G214" s="17">
        <v>8</v>
      </c>
      <c r="H214" s="17">
        <v>5</v>
      </c>
      <c r="I214" s="17" t="s">
        <v>970</v>
      </c>
      <c r="J214" s="17">
        <v>0</v>
      </c>
      <c r="K214" s="17">
        <v>32</v>
      </c>
      <c r="L214" s="17">
        <v>51</v>
      </c>
      <c r="M214" s="17">
        <v>20</v>
      </c>
      <c r="N214" s="17">
        <v>7011</v>
      </c>
      <c r="O214" s="17">
        <v>61564.237000000001</v>
      </c>
    </row>
    <row r="215" spans="1:15">
      <c r="A215" s="151" t="s">
        <v>532</v>
      </c>
      <c r="B215" s="17">
        <v>16</v>
      </c>
      <c r="C215" s="17">
        <v>0</v>
      </c>
      <c r="D215" s="17">
        <v>22</v>
      </c>
      <c r="E215" s="17">
        <v>128</v>
      </c>
      <c r="F215" s="17">
        <v>14</v>
      </c>
      <c r="G215" s="17">
        <v>12</v>
      </c>
      <c r="H215" s="17">
        <v>8</v>
      </c>
      <c r="I215" s="17">
        <v>4</v>
      </c>
      <c r="J215" s="17">
        <v>0</v>
      </c>
      <c r="K215" s="17">
        <v>61</v>
      </c>
      <c r="L215" s="17">
        <v>92</v>
      </c>
      <c r="M215" s="17">
        <v>33</v>
      </c>
      <c r="N215" s="17">
        <v>8092</v>
      </c>
      <c r="O215" s="17">
        <v>116074.262</v>
      </c>
    </row>
    <row r="216" spans="1:15">
      <c r="A216" s="151" t="s">
        <v>533</v>
      </c>
      <c r="B216" s="17" t="s">
        <v>970</v>
      </c>
      <c r="C216" s="17">
        <v>0</v>
      </c>
      <c r="D216" s="17" t="s">
        <v>970</v>
      </c>
      <c r="E216" s="17">
        <v>10</v>
      </c>
      <c r="F216" s="17" t="s">
        <v>970</v>
      </c>
      <c r="G216" s="17">
        <v>4</v>
      </c>
      <c r="H216" s="17">
        <v>0</v>
      </c>
      <c r="I216" s="17">
        <v>0</v>
      </c>
      <c r="J216" s="17">
        <v>0</v>
      </c>
      <c r="K216" s="17">
        <v>10</v>
      </c>
      <c r="L216" s="17">
        <v>12</v>
      </c>
      <c r="M216" s="17">
        <v>7</v>
      </c>
      <c r="N216" s="17">
        <v>2127</v>
      </c>
      <c r="O216" s="17">
        <v>17858.733</v>
      </c>
    </row>
    <row r="217" spans="1:15">
      <c r="A217" s="151" t="s">
        <v>534</v>
      </c>
      <c r="B217" s="17">
        <v>5</v>
      </c>
      <c r="C217" s="17">
        <v>0</v>
      </c>
      <c r="D217" s="17">
        <v>0</v>
      </c>
      <c r="E217" s="17">
        <v>8</v>
      </c>
      <c r="F217" s="17">
        <v>0</v>
      </c>
      <c r="G217" s="17" t="s">
        <v>970</v>
      </c>
      <c r="H217" s="17" t="s">
        <v>970</v>
      </c>
      <c r="I217" s="17">
        <v>0</v>
      </c>
      <c r="J217" s="17">
        <v>0</v>
      </c>
      <c r="K217" s="17" t="s">
        <v>970</v>
      </c>
      <c r="L217" s="17">
        <v>4</v>
      </c>
      <c r="M217" s="17">
        <v>7</v>
      </c>
      <c r="N217" s="17">
        <v>2304</v>
      </c>
      <c r="O217" s="17">
        <v>9984.9150000000009</v>
      </c>
    </row>
    <row r="218" spans="1:15">
      <c r="A218" s="151" t="s">
        <v>535</v>
      </c>
      <c r="B218" s="17">
        <v>10</v>
      </c>
      <c r="C218" s="17">
        <v>0</v>
      </c>
      <c r="D218" s="17">
        <v>9</v>
      </c>
      <c r="E218" s="17">
        <v>72</v>
      </c>
      <c r="F218" s="17" t="s">
        <v>970</v>
      </c>
      <c r="G218" s="17">
        <v>17</v>
      </c>
      <c r="H218" s="17" t="s">
        <v>970</v>
      </c>
      <c r="I218" s="17">
        <v>5</v>
      </c>
      <c r="J218" s="17" t="s">
        <v>970</v>
      </c>
      <c r="K218" s="17">
        <v>41</v>
      </c>
      <c r="L218" s="17">
        <v>67</v>
      </c>
      <c r="M218" s="17">
        <v>22</v>
      </c>
      <c r="N218" s="17">
        <v>7370</v>
      </c>
      <c r="O218" s="17">
        <v>84296.535999999993</v>
      </c>
    </row>
    <row r="219" spans="1:15">
      <c r="A219" s="151" t="s">
        <v>536</v>
      </c>
      <c r="B219" s="17">
        <v>29</v>
      </c>
      <c r="C219" s="17">
        <v>0</v>
      </c>
      <c r="D219" s="17">
        <v>7</v>
      </c>
      <c r="E219" s="17">
        <v>73</v>
      </c>
      <c r="F219" s="17" t="s">
        <v>970</v>
      </c>
      <c r="G219" s="17">
        <v>12</v>
      </c>
      <c r="H219" s="17">
        <v>7</v>
      </c>
      <c r="I219" s="17">
        <v>5</v>
      </c>
      <c r="J219" s="17" t="s">
        <v>970</v>
      </c>
      <c r="K219" s="17">
        <v>53</v>
      </c>
      <c r="L219" s="17">
        <v>46</v>
      </c>
      <c r="M219" s="17">
        <v>25</v>
      </c>
      <c r="N219" s="17">
        <v>7577</v>
      </c>
      <c r="O219" s="17">
        <v>101056.662</v>
      </c>
    </row>
    <row r="220" spans="1:15">
      <c r="A220" s="151" t="s">
        <v>537</v>
      </c>
      <c r="B220" s="17" t="s">
        <v>970</v>
      </c>
      <c r="C220" s="17">
        <v>0</v>
      </c>
      <c r="D220" s="17">
        <v>9</v>
      </c>
      <c r="E220" s="17">
        <v>17</v>
      </c>
      <c r="F220" s="17" t="s">
        <v>970</v>
      </c>
      <c r="G220" s="17">
        <v>4</v>
      </c>
      <c r="H220" s="17" t="s">
        <v>970</v>
      </c>
      <c r="I220" s="17">
        <v>5</v>
      </c>
      <c r="J220" s="17">
        <v>0</v>
      </c>
      <c r="K220" s="17">
        <v>40</v>
      </c>
      <c r="L220" s="17">
        <v>53</v>
      </c>
      <c r="M220" s="17">
        <v>21</v>
      </c>
      <c r="N220" s="17">
        <v>6767</v>
      </c>
      <c r="O220" s="17">
        <v>70270.782000000007</v>
      </c>
    </row>
    <row r="221" spans="1:15">
      <c r="A221" s="151" t="s">
        <v>538</v>
      </c>
      <c r="B221" s="17">
        <v>7</v>
      </c>
      <c r="C221" s="17">
        <v>0</v>
      </c>
      <c r="D221" s="17">
        <v>10</v>
      </c>
      <c r="E221" s="17">
        <v>25</v>
      </c>
      <c r="F221" s="17" t="s">
        <v>970</v>
      </c>
      <c r="G221" s="17">
        <v>8</v>
      </c>
      <c r="H221" s="17" t="s">
        <v>970</v>
      </c>
      <c r="I221" s="17" t="s">
        <v>970</v>
      </c>
      <c r="J221" s="17">
        <v>0</v>
      </c>
      <c r="K221" s="17">
        <v>15</v>
      </c>
      <c r="L221" s="17">
        <v>34</v>
      </c>
      <c r="M221" s="17">
        <v>19</v>
      </c>
      <c r="N221" s="17">
        <v>5686</v>
      </c>
      <c r="O221" s="17">
        <v>41716.491999999998</v>
      </c>
    </row>
    <row r="222" spans="1:15" ht="18.75" customHeight="1">
      <c r="A222" s="145" t="s">
        <v>539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</row>
    <row r="223" spans="1:15">
      <c r="A223" s="151" t="s">
        <v>540</v>
      </c>
      <c r="B223" s="17">
        <v>10</v>
      </c>
      <c r="C223" s="17">
        <v>0</v>
      </c>
      <c r="D223" s="17">
        <v>7</v>
      </c>
      <c r="E223" s="17">
        <v>14</v>
      </c>
      <c r="F223" s="17">
        <v>0</v>
      </c>
      <c r="G223" s="17">
        <v>6</v>
      </c>
      <c r="H223" s="17" t="s">
        <v>970</v>
      </c>
      <c r="I223" s="17" t="s">
        <v>970</v>
      </c>
      <c r="J223" s="17">
        <v>0</v>
      </c>
      <c r="K223" s="17">
        <v>32</v>
      </c>
      <c r="L223" s="17">
        <v>39</v>
      </c>
      <c r="M223" s="17">
        <v>17</v>
      </c>
      <c r="N223" s="17">
        <v>5285</v>
      </c>
      <c r="O223" s="17">
        <v>57671.360000000001</v>
      </c>
    </row>
    <row r="224" spans="1:15">
      <c r="A224" s="151" t="s">
        <v>541</v>
      </c>
      <c r="B224" s="17" t="s">
        <v>970</v>
      </c>
      <c r="C224" s="17">
        <v>0</v>
      </c>
      <c r="D224" s="17">
        <v>30</v>
      </c>
      <c r="E224" s="17">
        <v>19</v>
      </c>
      <c r="F224" s="17">
        <v>0</v>
      </c>
      <c r="G224" s="17">
        <v>11</v>
      </c>
      <c r="H224" s="17" t="s">
        <v>970</v>
      </c>
      <c r="I224" s="17" t="s">
        <v>970</v>
      </c>
      <c r="J224" s="17">
        <v>0</v>
      </c>
      <c r="K224" s="17">
        <v>25</v>
      </c>
      <c r="L224" s="17">
        <v>53</v>
      </c>
      <c r="M224" s="17">
        <v>11</v>
      </c>
      <c r="N224" s="17">
        <v>2338</v>
      </c>
      <c r="O224" s="17">
        <v>48064.885000000002</v>
      </c>
    </row>
    <row r="225" spans="1:15">
      <c r="A225" s="151" t="s">
        <v>542</v>
      </c>
      <c r="B225" s="17">
        <v>8</v>
      </c>
      <c r="C225" s="17">
        <v>0</v>
      </c>
      <c r="D225" s="17">
        <v>26</v>
      </c>
      <c r="E225" s="17">
        <v>32</v>
      </c>
      <c r="F225" s="17" t="s">
        <v>970</v>
      </c>
      <c r="G225" s="17">
        <v>23</v>
      </c>
      <c r="H225" s="17">
        <v>9</v>
      </c>
      <c r="I225" s="17">
        <v>0</v>
      </c>
      <c r="J225" s="17">
        <v>0</v>
      </c>
      <c r="K225" s="17">
        <v>31</v>
      </c>
      <c r="L225" s="17">
        <v>70</v>
      </c>
      <c r="M225" s="17">
        <v>23</v>
      </c>
      <c r="N225" s="17">
        <v>7190</v>
      </c>
      <c r="O225" s="17">
        <v>71359.159</v>
      </c>
    </row>
    <row r="226" spans="1:15">
      <c r="A226" s="151" t="s">
        <v>543</v>
      </c>
      <c r="B226" s="17">
        <v>0</v>
      </c>
      <c r="C226" s="17">
        <v>0</v>
      </c>
      <c r="D226" s="17">
        <v>5</v>
      </c>
      <c r="E226" s="17">
        <v>32</v>
      </c>
      <c r="F226" s="17">
        <v>0</v>
      </c>
      <c r="G226" s="17" t="s">
        <v>970</v>
      </c>
      <c r="H226" s="17">
        <v>0</v>
      </c>
      <c r="I226" s="17">
        <v>0</v>
      </c>
      <c r="J226" s="17">
        <v>0</v>
      </c>
      <c r="K226" s="17">
        <v>21</v>
      </c>
      <c r="L226" s="17">
        <v>28</v>
      </c>
      <c r="M226" s="17">
        <v>17</v>
      </c>
      <c r="N226" s="17">
        <v>5071</v>
      </c>
      <c r="O226" s="17">
        <v>36580.881000000001</v>
      </c>
    </row>
    <row r="227" spans="1:15">
      <c r="A227" s="151" t="s">
        <v>544</v>
      </c>
      <c r="B227" s="17">
        <v>4</v>
      </c>
      <c r="C227" s="17">
        <v>0</v>
      </c>
      <c r="D227" s="17">
        <v>15</v>
      </c>
      <c r="E227" s="17">
        <v>94</v>
      </c>
      <c r="F227" s="17" t="s">
        <v>970</v>
      </c>
      <c r="G227" s="17">
        <v>32</v>
      </c>
      <c r="H227" s="17">
        <v>17</v>
      </c>
      <c r="I227" s="17" t="s">
        <v>970</v>
      </c>
      <c r="J227" s="17">
        <v>0</v>
      </c>
      <c r="K227" s="17">
        <v>80</v>
      </c>
      <c r="L227" s="17">
        <v>122</v>
      </c>
      <c r="M227" s="17">
        <v>45</v>
      </c>
      <c r="N227" s="17">
        <v>13603</v>
      </c>
      <c r="O227" s="17">
        <v>144873.66200000001</v>
      </c>
    </row>
    <row r="228" spans="1:15">
      <c r="A228" s="151" t="s">
        <v>545</v>
      </c>
      <c r="B228" s="17">
        <v>20</v>
      </c>
      <c r="C228" s="17">
        <v>0</v>
      </c>
      <c r="D228" s="17">
        <v>18</v>
      </c>
      <c r="E228" s="17">
        <v>55</v>
      </c>
      <c r="F228" s="17">
        <v>6</v>
      </c>
      <c r="G228" s="17">
        <v>25</v>
      </c>
      <c r="H228" s="17">
        <v>11</v>
      </c>
      <c r="I228" s="17" t="s">
        <v>970</v>
      </c>
      <c r="J228" s="17">
        <v>0</v>
      </c>
      <c r="K228" s="17">
        <v>78</v>
      </c>
      <c r="L228" s="17">
        <v>132</v>
      </c>
      <c r="M228" s="17">
        <v>24</v>
      </c>
      <c r="N228" s="17">
        <v>6852</v>
      </c>
      <c r="O228" s="17">
        <v>136407.07</v>
      </c>
    </row>
    <row r="229" spans="1:15">
      <c r="A229" s="151" t="s">
        <v>546</v>
      </c>
      <c r="B229" s="17">
        <v>7</v>
      </c>
      <c r="C229" s="17">
        <v>0</v>
      </c>
      <c r="D229" s="17">
        <v>4</v>
      </c>
      <c r="E229" s="17">
        <v>7</v>
      </c>
      <c r="F229" s="17">
        <v>0</v>
      </c>
      <c r="G229" s="17">
        <v>5</v>
      </c>
      <c r="H229" s="17" t="s">
        <v>970</v>
      </c>
      <c r="I229" s="17">
        <v>0</v>
      </c>
      <c r="J229" s="17">
        <v>0</v>
      </c>
      <c r="K229" s="17">
        <v>20</v>
      </c>
      <c r="L229" s="17">
        <v>22</v>
      </c>
      <c r="M229" s="17">
        <v>6</v>
      </c>
      <c r="N229" s="17">
        <v>1937</v>
      </c>
      <c r="O229" s="17">
        <v>32276.760999999999</v>
      </c>
    </row>
    <row r="230" spans="1:15">
      <c r="A230" s="151" t="s">
        <v>547</v>
      </c>
      <c r="B230" s="17" t="s">
        <v>970</v>
      </c>
      <c r="C230" s="17">
        <v>0</v>
      </c>
      <c r="D230" s="17" t="s">
        <v>970</v>
      </c>
      <c r="E230" s="17">
        <v>15</v>
      </c>
      <c r="F230" s="17" t="s">
        <v>970</v>
      </c>
      <c r="G230" s="17">
        <v>10</v>
      </c>
      <c r="H230" s="17" t="s">
        <v>970</v>
      </c>
      <c r="I230" s="17" t="s">
        <v>970</v>
      </c>
      <c r="J230" s="17">
        <v>0</v>
      </c>
      <c r="K230" s="17">
        <v>25</v>
      </c>
      <c r="L230" s="17">
        <v>35</v>
      </c>
      <c r="M230" s="17">
        <v>8</v>
      </c>
      <c r="N230" s="17">
        <v>2532</v>
      </c>
      <c r="O230" s="17">
        <v>42743.987000000001</v>
      </c>
    </row>
    <row r="231" spans="1:15">
      <c r="A231" s="151" t="s">
        <v>548</v>
      </c>
      <c r="B231" s="17">
        <v>19</v>
      </c>
      <c r="C231" s="17">
        <v>0</v>
      </c>
      <c r="D231" s="17">
        <v>11</v>
      </c>
      <c r="E231" s="17">
        <v>87</v>
      </c>
      <c r="F231" s="17">
        <v>11</v>
      </c>
      <c r="G231" s="17">
        <v>31</v>
      </c>
      <c r="H231" s="17" t="s">
        <v>970</v>
      </c>
      <c r="I231" s="17">
        <v>5</v>
      </c>
      <c r="J231" s="17">
        <v>0</v>
      </c>
      <c r="K231" s="17">
        <v>98</v>
      </c>
      <c r="L231" s="17">
        <v>127</v>
      </c>
      <c r="M231" s="17">
        <v>48</v>
      </c>
      <c r="N231" s="17">
        <v>15442</v>
      </c>
      <c r="O231" s="17">
        <v>173906.709</v>
      </c>
    </row>
    <row r="232" spans="1:15">
      <c r="A232" s="151" t="s">
        <v>549</v>
      </c>
      <c r="B232" s="17" t="s">
        <v>970</v>
      </c>
      <c r="C232" s="17">
        <v>0</v>
      </c>
      <c r="D232" s="17">
        <v>0</v>
      </c>
      <c r="E232" s="17">
        <v>9</v>
      </c>
      <c r="F232" s="17" t="s">
        <v>970</v>
      </c>
      <c r="G232" s="17" t="s">
        <v>970</v>
      </c>
      <c r="H232" s="17">
        <v>0</v>
      </c>
      <c r="I232" s="17" t="s">
        <v>970</v>
      </c>
      <c r="J232" s="17">
        <v>0</v>
      </c>
      <c r="K232" s="17">
        <v>14</v>
      </c>
      <c r="L232" s="17">
        <v>19</v>
      </c>
      <c r="M232" s="17">
        <v>15</v>
      </c>
      <c r="N232" s="17">
        <v>4093</v>
      </c>
      <c r="O232" s="17">
        <v>28764.077000000001</v>
      </c>
    </row>
    <row r="233" spans="1:15">
      <c r="A233" s="151" t="s">
        <v>550</v>
      </c>
      <c r="B233" s="17">
        <v>9</v>
      </c>
      <c r="C233" s="17">
        <v>0</v>
      </c>
      <c r="D233" s="17">
        <v>6</v>
      </c>
      <c r="E233" s="17">
        <v>53</v>
      </c>
      <c r="F233" s="17" t="s">
        <v>970</v>
      </c>
      <c r="G233" s="17">
        <v>8</v>
      </c>
      <c r="H233" s="17" t="s">
        <v>970</v>
      </c>
      <c r="I233" s="17" t="s">
        <v>970</v>
      </c>
      <c r="J233" s="17">
        <v>0</v>
      </c>
      <c r="K233" s="17">
        <v>35</v>
      </c>
      <c r="L233" s="17">
        <v>47</v>
      </c>
      <c r="M233" s="17">
        <v>24</v>
      </c>
      <c r="N233" s="17">
        <v>6946</v>
      </c>
      <c r="O233" s="17">
        <v>67913.399000000005</v>
      </c>
    </row>
    <row r="234" spans="1:15">
      <c r="A234" s="151" t="s">
        <v>551</v>
      </c>
      <c r="B234" s="17">
        <v>97</v>
      </c>
      <c r="C234" s="17">
        <v>0</v>
      </c>
      <c r="D234" s="17">
        <v>242</v>
      </c>
      <c r="E234" s="17">
        <v>429</v>
      </c>
      <c r="F234" s="17">
        <v>62</v>
      </c>
      <c r="G234" s="17">
        <v>150</v>
      </c>
      <c r="H234" s="17">
        <v>66</v>
      </c>
      <c r="I234" s="17">
        <v>5</v>
      </c>
      <c r="J234" s="17">
        <v>0</v>
      </c>
      <c r="K234" s="17">
        <v>506</v>
      </c>
      <c r="L234" s="17">
        <v>674</v>
      </c>
      <c r="M234" s="17">
        <v>219</v>
      </c>
      <c r="N234" s="17">
        <v>68301</v>
      </c>
      <c r="O234" s="17">
        <v>877173.92799999996</v>
      </c>
    </row>
    <row r="235" spans="1:15" ht="18.75" customHeight="1">
      <c r="A235" s="145" t="s">
        <v>552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</row>
    <row r="236" spans="1:15">
      <c r="A236" s="151" t="s">
        <v>553</v>
      </c>
      <c r="B236" s="17">
        <v>5</v>
      </c>
      <c r="C236" s="17">
        <v>0</v>
      </c>
      <c r="D236" s="17">
        <v>5</v>
      </c>
      <c r="E236" s="17">
        <v>40</v>
      </c>
      <c r="F236" s="17">
        <v>4</v>
      </c>
      <c r="G236" s="17">
        <v>18</v>
      </c>
      <c r="H236" s="17">
        <v>5</v>
      </c>
      <c r="I236" s="17" t="s">
        <v>970</v>
      </c>
      <c r="J236" s="17">
        <v>0</v>
      </c>
      <c r="K236" s="17">
        <v>34</v>
      </c>
      <c r="L236" s="17">
        <v>44</v>
      </c>
      <c r="M236" s="17">
        <v>30</v>
      </c>
      <c r="N236" s="17">
        <v>8640</v>
      </c>
      <c r="O236" s="17">
        <v>68503.394</v>
      </c>
    </row>
    <row r="237" spans="1:15">
      <c r="A237" s="151" t="s">
        <v>554</v>
      </c>
      <c r="B237" s="17" t="s">
        <v>970</v>
      </c>
      <c r="C237" s="17">
        <v>0</v>
      </c>
      <c r="D237" s="17" t="s">
        <v>970</v>
      </c>
      <c r="E237" s="17">
        <v>30</v>
      </c>
      <c r="F237" s="17" t="s">
        <v>970</v>
      </c>
      <c r="G237" s="17">
        <v>9</v>
      </c>
      <c r="H237" s="17">
        <v>4</v>
      </c>
      <c r="I237" s="17">
        <v>0</v>
      </c>
      <c r="J237" s="17">
        <v>0</v>
      </c>
      <c r="K237" s="17">
        <v>52</v>
      </c>
      <c r="L237" s="17">
        <v>66</v>
      </c>
      <c r="M237" s="17">
        <v>15</v>
      </c>
      <c r="N237" s="17">
        <v>4632</v>
      </c>
      <c r="O237" s="17">
        <v>75241.960999999996</v>
      </c>
    </row>
    <row r="238" spans="1:15">
      <c r="A238" s="151" t="s">
        <v>555</v>
      </c>
      <c r="B238" s="17">
        <v>8</v>
      </c>
      <c r="C238" s="17">
        <v>0</v>
      </c>
      <c r="D238" s="17">
        <v>7</v>
      </c>
      <c r="E238" s="17">
        <v>67</v>
      </c>
      <c r="F238" s="17">
        <v>4</v>
      </c>
      <c r="G238" s="17">
        <v>20</v>
      </c>
      <c r="H238" s="17">
        <v>14</v>
      </c>
      <c r="I238" s="17" t="s">
        <v>970</v>
      </c>
      <c r="J238" s="17">
        <v>0</v>
      </c>
      <c r="K238" s="17">
        <v>79</v>
      </c>
      <c r="L238" s="17">
        <v>91</v>
      </c>
      <c r="M238" s="17">
        <v>27</v>
      </c>
      <c r="N238" s="17">
        <v>9735</v>
      </c>
      <c r="O238" s="17">
        <v>125970.04700000001</v>
      </c>
    </row>
    <row r="239" spans="1:15">
      <c r="A239" s="151" t="s">
        <v>556</v>
      </c>
      <c r="B239" s="17">
        <v>7</v>
      </c>
      <c r="C239" s="17">
        <v>0</v>
      </c>
      <c r="D239" s="17" t="s">
        <v>970</v>
      </c>
      <c r="E239" s="17">
        <v>68</v>
      </c>
      <c r="F239" s="17" t="s">
        <v>970</v>
      </c>
      <c r="G239" s="17">
        <v>8</v>
      </c>
      <c r="H239" s="17">
        <v>4</v>
      </c>
      <c r="I239" s="17">
        <v>4</v>
      </c>
      <c r="J239" s="17">
        <v>0</v>
      </c>
      <c r="K239" s="17">
        <v>44</v>
      </c>
      <c r="L239" s="17">
        <v>57</v>
      </c>
      <c r="M239" s="17">
        <v>13</v>
      </c>
      <c r="N239" s="17">
        <v>4025</v>
      </c>
      <c r="O239" s="17">
        <v>73571.998000000007</v>
      </c>
    </row>
    <row r="240" spans="1:15">
      <c r="A240" s="151" t="s">
        <v>557</v>
      </c>
      <c r="B240" s="17">
        <v>14</v>
      </c>
      <c r="C240" s="17">
        <v>0</v>
      </c>
      <c r="D240" s="17">
        <v>4</v>
      </c>
      <c r="E240" s="17">
        <v>69</v>
      </c>
      <c r="F240" s="17">
        <v>4</v>
      </c>
      <c r="G240" s="17">
        <v>18</v>
      </c>
      <c r="H240" s="17">
        <v>4</v>
      </c>
      <c r="I240" s="17" t="s">
        <v>970</v>
      </c>
      <c r="J240" s="17" t="s">
        <v>970</v>
      </c>
      <c r="K240" s="17">
        <v>84</v>
      </c>
      <c r="L240" s="17">
        <v>121</v>
      </c>
      <c r="M240" s="17">
        <v>35</v>
      </c>
      <c r="N240" s="17">
        <v>11124</v>
      </c>
      <c r="O240" s="17">
        <v>143429.95199999999</v>
      </c>
    </row>
    <row r="241" spans="1:15">
      <c r="A241" s="151" t="s">
        <v>558</v>
      </c>
      <c r="B241" s="17">
        <v>0</v>
      </c>
      <c r="C241" s="17">
        <v>0</v>
      </c>
      <c r="D241" s="17">
        <v>0</v>
      </c>
      <c r="E241" s="17">
        <v>7</v>
      </c>
      <c r="F241" s="17" t="s">
        <v>970</v>
      </c>
      <c r="G241" s="17" t="s">
        <v>970</v>
      </c>
      <c r="H241" s="17" t="s">
        <v>970</v>
      </c>
      <c r="I241" s="17">
        <v>0</v>
      </c>
      <c r="J241" s="17">
        <v>0</v>
      </c>
      <c r="K241" s="17">
        <v>12</v>
      </c>
      <c r="L241" s="17">
        <v>19</v>
      </c>
      <c r="M241" s="17">
        <v>12</v>
      </c>
      <c r="N241" s="17">
        <v>3646</v>
      </c>
      <c r="O241" s="17">
        <v>23091.839</v>
      </c>
    </row>
    <row r="242" spans="1:15">
      <c r="A242" s="151" t="s">
        <v>559</v>
      </c>
      <c r="B242" s="17">
        <v>6</v>
      </c>
      <c r="C242" s="17">
        <v>0</v>
      </c>
      <c r="D242" s="17">
        <v>5</v>
      </c>
      <c r="E242" s="17">
        <v>67</v>
      </c>
      <c r="F242" s="17">
        <v>8</v>
      </c>
      <c r="G242" s="17">
        <v>21</v>
      </c>
      <c r="H242" s="17">
        <v>10</v>
      </c>
      <c r="I242" s="17">
        <v>4</v>
      </c>
      <c r="J242" s="17" t="s">
        <v>970</v>
      </c>
      <c r="K242" s="17">
        <v>85</v>
      </c>
      <c r="L242" s="17">
        <v>105</v>
      </c>
      <c r="M242" s="17">
        <v>27</v>
      </c>
      <c r="N242" s="17">
        <v>8891</v>
      </c>
      <c r="O242" s="17">
        <v>135107.99400000001</v>
      </c>
    </row>
    <row r="243" spans="1:15">
      <c r="A243" s="151" t="s">
        <v>560</v>
      </c>
      <c r="B243" s="17">
        <v>4</v>
      </c>
      <c r="C243" s="17">
        <v>0</v>
      </c>
      <c r="D243" s="17">
        <v>0</v>
      </c>
      <c r="E243" s="17">
        <v>13</v>
      </c>
      <c r="F243" s="17">
        <v>0</v>
      </c>
      <c r="G243" s="17">
        <v>7</v>
      </c>
      <c r="H243" s="17">
        <v>4</v>
      </c>
      <c r="I243" s="17">
        <v>0</v>
      </c>
      <c r="J243" s="17">
        <v>0</v>
      </c>
      <c r="K243" s="17">
        <v>5</v>
      </c>
      <c r="L243" s="17">
        <v>5</v>
      </c>
      <c r="M243" s="17">
        <v>6</v>
      </c>
      <c r="N243" s="17">
        <v>1823</v>
      </c>
      <c r="O243" s="17">
        <v>14110.953</v>
      </c>
    </row>
    <row r="244" spans="1:15">
      <c r="A244" s="151" t="s">
        <v>561</v>
      </c>
      <c r="B244" s="17" t="s">
        <v>970</v>
      </c>
      <c r="C244" s="17">
        <v>0</v>
      </c>
      <c r="D244" s="17">
        <v>5</v>
      </c>
      <c r="E244" s="17">
        <v>13</v>
      </c>
      <c r="F244" s="17" t="s">
        <v>970</v>
      </c>
      <c r="G244" s="17">
        <v>9</v>
      </c>
      <c r="H244" s="17" t="s">
        <v>970</v>
      </c>
      <c r="I244" s="17" t="s">
        <v>970</v>
      </c>
      <c r="J244" s="17">
        <v>0</v>
      </c>
      <c r="K244" s="17">
        <v>18</v>
      </c>
      <c r="L244" s="17">
        <v>30</v>
      </c>
      <c r="M244" s="17">
        <v>20</v>
      </c>
      <c r="N244" s="17">
        <v>7564</v>
      </c>
      <c r="O244" s="17">
        <v>41813.56</v>
      </c>
    </row>
    <row r="245" spans="1:15">
      <c r="A245" s="151" t="s">
        <v>562</v>
      </c>
      <c r="B245" s="17">
        <v>57</v>
      </c>
      <c r="C245" s="17">
        <v>5</v>
      </c>
      <c r="D245" s="17">
        <v>103</v>
      </c>
      <c r="E245" s="17">
        <v>379</v>
      </c>
      <c r="F245" s="17">
        <v>136</v>
      </c>
      <c r="G245" s="17">
        <v>186</v>
      </c>
      <c r="H245" s="17">
        <v>96</v>
      </c>
      <c r="I245" s="17">
        <v>9</v>
      </c>
      <c r="J245" s="17">
        <v>0</v>
      </c>
      <c r="K245" s="17">
        <v>352</v>
      </c>
      <c r="L245" s="17">
        <v>668</v>
      </c>
      <c r="M245" s="17">
        <v>217</v>
      </c>
      <c r="N245" s="17">
        <v>66223</v>
      </c>
      <c r="O245" s="17">
        <v>720843.78599999996</v>
      </c>
    </row>
    <row r="246" spans="1:15" ht="18.75" customHeight="1">
      <c r="A246" s="145" t="s">
        <v>563</v>
      </c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</row>
    <row r="247" spans="1:15">
      <c r="A247" s="151" t="s">
        <v>564</v>
      </c>
      <c r="B247" s="17">
        <v>13</v>
      </c>
      <c r="C247" s="17">
        <v>0</v>
      </c>
      <c r="D247" s="17" t="s">
        <v>970</v>
      </c>
      <c r="E247" s="17">
        <v>48</v>
      </c>
      <c r="F247" s="17" t="s">
        <v>970</v>
      </c>
      <c r="G247" s="17">
        <v>18</v>
      </c>
      <c r="H247" s="17">
        <v>8</v>
      </c>
      <c r="I247" s="17" t="s">
        <v>970</v>
      </c>
      <c r="J247" s="17" t="s">
        <v>970</v>
      </c>
      <c r="K247" s="17">
        <v>48</v>
      </c>
      <c r="L247" s="17">
        <v>74</v>
      </c>
      <c r="M247" s="17">
        <v>32</v>
      </c>
      <c r="N247" s="17">
        <v>9191</v>
      </c>
      <c r="O247" s="17">
        <v>93638.183999999994</v>
      </c>
    </row>
    <row r="248" spans="1:15">
      <c r="A248" s="151" t="s">
        <v>565</v>
      </c>
      <c r="B248" s="17">
        <v>55</v>
      </c>
      <c r="C248" s="17">
        <v>0</v>
      </c>
      <c r="D248" s="17">
        <v>112</v>
      </c>
      <c r="E248" s="17">
        <v>184</v>
      </c>
      <c r="F248" s="17">
        <v>13</v>
      </c>
      <c r="G248" s="17">
        <v>50</v>
      </c>
      <c r="H248" s="17">
        <v>38</v>
      </c>
      <c r="I248" s="17" t="s">
        <v>970</v>
      </c>
      <c r="J248" s="17" t="s">
        <v>970</v>
      </c>
      <c r="K248" s="17">
        <v>125</v>
      </c>
      <c r="L248" s="17">
        <v>287</v>
      </c>
      <c r="M248" s="17">
        <v>135</v>
      </c>
      <c r="N248" s="17">
        <v>42445</v>
      </c>
      <c r="O248" s="17">
        <v>319692.842</v>
      </c>
    </row>
    <row r="249" spans="1:15">
      <c r="A249" s="151" t="s">
        <v>566</v>
      </c>
      <c r="B249" s="17">
        <v>17</v>
      </c>
      <c r="C249" s="17">
        <v>0</v>
      </c>
      <c r="D249" s="17">
        <v>13</v>
      </c>
      <c r="E249" s="17">
        <v>253</v>
      </c>
      <c r="F249" s="17">
        <v>22</v>
      </c>
      <c r="G249" s="17">
        <v>43</v>
      </c>
      <c r="H249" s="17">
        <v>22</v>
      </c>
      <c r="I249" s="17">
        <v>0</v>
      </c>
      <c r="J249" s="17">
        <v>0</v>
      </c>
      <c r="K249" s="17">
        <v>182</v>
      </c>
      <c r="L249" s="17">
        <v>217</v>
      </c>
      <c r="M249" s="17">
        <v>119</v>
      </c>
      <c r="N249" s="17">
        <v>35174</v>
      </c>
      <c r="O249" s="17">
        <v>313974.239</v>
      </c>
    </row>
    <row r="250" spans="1:15">
      <c r="A250" s="151" t="s">
        <v>567</v>
      </c>
      <c r="B250" s="17">
        <v>6</v>
      </c>
      <c r="C250" s="17">
        <v>0</v>
      </c>
      <c r="D250" s="17">
        <v>11</v>
      </c>
      <c r="E250" s="17">
        <v>22</v>
      </c>
      <c r="F250" s="17">
        <v>7</v>
      </c>
      <c r="G250" s="17">
        <v>10</v>
      </c>
      <c r="H250" s="17">
        <v>8</v>
      </c>
      <c r="I250" s="17">
        <v>0</v>
      </c>
      <c r="J250" s="17">
        <v>0</v>
      </c>
      <c r="K250" s="17">
        <v>32</v>
      </c>
      <c r="L250" s="17">
        <v>40</v>
      </c>
      <c r="M250" s="17">
        <v>20</v>
      </c>
      <c r="N250" s="17">
        <v>6240</v>
      </c>
      <c r="O250" s="17">
        <v>58509.284</v>
      </c>
    </row>
    <row r="251" spans="1:15">
      <c r="A251" s="151" t="s">
        <v>568</v>
      </c>
      <c r="B251" s="17" t="s">
        <v>970</v>
      </c>
      <c r="C251" s="17">
        <v>0</v>
      </c>
      <c r="D251" s="17">
        <v>11</v>
      </c>
      <c r="E251" s="17">
        <v>49</v>
      </c>
      <c r="F251" s="17" t="s">
        <v>970</v>
      </c>
      <c r="G251" s="17" t="s">
        <v>970</v>
      </c>
      <c r="H251" s="17" t="s">
        <v>970</v>
      </c>
      <c r="I251" s="17" t="s">
        <v>970</v>
      </c>
      <c r="J251" s="17">
        <v>0</v>
      </c>
      <c r="K251" s="17">
        <v>51</v>
      </c>
      <c r="L251" s="17">
        <v>81</v>
      </c>
      <c r="M251" s="17">
        <v>48</v>
      </c>
      <c r="N251" s="17">
        <v>14876</v>
      </c>
      <c r="O251" s="17">
        <v>98749.89</v>
      </c>
    </row>
    <row r="252" spans="1:15">
      <c r="A252" s="151" t="s">
        <v>569</v>
      </c>
      <c r="B252" s="17">
        <v>4</v>
      </c>
      <c r="C252" s="17">
        <v>0</v>
      </c>
      <c r="D252" s="17">
        <v>4</v>
      </c>
      <c r="E252" s="17">
        <v>33</v>
      </c>
      <c r="F252" s="17" t="s">
        <v>970</v>
      </c>
      <c r="G252" s="17">
        <v>12</v>
      </c>
      <c r="H252" s="17">
        <v>7</v>
      </c>
      <c r="I252" s="17">
        <v>0</v>
      </c>
      <c r="J252" s="17">
        <v>0</v>
      </c>
      <c r="K252" s="17">
        <v>23</v>
      </c>
      <c r="L252" s="17">
        <v>39</v>
      </c>
      <c r="M252" s="17">
        <v>17</v>
      </c>
      <c r="N252" s="17">
        <v>6100</v>
      </c>
      <c r="O252" s="17">
        <v>47949.758999999998</v>
      </c>
    </row>
    <row r="253" spans="1:15">
      <c r="A253" s="151" t="s">
        <v>570</v>
      </c>
      <c r="B253" s="17">
        <v>25</v>
      </c>
      <c r="C253" s="17">
        <v>0</v>
      </c>
      <c r="D253" s="17">
        <v>10</v>
      </c>
      <c r="E253" s="17">
        <v>62</v>
      </c>
      <c r="F253" s="17" t="s">
        <v>970</v>
      </c>
      <c r="G253" s="17">
        <v>14</v>
      </c>
      <c r="H253" s="17">
        <v>7</v>
      </c>
      <c r="I253" s="17">
        <v>6</v>
      </c>
      <c r="J253" s="17">
        <v>0</v>
      </c>
      <c r="K253" s="17">
        <v>50</v>
      </c>
      <c r="L253" s="17">
        <v>107</v>
      </c>
      <c r="M253" s="17">
        <v>49</v>
      </c>
      <c r="N253" s="17">
        <v>15314</v>
      </c>
      <c r="O253" s="17">
        <v>124005.462</v>
      </c>
    </row>
    <row r="254" spans="1:15">
      <c r="A254" s="151" t="s">
        <v>571</v>
      </c>
      <c r="B254" s="17">
        <v>7</v>
      </c>
      <c r="C254" s="17">
        <v>0</v>
      </c>
      <c r="D254" s="17" t="s">
        <v>970</v>
      </c>
      <c r="E254" s="17">
        <v>22</v>
      </c>
      <c r="F254" s="17" t="s">
        <v>970</v>
      </c>
      <c r="G254" s="17">
        <v>9</v>
      </c>
      <c r="H254" s="17" t="s">
        <v>970</v>
      </c>
      <c r="I254" s="17">
        <v>5</v>
      </c>
      <c r="J254" s="17">
        <v>0</v>
      </c>
      <c r="K254" s="17">
        <v>22</v>
      </c>
      <c r="L254" s="17">
        <v>24</v>
      </c>
      <c r="M254" s="17">
        <v>15</v>
      </c>
      <c r="N254" s="17">
        <v>4206</v>
      </c>
      <c r="O254" s="17">
        <v>46440.881000000001</v>
      </c>
    </row>
    <row r="255" spans="1:15">
      <c r="A255" s="151" t="s">
        <v>572</v>
      </c>
      <c r="B255" s="17">
        <v>4</v>
      </c>
      <c r="C255" s="17">
        <v>0</v>
      </c>
      <c r="D255" s="17" t="s">
        <v>970</v>
      </c>
      <c r="E255" s="17">
        <v>56</v>
      </c>
      <c r="F255" s="17">
        <v>11</v>
      </c>
      <c r="G255" s="17">
        <v>18</v>
      </c>
      <c r="H255" s="17">
        <v>10</v>
      </c>
      <c r="I255" s="17" t="s">
        <v>970</v>
      </c>
      <c r="J255" s="17" t="s">
        <v>970</v>
      </c>
      <c r="K255" s="17">
        <v>73</v>
      </c>
      <c r="L255" s="17">
        <v>124</v>
      </c>
      <c r="M255" s="17">
        <v>43</v>
      </c>
      <c r="N255" s="17">
        <v>13131</v>
      </c>
      <c r="O255" s="17">
        <v>132789.337</v>
      </c>
    </row>
    <row r="256" spans="1:15">
      <c r="A256" s="151" t="s">
        <v>573</v>
      </c>
      <c r="B256" s="17" t="s">
        <v>970</v>
      </c>
      <c r="C256" s="17">
        <v>0</v>
      </c>
      <c r="D256" s="17" t="s">
        <v>970</v>
      </c>
      <c r="E256" s="17">
        <v>23</v>
      </c>
      <c r="F256" s="17">
        <v>7</v>
      </c>
      <c r="G256" s="17">
        <v>5</v>
      </c>
      <c r="H256" s="17">
        <v>4</v>
      </c>
      <c r="I256" s="17" t="s">
        <v>970</v>
      </c>
      <c r="J256" s="17">
        <v>0</v>
      </c>
      <c r="K256" s="17">
        <v>18</v>
      </c>
      <c r="L256" s="17">
        <v>28</v>
      </c>
      <c r="M256" s="17">
        <v>16</v>
      </c>
      <c r="N256" s="17">
        <v>5267</v>
      </c>
      <c r="O256" s="17">
        <v>38606.267</v>
      </c>
    </row>
    <row r="257" spans="1:15">
      <c r="A257" s="151" t="s">
        <v>574</v>
      </c>
      <c r="B257" s="17">
        <v>0</v>
      </c>
      <c r="C257" s="17">
        <v>0</v>
      </c>
      <c r="D257" s="17" t="s">
        <v>970</v>
      </c>
      <c r="E257" s="17">
        <v>55</v>
      </c>
      <c r="F257" s="17" t="s">
        <v>970</v>
      </c>
      <c r="G257" s="17">
        <v>12</v>
      </c>
      <c r="H257" s="17" t="s">
        <v>970</v>
      </c>
      <c r="I257" s="17">
        <v>0</v>
      </c>
      <c r="J257" s="17">
        <v>0</v>
      </c>
      <c r="K257" s="17">
        <v>37</v>
      </c>
      <c r="L257" s="17">
        <v>58</v>
      </c>
      <c r="M257" s="17">
        <v>14</v>
      </c>
      <c r="N257" s="17">
        <v>4222</v>
      </c>
      <c r="O257" s="17">
        <v>59898.423999999999</v>
      </c>
    </row>
    <row r="258" spans="1:15">
      <c r="A258" s="151" t="s">
        <v>575</v>
      </c>
      <c r="B258" s="17" t="s">
        <v>970</v>
      </c>
      <c r="C258" s="17">
        <v>0</v>
      </c>
      <c r="D258" s="17" t="s">
        <v>970</v>
      </c>
      <c r="E258" s="17">
        <v>19</v>
      </c>
      <c r="F258" s="17" t="s">
        <v>970</v>
      </c>
      <c r="G258" s="17">
        <v>10</v>
      </c>
      <c r="H258" s="17" t="s">
        <v>970</v>
      </c>
      <c r="I258" s="17" t="s">
        <v>970</v>
      </c>
      <c r="J258" s="17">
        <v>0</v>
      </c>
      <c r="K258" s="17">
        <v>18</v>
      </c>
      <c r="L258" s="17">
        <v>36</v>
      </c>
      <c r="M258" s="17">
        <v>11</v>
      </c>
      <c r="N258" s="17">
        <v>3341</v>
      </c>
      <c r="O258" s="17">
        <v>39675.79</v>
      </c>
    </row>
    <row r="259" spans="1:15">
      <c r="A259" s="151" t="s">
        <v>576</v>
      </c>
      <c r="B259" s="17" t="s">
        <v>970</v>
      </c>
      <c r="C259" s="17">
        <v>0</v>
      </c>
      <c r="D259" s="17">
        <v>10</v>
      </c>
      <c r="E259" s="17">
        <v>30</v>
      </c>
      <c r="F259" s="17" t="s">
        <v>970</v>
      </c>
      <c r="G259" s="17">
        <v>0</v>
      </c>
      <c r="H259" s="17">
        <v>4</v>
      </c>
      <c r="I259" s="17" t="s">
        <v>970</v>
      </c>
      <c r="J259" s="17">
        <v>0</v>
      </c>
      <c r="K259" s="17">
        <v>28</v>
      </c>
      <c r="L259" s="17">
        <v>34</v>
      </c>
      <c r="M259" s="17">
        <v>16</v>
      </c>
      <c r="N259" s="17">
        <v>5209</v>
      </c>
      <c r="O259" s="17">
        <v>47408.527000000002</v>
      </c>
    </row>
    <row r="260" spans="1:15">
      <c r="A260" s="151" t="s">
        <v>577</v>
      </c>
      <c r="B260" s="17">
        <v>5</v>
      </c>
      <c r="C260" s="17">
        <v>0</v>
      </c>
      <c r="D260" s="17">
        <v>4</v>
      </c>
      <c r="E260" s="17">
        <v>20</v>
      </c>
      <c r="F260" s="17" t="s">
        <v>970</v>
      </c>
      <c r="G260" s="17">
        <v>5</v>
      </c>
      <c r="H260" s="17">
        <v>7</v>
      </c>
      <c r="I260" s="17" t="s">
        <v>970</v>
      </c>
      <c r="J260" s="17" t="s">
        <v>970</v>
      </c>
      <c r="K260" s="17" t="s">
        <v>970</v>
      </c>
      <c r="L260" s="17">
        <v>17</v>
      </c>
      <c r="M260" s="17">
        <v>11</v>
      </c>
      <c r="N260" s="17">
        <v>3486</v>
      </c>
      <c r="O260" s="17">
        <v>20766.428</v>
      </c>
    </row>
    <row r="261" spans="1:15">
      <c r="A261" s="151" t="s">
        <v>578</v>
      </c>
      <c r="B261" s="17" t="s">
        <v>970</v>
      </c>
      <c r="C261" s="17">
        <v>0</v>
      </c>
      <c r="D261" s="17" t="s">
        <v>970</v>
      </c>
      <c r="E261" s="17">
        <v>10</v>
      </c>
      <c r="F261" s="17" t="s">
        <v>970</v>
      </c>
      <c r="G261" s="17">
        <v>5</v>
      </c>
      <c r="H261" s="17" t="s">
        <v>970</v>
      </c>
      <c r="I261" s="17" t="s">
        <v>970</v>
      </c>
      <c r="J261" s="17">
        <v>0</v>
      </c>
      <c r="K261" s="17">
        <v>12</v>
      </c>
      <c r="L261" s="17">
        <v>22</v>
      </c>
      <c r="M261" s="17">
        <v>11</v>
      </c>
      <c r="N261" s="17">
        <v>3324</v>
      </c>
      <c r="O261" s="17">
        <v>26710.266</v>
      </c>
    </row>
    <row r="262" spans="1:15" ht="18.75" customHeight="1">
      <c r="A262" s="145" t="s">
        <v>579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</row>
    <row r="263" spans="1:15">
      <c r="A263" s="151" t="s">
        <v>580</v>
      </c>
      <c r="B263" s="17">
        <v>10</v>
      </c>
      <c r="C263" s="17">
        <v>0</v>
      </c>
      <c r="D263" s="17">
        <v>9</v>
      </c>
      <c r="E263" s="17">
        <v>73</v>
      </c>
      <c r="F263" s="17">
        <v>7</v>
      </c>
      <c r="G263" s="17">
        <v>14</v>
      </c>
      <c r="H263" s="17">
        <v>11</v>
      </c>
      <c r="I263" s="17">
        <v>0</v>
      </c>
      <c r="J263" s="17">
        <v>0</v>
      </c>
      <c r="K263" s="17">
        <v>112</v>
      </c>
      <c r="L263" s="17">
        <v>136</v>
      </c>
      <c r="M263" s="17">
        <v>59</v>
      </c>
      <c r="N263" s="17">
        <v>17886</v>
      </c>
      <c r="O263" s="17">
        <v>179315.16099999999</v>
      </c>
    </row>
    <row r="264" spans="1:15">
      <c r="A264" s="151" t="s">
        <v>581</v>
      </c>
      <c r="B264" s="17">
        <v>42</v>
      </c>
      <c r="C264" s="17" t="s">
        <v>970</v>
      </c>
      <c r="D264" s="17">
        <v>22</v>
      </c>
      <c r="E264" s="17">
        <v>336</v>
      </c>
      <c r="F264" s="17">
        <v>30</v>
      </c>
      <c r="G264" s="17">
        <v>76</v>
      </c>
      <c r="H264" s="17">
        <v>57</v>
      </c>
      <c r="I264" s="17">
        <v>6</v>
      </c>
      <c r="J264" s="17">
        <v>0</v>
      </c>
      <c r="K264" s="17">
        <v>276</v>
      </c>
      <c r="L264" s="17">
        <v>402</v>
      </c>
      <c r="M264" s="17">
        <v>154</v>
      </c>
      <c r="N264" s="17">
        <v>48478</v>
      </c>
      <c r="O264" s="17">
        <v>499218.15600000002</v>
      </c>
    </row>
    <row r="265" spans="1:15">
      <c r="A265" s="151" t="s">
        <v>582</v>
      </c>
      <c r="B265" s="17">
        <v>8</v>
      </c>
      <c r="C265" s="17">
        <v>0</v>
      </c>
      <c r="D265" s="17">
        <v>4</v>
      </c>
      <c r="E265" s="17">
        <v>17</v>
      </c>
      <c r="F265" s="17" t="s">
        <v>970</v>
      </c>
      <c r="G265" s="17" t="s">
        <v>970</v>
      </c>
      <c r="H265" s="17" t="s">
        <v>970</v>
      </c>
      <c r="I265" s="17">
        <v>4</v>
      </c>
      <c r="J265" s="17">
        <v>0</v>
      </c>
      <c r="K265" s="17">
        <v>28</v>
      </c>
      <c r="L265" s="17">
        <v>44</v>
      </c>
      <c r="M265" s="17">
        <v>26</v>
      </c>
      <c r="N265" s="17">
        <v>7975</v>
      </c>
      <c r="O265" s="17">
        <v>60750.406000000003</v>
      </c>
    </row>
    <row r="266" spans="1:15">
      <c r="A266" s="151" t="s">
        <v>583</v>
      </c>
      <c r="B266" s="17">
        <v>14</v>
      </c>
      <c r="C266" s="17">
        <v>0</v>
      </c>
      <c r="D266" s="17">
        <v>7</v>
      </c>
      <c r="E266" s="17">
        <v>76</v>
      </c>
      <c r="F266" s="17">
        <v>9</v>
      </c>
      <c r="G266" s="17">
        <v>52</v>
      </c>
      <c r="H266" s="17">
        <v>18</v>
      </c>
      <c r="I266" s="17">
        <v>6</v>
      </c>
      <c r="J266" s="17">
        <v>0</v>
      </c>
      <c r="K266" s="17">
        <v>135</v>
      </c>
      <c r="L266" s="17">
        <v>180</v>
      </c>
      <c r="M266" s="17">
        <v>78</v>
      </c>
      <c r="N266" s="17">
        <v>24555</v>
      </c>
      <c r="O266" s="17">
        <v>242462.21100000001</v>
      </c>
    </row>
    <row r="267" spans="1:15">
      <c r="A267" s="151" t="s">
        <v>584</v>
      </c>
      <c r="B267" s="17">
        <v>9</v>
      </c>
      <c r="C267" s="17" t="s">
        <v>970</v>
      </c>
      <c r="D267" s="17">
        <v>5</v>
      </c>
      <c r="E267" s="17">
        <v>27</v>
      </c>
      <c r="F267" s="17" t="s">
        <v>970</v>
      </c>
      <c r="G267" s="17">
        <v>14</v>
      </c>
      <c r="H267" s="17">
        <v>4</v>
      </c>
      <c r="I267" s="17">
        <v>10</v>
      </c>
      <c r="J267" s="17">
        <v>0</v>
      </c>
      <c r="K267" s="17">
        <v>67</v>
      </c>
      <c r="L267" s="17">
        <v>76</v>
      </c>
      <c r="M267" s="17">
        <v>34</v>
      </c>
      <c r="N267" s="17">
        <v>11638</v>
      </c>
      <c r="O267" s="17">
        <v>120032.803</v>
      </c>
    </row>
    <row r="268" spans="1:15">
      <c r="A268" s="151" t="s">
        <v>585</v>
      </c>
      <c r="B268" s="17">
        <v>5</v>
      </c>
      <c r="C268" s="17">
        <v>0</v>
      </c>
      <c r="D268" s="17" t="s">
        <v>970</v>
      </c>
      <c r="E268" s="17">
        <v>14</v>
      </c>
      <c r="F268" s="17" t="s">
        <v>970</v>
      </c>
      <c r="G268" s="17">
        <v>4</v>
      </c>
      <c r="H268" s="17">
        <v>0</v>
      </c>
      <c r="I268" s="17" t="s">
        <v>970</v>
      </c>
      <c r="J268" s="17">
        <v>0</v>
      </c>
      <c r="K268" s="17">
        <v>14</v>
      </c>
      <c r="L268" s="17">
        <v>33</v>
      </c>
      <c r="M268" s="17">
        <v>20</v>
      </c>
      <c r="N268" s="17">
        <v>6375</v>
      </c>
      <c r="O268" s="17">
        <v>36965.748</v>
      </c>
    </row>
    <row r="269" spans="1:15">
      <c r="A269" s="151" t="s">
        <v>586</v>
      </c>
      <c r="B269" s="17" t="s">
        <v>970</v>
      </c>
      <c r="C269" s="17">
        <v>0</v>
      </c>
      <c r="D269" s="17" t="s">
        <v>970</v>
      </c>
      <c r="E269" s="17">
        <v>20</v>
      </c>
      <c r="F269" s="17">
        <v>0</v>
      </c>
      <c r="G269" s="17" t="s">
        <v>970</v>
      </c>
      <c r="H269" s="17" t="s">
        <v>970</v>
      </c>
      <c r="I269" s="17" t="s">
        <v>970</v>
      </c>
      <c r="J269" s="17">
        <v>0</v>
      </c>
      <c r="K269" s="17">
        <v>22</v>
      </c>
      <c r="L269" s="17">
        <v>24</v>
      </c>
      <c r="M269" s="17">
        <v>20</v>
      </c>
      <c r="N269" s="17">
        <v>6159</v>
      </c>
      <c r="O269" s="17">
        <v>41195.866000000002</v>
      </c>
    </row>
    <row r="270" spans="1:15">
      <c r="A270" s="151" t="s">
        <v>587</v>
      </c>
      <c r="B270" s="17" t="s">
        <v>970</v>
      </c>
      <c r="C270" s="17">
        <v>0</v>
      </c>
      <c r="D270" s="17">
        <v>5</v>
      </c>
      <c r="E270" s="17">
        <v>19</v>
      </c>
      <c r="F270" s="17" t="s">
        <v>970</v>
      </c>
      <c r="G270" s="17">
        <v>7</v>
      </c>
      <c r="H270" s="17">
        <v>5</v>
      </c>
      <c r="I270" s="17" t="s">
        <v>970</v>
      </c>
      <c r="J270" s="17">
        <v>0</v>
      </c>
      <c r="K270" s="17">
        <v>38</v>
      </c>
      <c r="L270" s="17">
        <v>54</v>
      </c>
      <c r="M270" s="17">
        <v>11</v>
      </c>
      <c r="N270" s="17">
        <v>3352</v>
      </c>
      <c r="O270" s="17">
        <v>60279.866000000002</v>
      </c>
    </row>
    <row r="271" spans="1:15">
      <c r="A271" s="151" t="s">
        <v>588</v>
      </c>
      <c r="B271" s="17">
        <v>17</v>
      </c>
      <c r="C271" s="17">
        <v>0</v>
      </c>
      <c r="D271" s="17">
        <v>14</v>
      </c>
      <c r="E271" s="17">
        <v>105</v>
      </c>
      <c r="F271" s="17">
        <v>7</v>
      </c>
      <c r="G271" s="17">
        <v>22</v>
      </c>
      <c r="H271" s="17">
        <v>4</v>
      </c>
      <c r="I271" s="17" t="s">
        <v>970</v>
      </c>
      <c r="J271" s="17">
        <v>0</v>
      </c>
      <c r="K271" s="17">
        <v>101</v>
      </c>
      <c r="L271" s="17">
        <v>161</v>
      </c>
      <c r="M271" s="17">
        <v>55</v>
      </c>
      <c r="N271" s="17">
        <v>17073</v>
      </c>
      <c r="O271" s="17">
        <v>181971.52</v>
      </c>
    </row>
    <row r="272" spans="1:15">
      <c r="A272" s="151" t="s">
        <v>589</v>
      </c>
      <c r="B272" s="17">
        <v>14</v>
      </c>
      <c r="C272" s="17">
        <v>0</v>
      </c>
      <c r="D272" s="17">
        <v>9</v>
      </c>
      <c r="E272" s="17">
        <v>55</v>
      </c>
      <c r="F272" s="17">
        <v>5</v>
      </c>
      <c r="G272" s="17">
        <v>36</v>
      </c>
      <c r="H272" s="17" t="s">
        <v>970</v>
      </c>
      <c r="I272" s="17">
        <v>0</v>
      </c>
      <c r="J272" s="17">
        <v>0</v>
      </c>
      <c r="K272" s="17">
        <v>121</v>
      </c>
      <c r="L272" s="17">
        <v>118</v>
      </c>
      <c r="M272" s="17">
        <v>36</v>
      </c>
      <c r="N272" s="17">
        <v>11539</v>
      </c>
      <c r="O272" s="17">
        <v>178167.057</v>
      </c>
    </row>
    <row r="273" spans="1:15" ht="18.75" customHeight="1">
      <c r="A273" s="145" t="s">
        <v>590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</row>
    <row r="274" spans="1:15">
      <c r="A274" s="151" t="s">
        <v>591</v>
      </c>
      <c r="B274" s="17">
        <v>17</v>
      </c>
      <c r="C274" s="17">
        <v>0</v>
      </c>
      <c r="D274" s="17">
        <v>41</v>
      </c>
      <c r="E274" s="17">
        <v>93</v>
      </c>
      <c r="F274" s="17">
        <v>9</v>
      </c>
      <c r="G274" s="17">
        <v>36</v>
      </c>
      <c r="H274" s="17">
        <v>26</v>
      </c>
      <c r="I274" s="17">
        <v>0</v>
      </c>
      <c r="J274" s="17">
        <v>0</v>
      </c>
      <c r="K274" s="17">
        <v>115</v>
      </c>
      <c r="L274" s="17">
        <v>166</v>
      </c>
      <c r="M274" s="17">
        <v>43</v>
      </c>
      <c r="N274" s="17">
        <v>13494</v>
      </c>
      <c r="O274" s="17">
        <v>195123.96100000001</v>
      </c>
    </row>
    <row r="275" spans="1:15">
      <c r="A275" s="151" t="s">
        <v>592</v>
      </c>
      <c r="B275" s="17">
        <v>4</v>
      </c>
      <c r="C275" s="17">
        <v>0</v>
      </c>
      <c r="D275" s="17" t="s">
        <v>970</v>
      </c>
      <c r="E275" s="17">
        <v>52</v>
      </c>
      <c r="F275" s="17">
        <v>4</v>
      </c>
      <c r="G275" s="17">
        <v>14</v>
      </c>
      <c r="H275" s="17">
        <v>9</v>
      </c>
      <c r="I275" s="17" t="s">
        <v>970</v>
      </c>
      <c r="J275" s="17">
        <v>0</v>
      </c>
      <c r="K275" s="17">
        <v>78</v>
      </c>
      <c r="L275" s="17">
        <v>96</v>
      </c>
      <c r="M275" s="17">
        <v>35</v>
      </c>
      <c r="N275" s="17">
        <v>9163</v>
      </c>
      <c r="O275" s="17">
        <v>123354.743</v>
      </c>
    </row>
    <row r="276" spans="1:15">
      <c r="A276" s="151" t="s">
        <v>593</v>
      </c>
      <c r="B276" s="17">
        <v>12</v>
      </c>
      <c r="C276" s="17">
        <v>0</v>
      </c>
      <c r="D276" s="17">
        <v>7</v>
      </c>
      <c r="E276" s="17">
        <v>134</v>
      </c>
      <c r="F276" s="17" t="s">
        <v>970</v>
      </c>
      <c r="G276" s="17">
        <v>21</v>
      </c>
      <c r="H276" s="17">
        <v>9</v>
      </c>
      <c r="I276" s="17" t="s">
        <v>970</v>
      </c>
      <c r="J276" s="17">
        <v>0</v>
      </c>
      <c r="K276" s="17">
        <v>78</v>
      </c>
      <c r="L276" s="17">
        <v>98</v>
      </c>
      <c r="M276" s="17">
        <v>41</v>
      </c>
      <c r="N276" s="17">
        <v>13226</v>
      </c>
      <c r="O276" s="17">
        <v>137987.02900000001</v>
      </c>
    </row>
    <row r="277" spans="1:15">
      <c r="A277" s="151" t="s">
        <v>594</v>
      </c>
      <c r="B277" s="17">
        <v>43</v>
      </c>
      <c r="C277" s="17">
        <v>0</v>
      </c>
      <c r="D277" s="17">
        <v>64</v>
      </c>
      <c r="E277" s="17">
        <v>256</v>
      </c>
      <c r="F277" s="17">
        <v>32</v>
      </c>
      <c r="G277" s="17">
        <v>81</v>
      </c>
      <c r="H277" s="17">
        <v>35</v>
      </c>
      <c r="I277" s="17">
        <v>10</v>
      </c>
      <c r="J277" s="17">
        <v>0</v>
      </c>
      <c r="K277" s="17">
        <v>251</v>
      </c>
      <c r="L277" s="17">
        <v>376</v>
      </c>
      <c r="M277" s="17">
        <v>150</v>
      </c>
      <c r="N277" s="17">
        <v>47819</v>
      </c>
      <c r="O277" s="17">
        <v>473937.36599999998</v>
      </c>
    </row>
    <row r="278" spans="1:15">
      <c r="A278" s="151" t="s">
        <v>595</v>
      </c>
      <c r="B278" s="17">
        <v>6</v>
      </c>
      <c r="C278" s="17">
        <v>0</v>
      </c>
      <c r="D278" s="17">
        <v>15</v>
      </c>
      <c r="E278" s="17">
        <v>51</v>
      </c>
      <c r="F278" s="17">
        <v>7</v>
      </c>
      <c r="G278" s="17">
        <v>15</v>
      </c>
      <c r="H278" s="17">
        <v>6</v>
      </c>
      <c r="I278" s="17">
        <v>7</v>
      </c>
      <c r="J278" s="17">
        <v>0</v>
      </c>
      <c r="K278" s="17">
        <v>33</v>
      </c>
      <c r="L278" s="17">
        <v>70</v>
      </c>
      <c r="M278" s="17">
        <v>31</v>
      </c>
      <c r="N278" s="17">
        <v>9997</v>
      </c>
      <c r="O278" s="17">
        <v>82588.694000000003</v>
      </c>
    </row>
    <row r="279" spans="1:15">
      <c r="A279" s="151" t="s">
        <v>596</v>
      </c>
      <c r="B279" s="17">
        <v>4</v>
      </c>
      <c r="C279" s="17">
        <v>0</v>
      </c>
      <c r="D279" s="17">
        <v>7</v>
      </c>
      <c r="E279" s="17">
        <v>29</v>
      </c>
      <c r="F279" s="17">
        <v>0</v>
      </c>
      <c r="G279" s="17">
        <v>14</v>
      </c>
      <c r="H279" s="17" t="s">
        <v>970</v>
      </c>
      <c r="I279" s="17">
        <v>10</v>
      </c>
      <c r="J279" s="17">
        <v>0</v>
      </c>
      <c r="K279" s="17">
        <v>24</v>
      </c>
      <c r="L279" s="17">
        <v>42</v>
      </c>
      <c r="M279" s="17">
        <v>14</v>
      </c>
      <c r="N279" s="17">
        <v>4604</v>
      </c>
      <c r="O279" s="17">
        <v>58357.703000000001</v>
      </c>
    </row>
    <row r="280" spans="1:15">
      <c r="A280" s="151" t="s">
        <v>597</v>
      </c>
      <c r="B280" s="17">
        <v>32</v>
      </c>
      <c r="C280" s="17" t="s">
        <v>970</v>
      </c>
      <c r="D280" s="17">
        <v>39</v>
      </c>
      <c r="E280" s="17">
        <v>112</v>
      </c>
      <c r="F280" s="17">
        <v>9</v>
      </c>
      <c r="G280" s="17">
        <v>44</v>
      </c>
      <c r="H280" s="17">
        <v>26</v>
      </c>
      <c r="I280" s="17" t="s">
        <v>970</v>
      </c>
      <c r="J280" s="17" t="s">
        <v>970</v>
      </c>
      <c r="K280" s="17">
        <v>194</v>
      </c>
      <c r="L280" s="17">
        <v>331</v>
      </c>
      <c r="M280" s="17">
        <v>91</v>
      </c>
      <c r="N280" s="17">
        <v>29206</v>
      </c>
      <c r="O280" s="17">
        <v>342095.86099999998</v>
      </c>
    </row>
    <row r="281" spans="1:15" ht="18.75" customHeight="1">
      <c r="A281" s="145" t="s">
        <v>598</v>
      </c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</row>
    <row r="282" spans="1:15">
      <c r="A282" s="151" t="s">
        <v>599</v>
      </c>
      <c r="B282" s="17">
        <v>4</v>
      </c>
      <c r="C282" s="17">
        <v>0</v>
      </c>
      <c r="D282" s="17">
        <v>12</v>
      </c>
      <c r="E282" s="17">
        <v>9</v>
      </c>
      <c r="F282" s="17">
        <v>0</v>
      </c>
      <c r="G282" s="17" t="s">
        <v>970</v>
      </c>
      <c r="H282" s="17" t="s">
        <v>970</v>
      </c>
      <c r="I282" s="17" t="s">
        <v>970</v>
      </c>
      <c r="J282" s="17">
        <v>0</v>
      </c>
      <c r="K282" s="17">
        <v>28</v>
      </c>
      <c r="L282" s="17">
        <v>26</v>
      </c>
      <c r="M282" s="17">
        <v>13</v>
      </c>
      <c r="N282" s="17">
        <v>4039</v>
      </c>
      <c r="O282" s="17">
        <v>44986.428999999996</v>
      </c>
    </row>
    <row r="283" spans="1:15">
      <c r="A283" s="151" t="s">
        <v>600</v>
      </c>
      <c r="B283" s="17">
        <v>7</v>
      </c>
      <c r="C283" s="17">
        <v>0</v>
      </c>
      <c r="D283" s="17" t="s">
        <v>970</v>
      </c>
      <c r="E283" s="17">
        <v>18</v>
      </c>
      <c r="F283" s="17">
        <v>5</v>
      </c>
      <c r="G283" s="17">
        <v>4</v>
      </c>
      <c r="H283" s="17">
        <v>0</v>
      </c>
      <c r="I283" s="17" t="s">
        <v>970</v>
      </c>
      <c r="J283" s="17">
        <v>0</v>
      </c>
      <c r="K283" s="17">
        <v>22</v>
      </c>
      <c r="L283" s="17">
        <v>22</v>
      </c>
      <c r="M283" s="17">
        <v>9</v>
      </c>
      <c r="N283" s="17">
        <v>2584</v>
      </c>
      <c r="O283" s="17">
        <v>37887.642</v>
      </c>
    </row>
    <row r="284" spans="1:15">
      <c r="A284" s="151" t="s">
        <v>601</v>
      </c>
      <c r="B284" s="17" t="s">
        <v>970</v>
      </c>
      <c r="C284" s="17">
        <v>0</v>
      </c>
      <c r="D284" s="17" t="s">
        <v>970</v>
      </c>
      <c r="E284" s="17">
        <v>15</v>
      </c>
      <c r="F284" s="17">
        <v>0</v>
      </c>
      <c r="G284" s="17" t="s">
        <v>970</v>
      </c>
      <c r="H284" s="17" t="s">
        <v>970</v>
      </c>
      <c r="I284" s="17" t="s">
        <v>970</v>
      </c>
      <c r="J284" s="17">
        <v>0</v>
      </c>
      <c r="K284" s="17">
        <v>31</v>
      </c>
      <c r="L284" s="17">
        <v>25</v>
      </c>
      <c r="M284" s="17">
        <v>10</v>
      </c>
      <c r="N284" s="17">
        <v>3358</v>
      </c>
      <c r="O284" s="17">
        <v>46593.021000000001</v>
      </c>
    </row>
    <row r="285" spans="1:15">
      <c r="A285" s="151" t="s">
        <v>602</v>
      </c>
      <c r="B285" s="17">
        <v>5</v>
      </c>
      <c r="C285" s="17">
        <v>0</v>
      </c>
      <c r="D285" s="17">
        <v>8</v>
      </c>
      <c r="E285" s="17">
        <v>28</v>
      </c>
      <c r="F285" s="17">
        <v>9</v>
      </c>
      <c r="G285" s="17">
        <v>9</v>
      </c>
      <c r="H285" s="17">
        <v>13</v>
      </c>
      <c r="I285" s="17">
        <v>7</v>
      </c>
      <c r="J285" s="17">
        <v>0</v>
      </c>
      <c r="K285" s="17">
        <v>48</v>
      </c>
      <c r="L285" s="17">
        <v>36</v>
      </c>
      <c r="M285" s="17">
        <v>17</v>
      </c>
      <c r="N285" s="17">
        <v>5591</v>
      </c>
      <c r="O285" s="17">
        <v>79349.785000000003</v>
      </c>
    </row>
    <row r="286" spans="1:15">
      <c r="A286" s="151" t="s">
        <v>603</v>
      </c>
      <c r="B286" s="17" t="s">
        <v>970</v>
      </c>
      <c r="C286" s="17">
        <v>0</v>
      </c>
      <c r="D286" s="17" t="s">
        <v>970</v>
      </c>
      <c r="E286" s="17">
        <v>7</v>
      </c>
      <c r="F286" s="17">
        <v>0</v>
      </c>
      <c r="G286" s="17" t="s">
        <v>970</v>
      </c>
      <c r="H286" s="17" t="s">
        <v>970</v>
      </c>
      <c r="I286" s="17" t="s">
        <v>970</v>
      </c>
      <c r="J286" s="17">
        <v>0</v>
      </c>
      <c r="K286" s="17" t="s">
        <v>970</v>
      </c>
      <c r="L286" s="17" t="s">
        <v>970</v>
      </c>
      <c r="M286" s="17">
        <v>7</v>
      </c>
      <c r="N286" s="17">
        <v>2380</v>
      </c>
      <c r="O286" s="17">
        <v>8346.5450000000001</v>
      </c>
    </row>
    <row r="287" spans="1:15">
      <c r="A287" s="151" t="s">
        <v>604</v>
      </c>
      <c r="B287" s="17">
        <v>5</v>
      </c>
      <c r="C287" s="17">
        <v>0</v>
      </c>
      <c r="D287" s="17">
        <v>0</v>
      </c>
      <c r="E287" s="17">
        <v>33</v>
      </c>
      <c r="F287" s="17">
        <v>0</v>
      </c>
      <c r="G287" s="17" t="s">
        <v>970</v>
      </c>
      <c r="H287" s="17" t="s">
        <v>970</v>
      </c>
      <c r="I287" s="17">
        <v>9</v>
      </c>
      <c r="J287" s="17">
        <v>0</v>
      </c>
      <c r="K287" s="17">
        <v>44</v>
      </c>
      <c r="L287" s="17">
        <v>34</v>
      </c>
      <c r="M287" s="17">
        <v>15</v>
      </c>
      <c r="N287" s="17">
        <v>5040</v>
      </c>
      <c r="O287" s="17">
        <v>71932.960000000006</v>
      </c>
    </row>
    <row r="288" spans="1:15">
      <c r="A288" s="151" t="s">
        <v>605</v>
      </c>
      <c r="B288" s="17">
        <v>6</v>
      </c>
      <c r="C288" s="17">
        <v>0</v>
      </c>
      <c r="D288" s="17">
        <v>9</v>
      </c>
      <c r="E288" s="17">
        <v>9</v>
      </c>
      <c r="F288" s="17">
        <v>0</v>
      </c>
      <c r="G288" s="17" t="s">
        <v>970</v>
      </c>
      <c r="H288" s="17" t="s">
        <v>970</v>
      </c>
      <c r="I288" s="17">
        <v>6</v>
      </c>
      <c r="J288" s="17">
        <v>0</v>
      </c>
      <c r="K288" s="17">
        <v>14</v>
      </c>
      <c r="L288" s="17">
        <v>20</v>
      </c>
      <c r="M288" s="17">
        <v>10</v>
      </c>
      <c r="N288" s="17">
        <v>3357</v>
      </c>
      <c r="O288" s="17">
        <v>35189.489000000001</v>
      </c>
    </row>
    <row r="289" spans="1:15">
      <c r="A289" s="151" t="s">
        <v>606</v>
      </c>
      <c r="B289" s="17">
        <v>45</v>
      </c>
      <c r="C289" s="17" t="s">
        <v>970</v>
      </c>
      <c r="D289" s="17">
        <v>39</v>
      </c>
      <c r="E289" s="17">
        <v>225</v>
      </c>
      <c r="F289" s="17">
        <v>30</v>
      </c>
      <c r="G289" s="17">
        <v>71</v>
      </c>
      <c r="H289" s="17">
        <v>52</v>
      </c>
      <c r="I289" s="17" t="s">
        <v>970</v>
      </c>
      <c r="J289" s="17">
        <v>0</v>
      </c>
      <c r="K289" s="17">
        <v>486</v>
      </c>
      <c r="L289" s="17">
        <v>387</v>
      </c>
      <c r="M289" s="17">
        <v>93</v>
      </c>
      <c r="N289" s="17">
        <v>28757</v>
      </c>
      <c r="O289" s="17">
        <v>650224.64599999995</v>
      </c>
    </row>
    <row r="290" spans="1:15" ht="18.75" customHeight="1">
      <c r="A290" s="145" t="s">
        <v>607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</row>
    <row r="291" spans="1:15">
      <c r="A291" s="151" t="s">
        <v>608</v>
      </c>
      <c r="B291" s="17" t="s">
        <v>970</v>
      </c>
      <c r="C291" s="17">
        <v>0</v>
      </c>
      <c r="D291" s="17">
        <v>9</v>
      </c>
      <c r="E291" s="17" t="s">
        <v>970</v>
      </c>
      <c r="F291" s="17">
        <v>4</v>
      </c>
      <c r="G291" s="17" t="s">
        <v>970</v>
      </c>
      <c r="H291" s="17" t="s">
        <v>970</v>
      </c>
      <c r="I291" s="17">
        <v>0</v>
      </c>
      <c r="J291" s="17">
        <v>0</v>
      </c>
      <c r="K291" s="17">
        <v>0</v>
      </c>
      <c r="L291" s="17" t="s">
        <v>970</v>
      </c>
      <c r="M291" s="17">
        <v>0</v>
      </c>
      <c r="N291" s="17">
        <v>0</v>
      </c>
      <c r="O291" s="17">
        <v>3193.7649999999999</v>
      </c>
    </row>
    <row r="292" spans="1:15">
      <c r="A292" s="151" t="s">
        <v>609</v>
      </c>
      <c r="B292" s="17" t="s">
        <v>970</v>
      </c>
      <c r="C292" s="17">
        <v>0</v>
      </c>
      <c r="D292" s="17" t="s">
        <v>970</v>
      </c>
      <c r="E292" s="17">
        <v>6</v>
      </c>
      <c r="F292" s="17" t="s">
        <v>970</v>
      </c>
      <c r="G292" s="17" t="s">
        <v>970</v>
      </c>
      <c r="H292" s="17">
        <v>0</v>
      </c>
      <c r="I292" s="17" t="s">
        <v>970</v>
      </c>
      <c r="J292" s="17">
        <v>0</v>
      </c>
      <c r="K292" s="17">
        <v>10</v>
      </c>
      <c r="L292" s="17">
        <v>8</v>
      </c>
      <c r="M292" s="17">
        <v>5</v>
      </c>
      <c r="N292" s="17">
        <v>1246</v>
      </c>
      <c r="O292" s="17">
        <v>17567.143</v>
      </c>
    </row>
    <row r="293" spans="1:15">
      <c r="A293" s="151" t="s">
        <v>610</v>
      </c>
      <c r="B293" s="17">
        <v>12</v>
      </c>
      <c r="C293" s="17">
        <v>0</v>
      </c>
      <c r="D293" s="17" t="s">
        <v>970</v>
      </c>
      <c r="E293" s="17">
        <v>50</v>
      </c>
      <c r="F293" s="17" t="s">
        <v>970</v>
      </c>
      <c r="G293" s="17">
        <v>6</v>
      </c>
      <c r="H293" s="17">
        <v>5</v>
      </c>
      <c r="I293" s="17">
        <v>4</v>
      </c>
      <c r="J293" s="17">
        <v>0</v>
      </c>
      <c r="K293" s="17">
        <v>82</v>
      </c>
      <c r="L293" s="17">
        <v>90</v>
      </c>
      <c r="M293" s="17">
        <v>16</v>
      </c>
      <c r="N293" s="17">
        <v>5114</v>
      </c>
      <c r="O293" s="17">
        <v>118965.80100000001</v>
      </c>
    </row>
    <row r="294" spans="1:15">
      <c r="A294" s="151" t="s">
        <v>611</v>
      </c>
      <c r="B294" s="17">
        <v>4</v>
      </c>
      <c r="C294" s="17">
        <v>0</v>
      </c>
      <c r="D294" s="17">
        <v>0</v>
      </c>
      <c r="E294" s="17">
        <v>9</v>
      </c>
      <c r="F294" s="17" t="s">
        <v>970</v>
      </c>
      <c r="G294" s="17" t="s">
        <v>970</v>
      </c>
      <c r="H294" s="17" t="s">
        <v>970</v>
      </c>
      <c r="I294" s="17" t="s">
        <v>970</v>
      </c>
      <c r="J294" s="17">
        <v>0</v>
      </c>
      <c r="K294" s="17" t="s">
        <v>970</v>
      </c>
      <c r="L294" s="17">
        <v>6</v>
      </c>
      <c r="M294" s="17" t="s">
        <v>970</v>
      </c>
      <c r="N294" s="17">
        <v>608</v>
      </c>
      <c r="O294" s="17">
        <v>7350.2089999999998</v>
      </c>
    </row>
    <row r="295" spans="1:15">
      <c r="A295" s="151" t="s">
        <v>612</v>
      </c>
      <c r="B295" s="17">
        <v>4</v>
      </c>
      <c r="C295" s="17">
        <v>0</v>
      </c>
      <c r="D295" s="17">
        <v>11</v>
      </c>
      <c r="E295" s="17">
        <v>10</v>
      </c>
      <c r="F295" s="17" t="s">
        <v>970</v>
      </c>
      <c r="G295" s="17">
        <v>14</v>
      </c>
      <c r="H295" s="17" t="s">
        <v>970</v>
      </c>
      <c r="I295" s="17">
        <v>0</v>
      </c>
      <c r="J295" s="17">
        <v>0</v>
      </c>
      <c r="K295" s="17">
        <v>23</v>
      </c>
      <c r="L295" s="17">
        <v>24</v>
      </c>
      <c r="M295" s="17">
        <v>8</v>
      </c>
      <c r="N295" s="17">
        <v>2430</v>
      </c>
      <c r="O295" s="17">
        <v>38656.942999999999</v>
      </c>
    </row>
    <row r="296" spans="1:15">
      <c r="A296" s="151" t="s">
        <v>613</v>
      </c>
      <c r="B296" s="17" t="s">
        <v>970</v>
      </c>
      <c r="C296" s="17">
        <v>0</v>
      </c>
      <c r="D296" s="17">
        <v>0</v>
      </c>
      <c r="E296" s="17">
        <v>12</v>
      </c>
      <c r="F296" s="17">
        <v>0</v>
      </c>
      <c r="G296" s="17">
        <v>4</v>
      </c>
      <c r="H296" s="17" t="s">
        <v>970</v>
      </c>
      <c r="I296" s="17">
        <v>0</v>
      </c>
      <c r="J296" s="17">
        <v>0</v>
      </c>
      <c r="K296" s="17">
        <v>16</v>
      </c>
      <c r="L296" s="17">
        <v>20</v>
      </c>
      <c r="M296" s="17">
        <v>12</v>
      </c>
      <c r="N296" s="17">
        <v>3912</v>
      </c>
      <c r="O296" s="17">
        <v>29336.321</v>
      </c>
    </row>
    <row r="297" spans="1:15">
      <c r="A297" s="151" t="s">
        <v>614</v>
      </c>
      <c r="B297" s="17">
        <v>5</v>
      </c>
      <c r="C297" s="17">
        <v>0</v>
      </c>
      <c r="D297" s="17">
        <v>10</v>
      </c>
      <c r="E297" s="17">
        <v>23</v>
      </c>
      <c r="F297" s="17" t="s">
        <v>970</v>
      </c>
      <c r="G297" s="17">
        <v>6</v>
      </c>
      <c r="H297" s="17" t="s">
        <v>970</v>
      </c>
      <c r="I297" s="17">
        <v>0</v>
      </c>
      <c r="J297" s="17">
        <v>0</v>
      </c>
      <c r="K297" s="17">
        <v>13</v>
      </c>
      <c r="L297" s="17">
        <v>24</v>
      </c>
      <c r="M297" s="17">
        <v>6</v>
      </c>
      <c r="N297" s="17">
        <v>1859</v>
      </c>
      <c r="O297" s="17">
        <v>26407.394</v>
      </c>
    </row>
    <row r="298" spans="1:15">
      <c r="A298" s="151" t="s">
        <v>615</v>
      </c>
      <c r="B298" s="17">
        <v>27</v>
      </c>
      <c r="C298" s="17">
        <v>0</v>
      </c>
      <c r="D298" s="17">
        <v>26</v>
      </c>
      <c r="E298" s="17">
        <v>99</v>
      </c>
      <c r="F298" s="17">
        <v>17</v>
      </c>
      <c r="G298" s="17">
        <v>86</v>
      </c>
      <c r="H298" s="17">
        <v>42</v>
      </c>
      <c r="I298" s="17" t="s">
        <v>970</v>
      </c>
      <c r="J298" s="17">
        <v>0</v>
      </c>
      <c r="K298" s="17">
        <v>387</v>
      </c>
      <c r="L298" s="17">
        <v>352</v>
      </c>
      <c r="M298" s="17">
        <v>123</v>
      </c>
      <c r="N298" s="17">
        <v>39146</v>
      </c>
      <c r="O298" s="17">
        <v>555295.45600000001</v>
      </c>
    </row>
    <row r="299" spans="1:15">
      <c r="A299" s="151" t="s">
        <v>616</v>
      </c>
      <c r="B299" s="17">
        <v>8</v>
      </c>
      <c r="C299" s="17">
        <v>0</v>
      </c>
      <c r="D299" s="17" t="s">
        <v>970</v>
      </c>
      <c r="E299" s="17" t="s">
        <v>970</v>
      </c>
      <c r="F299" s="17">
        <v>0</v>
      </c>
      <c r="G299" s="17">
        <v>0</v>
      </c>
      <c r="H299" s="17">
        <v>0</v>
      </c>
      <c r="I299" s="17" t="s">
        <v>970</v>
      </c>
      <c r="J299" s="17">
        <v>0</v>
      </c>
      <c r="K299" s="17">
        <v>0</v>
      </c>
      <c r="L299" s="17" t="s">
        <v>970</v>
      </c>
      <c r="M299" s="17">
        <v>0</v>
      </c>
      <c r="N299" s="17">
        <v>0</v>
      </c>
      <c r="O299" s="17">
        <v>5905.4979999999996</v>
      </c>
    </row>
    <row r="300" spans="1:15">
      <c r="A300" s="151" t="s">
        <v>617</v>
      </c>
      <c r="B300" s="17">
        <v>9</v>
      </c>
      <c r="C300" s="17" t="s">
        <v>970</v>
      </c>
      <c r="D300" s="17">
        <v>6</v>
      </c>
      <c r="E300" s="17">
        <v>11</v>
      </c>
      <c r="F300" s="17">
        <v>0</v>
      </c>
      <c r="G300" s="17">
        <v>0</v>
      </c>
      <c r="H300" s="17" t="s">
        <v>970</v>
      </c>
      <c r="I300" s="17" t="s">
        <v>970</v>
      </c>
      <c r="J300" s="17">
        <v>0</v>
      </c>
      <c r="K300" s="17">
        <v>14</v>
      </c>
      <c r="L300" s="17">
        <v>25</v>
      </c>
      <c r="M300" s="17">
        <v>5</v>
      </c>
      <c r="N300" s="17">
        <v>1647</v>
      </c>
      <c r="O300" s="17">
        <v>29593.073</v>
      </c>
    </row>
    <row r="301" spans="1:15">
      <c r="A301" s="151" t="s">
        <v>618</v>
      </c>
      <c r="B301" s="17">
        <v>86</v>
      </c>
      <c r="C301" s="17" t="s">
        <v>970</v>
      </c>
      <c r="D301" s="17">
        <v>205</v>
      </c>
      <c r="E301" s="17">
        <v>326</v>
      </c>
      <c r="F301" s="17">
        <v>111</v>
      </c>
      <c r="G301" s="17">
        <v>139</v>
      </c>
      <c r="H301" s="17">
        <v>40</v>
      </c>
      <c r="I301" s="17" t="s">
        <v>970</v>
      </c>
      <c r="J301" s="17">
        <v>0</v>
      </c>
      <c r="K301" s="17">
        <v>457</v>
      </c>
      <c r="L301" s="17">
        <v>476</v>
      </c>
      <c r="M301" s="17">
        <v>196</v>
      </c>
      <c r="N301" s="17">
        <v>61300</v>
      </c>
      <c r="O301" s="17">
        <v>757141.40500000003</v>
      </c>
    </row>
    <row r="302" spans="1:15">
      <c r="A302" s="151" t="s">
        <v>619</v>
      </c>
      <c r="B302" s="17">
        <v>9</v>
      </c>
      <c r="C302" s="17" t="s">
        <v>970</v>
      </c>
      <c r="D302" s="17">
        <v>5</v>
      </c>
      <c r="E302" s="17">
        <v>42</v>
      </c>
      <c r="F302" s="17">
        <v>0</v>
      </c>
      <c r="G302" s="17">
        <v>6</v>
      </c>
      <c r="H302" s="17">
        <v>4</v>
      </c>
      <c r="I302" s="17">
        <v>4</v>
      </c>
      <c r="J302" s="17">
        <v>0</v>
      </c>
      <c r="K302" s="17">
        <v>30</v>
      </c>
      <c r="L302" s="17">
        <v>28</v>
      </c>
      <c r="M302" s="17">
        <v>13</v>
      </c>
      <c r="N302" s="17">
        <v>3927</v>
      </c>
      <c r="O302" s="17">
        <v>53590.502</v>
      </c>
    </row>
    <row r="303" spans="1:15">
      <c r="A303" s="151" t="s">
        <v>620</v>
      </c>
      <c r="B303" s="17">
        <v>9</v>
      </c>
      <c r="C303" s="17">
        <v>0</v>
      </c>
      <c r="D303" s="17">
        <v>5</v>
      </c>
      <c r="E303" s="17">
        <v>10</v>
      </c>
      <c r="F303" s="17" t="s">
        <v>970</v>
      </c>
      <c r="G303" s="17">
        <v>8</v>
      </c>
      <c r="H303" s="17" t="s">
        <v>970</v>
      </c>
      <c r="I303" s="17" t="s">
        <v>970</v>
      </c>
      <c r="J303" s="17">
        <v>0</v>
      </c>
      <c r="K303" s="17">
        <v>9</v>
      </c>
      <c r="L303" s="17">
        <v>15</v>
      </c>
      <c r="M303" s="17">
        <v>8</v>
      </c>
      <c r="N303" s="17">
        <v>2474</v>
      </c>
      <c r="O303" s="17">
        <v>27722.982</v>
      </c>
    </row>
    <row r="304" spans="1:15">
      <c r="A304" s="151" t="s">
        <v>621</v>
      </c>
      <c r="B304" s="17">
        <v>0</v>
      </c>
      <c r="C304" s="17">
        <v>0</v>
      </c>
      <c r="D304" s="17">
        <v>4</v>
      </c>
      <c r="E304" s="17">
        <v>8</v>
      </c>
      <c r="F304" s="17" t="s">
        <v>970</v>
      </c>
      <c r="G304" s="17">
        <v>11</v>
      </c>
      <c r="H304" s="17" t="s">
        <v>970</v>
      </c>
      <c r="I304" s="17">
        <v>0</v>
      </c>
      <c r="J304" s="17">
        <v>0</v>
      </c>
      <c r="K304" s="17">
        <v>53</v>
      </c>
      <c r="L304" s="17">
        <v>43</v>
      </c>
      <c r="M304" s="17">
        <v>13</v>
      </c>
      <c r="N304" s="17">
        <v>4272</v>
      </c>
      <c r="O304" s="17">
        <v>69715.357999999993</v>
      </c>
    </row>
    <row r="305" spans="1:15">
      <c r="A305" s="151" t="s">
        <v>622</v>
      </c>
      <c r="B305" s="17" t="s">
        <v>970</v>
      </c>
      <c r="C305" s="17">
        <v>0</v>
      </c>
      <c r="D305" s="17" t="s">
        <v>970</v>
      </c>
      <c r="E305" s="17">
        <v>8</v>
      </c>
      <c r="F305" s="17">
        <v>0</v>
      </c>
      <c r="G305" s="17" t="s">
        <v>970</v>
      </c>
      <c r="H305" s="17">
        <v>0</v>
      </c>
      <c r="I305" s="17">
        <v>0</v>
      </c>
      <c r="J305" s="17" t="s">
        <v>970</v>
      </c>
      <c r="K305" s="17">
        <v>7</v>
      </c>
      <c r="L305" s="17">
        <v>9</v>
      </c>
      <c r="M305" s="17">
        <v>4</v>
      </c>
      <c r="N305" s="17">
        <v>1266</v>
      </c>
      <c r="O305" s="17">
        <v>12247.050999999999</v>
      </c>
    </row>
    <row r="306" spans="1:15" ht="18.75" customHeight="1">
      <c r="A306" s="145" t="s">
        <v>623</v>
      </c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</row>
    <row r="307" spans="1:15">
      <c r="A307" s="151" t="s">
        <v>624</v>
      </c>
      <c r="B307" s="17" t="s">
        <v>970</v>
      </c>
      <c r="C307" s="17">
        <v>0</v>
      </c>
      <c r="D307" s="17" t="s">
        <v>970</v>
      </c>
      <c r="E307" s="17">
        <v>10</v>
      </c>
      <c r="F307" s="17" t="s">
        <v>970</v>
      </c>
      <c r="G307" s="17" t="s">
        <v>970</v>
      </c>
      <c r="H307" s="17" t="s">
        <v>970</v>
      </c>
      <c r="I307" s="17">
        <v>0</v>
      </c>
      <c r="J307" s="17">
        <v>0</v>
      </c>
      <c r="K307" s="17" t="s">
        <v>970</v>
      </c>
      <c r="L307" s="17">
        <v>0</v>
      </c>
      <c r="M307" s="17">
        <v>9</v>
      </c>
      <c r="N307" s="17">
        <v>2734</v>
      </c>
      <c r="O307" s="17">
        <v>8648.5249999999996</v>
      </c>
    </row>
    <row r="308" spans="1:15">
      <c r="A308" s="151" t="s">
        <v>625</v>
      </c>
      <c r="B308" s="17">
        <v>6</v>
      </c>
      <c r="C308" s="17">
        <v>0</v>
      </c>
      <c r="D308" s="17">
        <v>7</v>
      </c>
      <c r="E308" s="17">
        <v>17</v>
      </c>
      <c r="F308" s="17">
        <v>0</v>
      </c>
      <c r="G308" s="17" t="s">
        <v>970</v>
      </c>
      <c r="H308" s="17">
        <v>0</v>
      </c>
      <c r="I308" s="17" t="s">
        <v>970</v>
      </c>
      <c r="J308" s="17">
        <v>0</v>
      </c>
      <c r="K308" s="17">
        <v>19</v>
      </c>
      <c r="L308" s="17">
        <v>24</v>
      </c>
      <c r="M308" s="17">
        <v>14</v>
      </c>
      <c r="N308" s="17">
        <v>4658</v>
      </c>
      <c r="O308" s="17">
        <v>37536.743999999999</v>
      </c>
    </row>
    <row r="309" spans="1:15">
      <c r="A309" s="151" t="s">
        <v>626</v>
      </c>
      <c r="B309" s="17">
        <v>16</v>
      </c>
      <c r="C309" s="17">
        <v>0</v>
      </c>
      <c r="D309" s="17">
        <v>12</v>
      </c>
      <c r="E309" s="17">
        <v>133</v>
      </c>
      <c r="F309" s="17">
        <v>5</v>
      </c>
      <c r="G309" s="17">
        <v>13</v>
      </c>
      <c r="H309" s="17">
        <v>15</v>
      </c>
      <c r="I309" s="17">
        <v>0</v>
      </c>
      <c r="J309" s="17">
        <v>0</v>
      </c>
      <c r="K309" s="17">
        <v>115</v>
      </c>
      <c r="L309" s="17">
        <v>165</v>
      </c>
      <c r="M309" s="17">
        <v>88</v>
      </c>
      <c r="N309" s="17">
        <v>27597</v>
      </c>
      <c r="O309" s="17">
        <v>210458.894</v>
      </c>
    </row>
    <row r="310" spans="1:15">
      <c r="A310" s="151" t="s">
        <v>627</v>
      </c>
      <c r="B310" s="17">
        <v>8</v>
      </c>
      <c r="C310" s="17">
        <v>0</v>
      </c>
      <c r="D310" s="17" t="s">
        <v>970</v>
      </c>
      <c r="E310" s="17">
        <v>6</v>
      </c>
      <c r="F310" s="17" t="s">
        <v>970</v>
      </c>
      <c r="G310" s="17">
        <v>9</v>
      </c>
      <c r="H310" s="17">
        <v>5</v>
      </c>
      <c r="I310" s="17" t="s">
        <v>970</v>
      </c>
      <c r="J310" s="17">
        <v>0</v>
      </c>
      <c r="K310" s="17">
        <v>41</v>
      </c>
      <c r="L310" s="17">
        <v>54</v>
      </c>
      <c r="M310" s="17">
        <v>37</v>
      </c>
      <c r="N310" s="17">
        <v>11566</v>
      </c>
      <c r="O310" s="17">
        <v>81798.134999999995</v>
      </c>
    </row>
    <row r="311" spans="1:15">
      <c r="A311" s="151" t="s">
        <v>628</v>
      </c>
      <c r="B311" s="17">
        <v>14</v>
      </c>
      <c r="C311" s="17">
        <v>0</v>
      </c>
      <c r="D311" s="17">
        <v>18</v>
      </c>
      <c r="E311" s="17">
        <v>41</v>
      </c>
      <c r="F311" s="17">
        <v>0</v>
      </c>
      <c r="G311" s="17">
        <v>4</v>
      </c>
      <c r="H311" s="17">
        <v>0</v>
      </c>
      <c r="I311" s="17">
        <v>0</v>
      </c>
      <c r="J311" s="17">
        <v>0</v>
      </c>
      <c r="K311" s="17">
        <v>38</v>
      </c>
      <c r="L311" s="17">
        <v>52</v>
      </c>
      <c r="M311" s="17">
        <v>32</v>
      </c>
      <c r="N311" s="17">
        <v>9892</v>
      </c>
      <c r="O311" s="17">
        <v>74946.076000000001</v>
      </c>
    </row>
    <row r="312" spans="1:15">
      <c r="A312" s="151" t="s">
        <v>629</v>
      </c>
      <c r="B312" s="17" t="s">
        <v>970</v>
      </c>
      <c r="C312" s="17">
        <v>0</v>
      </c>
      <c r="D312" s="17">
        <v>0</v>
      </c>
      <c r="E312" s="17">
        <v>10</v>
      </c>
      <c r="F312" s="17">
        <v>0</v>
      </c>
      <c r="G312" s="17" t="s">
        <v>970</v>
      </c>
      <c r="H312" s="17" t="s">
        <v>970</v>
      </c>
      <c r="I312" s="17">
        <v>0</v>
      </c>
      <c r="J312" s="17">
        <v>0</v>
      </c>
      <c r="K312" s="17">
        <v>9</v>
      </c>
      <c r="L312" s="17">
        <v>18</v>
      </c>
      <c r="M312" s="17">
        <v>6</v>
      </c>
      <c r="N312" s="17">
        <v>2017</v>
      </c>
      <c r="O312" s="17">
        <v>16882.806</v>
      </c>
    </row>
    <row r="313" spans="1:15">
      <c r="A313" s="151" t="s">
        <v>630</v>
      </c>
      <c r="B313" s="17">
        <v>18</v>
      </c>
      <c r="C313" s="17">
        <v>0</v>
      </c>
      <c r="D313" s="17">
        <v>12</v>
      </c>
      <c r="E313" s="17">
        <v>53</v>
      </c>
      <c r="F313" s="17" t="s">
        <v>970</v>
      </c>
      <c r="G313" s="17">
        <v>11</v>
      </c>
      <c r="H313" s="17">
        <v>8</v>
      </c>
      <c r="I313" s="17">
        <v>0</v>
      </c>
      <c r="J313" s="17">
        <v>0</v>
      </c>
      <c r="K313" s="17">
        <v>57</v>
      </c>
      <c r="L313" s="17">
        <v>79</v>
      </c>
      <c r="M313" s="17">
        <v>38</v>
      </c>
      <c r="N313" s="17">
        <v>11896</v>
      </c>
      <c r="O313" s="17">
        <v>107036.28599999999</v>
      </c>
    </row>
    <row r="314" spans="1:15">
      <c r="A314" s="151" t="s">
        <v>631</v>
      </c>
      <c r="B314" s="17">
        <v>14</v>
      </c>
      <c r="C314" s="17">
        <v>0</v>
      </c>
      <c r="D314" s="17">
        <v>16</v>
      </c>
      <c r="E314" s="17">
        <v>75</v>
      </c>
      <c r="F314" s="17">
        <v>4</v>
      </c>
      <c r="G314" s="17">
        <v>23</v>
      </c>
      <c r="H314" s="17">
        <v>7</v>
      </c>
      <c r="I314" s="17">
        <v>0</v>
      </c>
      <c r="J314" s="17">
        <v>0</v>
      </c>
      <c r="K314" s="17">
        <v>55</v>
      </c>
      <c r="L314" s="17">
        <v>93</v>
      </c>
      <c r="M314" s="17">
        <v>44</v>
      </c>
      <c r="N314" s="17">
        <v>13855</v>
      </c>
      <c r="O314" s="17">
        <v>113949.58100000001</v>
      </c>
    </row>
    <row r="315" spans="1:15">
      <c r="A315" s="151" t="s">
        <v>632</v>
      </c>
      <c r="B315" s="17">
        <v>49</v>
      </c>
      <c r="C315" s="17" t="s">
        <v>970</v>
      </c>
      <c r="D315" s="17">
        <v>30</v>
      </c>
      <c r="E315" s="17">
        <v>208</v>
      </c>
      <c r="F315" s="17">
        <v>6</v>
      </c>
      <c r="G315" s="17">
        <v>92</v>
      </c>
      <c r="H315" s="17">
        <v>45</v>
      </c>
      <c r="I315" s="17">
        <v>0</v>
      </c>
      <c r="J315" s="17">
        <v>0</v>
      </c>
      <c r="K315" s="17">
        <v>234</v>
      </c>
      <c r="L315" s="17">
        <v>364</v>
      </c>
      <c r="M315" s="17">
        <v>154</v>
      </c>
      <c r="N315" s="17">
        <v>47666</v>
      </c>
      <c r="O315" s="17">
        <v>446536.22600000002</v>
      </c>
    </row>
    <row r="316" spans="1:15">
      <c r="A316" s="151" t="s">
        <v>633</v>
      </c>
      <c r="B316" s="17" t="s">
        <v>970</v>
      </c>
      <c r="C316" s="17">
        <v>0</v>
      </c>
      <c r="D316" s="17" t="s">
        <v>970</v>
      </c>
      <c r="E316" s="17">
        <v>15</v>
      </c>
      <c r="F316" s="17">
        <v>0</v>
      </c>
      <c r="G316" s="17" t="s">
        <v>970</v>
      </c>
      <c r="H316" s="17" t="s">
        <v>970</v>
      </c>
      <c r="I316" s="17" t="s">
        <v>970</v>
      </c>
      <c r="J316" s="17">
        <v>0</v>
      </c>
      <c r="K316" s="17">
        <v>19</v>
      </c>
      <c r="L316" s="17">
        <v>23</v>
      </c>
      <c r="M316" s="17">
        <v>16</v>
      </c>
      <c r="N316" s="17">
        <v>5074</v>
      </c>
      <c r="O316" s="17">
        <v>35300.639999999999</v>
      </c>
    </row>
    <row r="317" spans="1:15">
      <c r="A317" s="151" t="s">
        <v>634</v>
      </c>
      <c r="B317" s="17">
        <v>9</v>
      </c>
      <c r="C317" s="17">
        <v>0</v>
      </c>
      <c r="D317" s="17">
        <v>24</v>
      </c>
      <c r="E317" s="17">
        <v>38</v>
      </c>
      <c r="F317" s="17">
        <v>8</v>
      </c>
      <c r="G317" s="17">
        <v>30</v>
      </c>
      <c r="H317" s="17">
        <v>15</v>
      </c>
      <c r="I317" s="17" t="s">
        <v>970</v>
      </c>
      <c r="J317" s="17">
        <v>0</v>
      </c>
      <c r="K317" s="17">
        <v>141</v>
      </c>
      <c r="L317" s="17">
        <v>191</v>
      </c>
      <c r="M317" s="17">
        <v>119</v>
      </c>
      <c r="N317" s="17">
        <v>36831</v>
      </c>
      <c r="O317" s="17">
        <v>259138.27900000001</v>
      </c>
    </row>
    <row r="318" spans="1:15">
      <c r="A318" s="151" t="s">
        <v>635</v>
      </c>
      <c r="B318" s="17">
        <v>5</v>
      </c>
      <c r="C318" s="17">
        <v>0</v>
      </c>
      <c r="D318" s="17" t="s">
        <v>970</v>
      </c>
      <c r="E318" s="17">
        <v>29</v>
      </c>
      <c r="F318" s="17">
        <v>0</v>
      </c>
      <c r="G318" s="17">
        <v>8</v>
      </c>
      <c r="H318" s="17">
        <v>4</v>
      </c>
      <c r="I318" s="17">
        <v>0</v>
      </c>
      <c r="J318" s="17">
        <v>0</v>
      </c>
      <c r="K318" s="17">
        <v>31</v>
      </c>
      <c r="L318" s="17">
        <v>42</v>
      </c>
      <c r="M318" s="17">
        <v>24</v>
      </c>
      <c r="N318" s="17">
        <v>9049</v>
      </c>
      <c r="O318" s="17">
        <v>59157.161999999997</v>
      </c>
    </row>
    <row r="319" spans="1:15">
      <c r="A319" s="152" t="s">
        <v>636</v>
      </c>
      <c r="B319" s="17">
        <v>0</v>
      </c>
      <c r="C319" s="17">
        <v>0</v>
      </c>
      <c r="D319" s="17">
        <v>4</v>
      </c>
      <c r="E319" s="17">
        <v>5</v>
      </c>
      <c r="F319" s="17">
        <v>0</v>
      </c>
      <c r="G319" s="17">
        <v>0</v>
      </c>
      <c r="H319" s="17">
        <v>0</v>
      </c>
      <c r="I319" s="17">
        <v>0</v>
      </c>
      <c r="J319" s="17">
        <v>0</v>
      </c>
      <c r="K319" s="17">
        <v>12</v>
      </c>
      <c r="L319" s="17">
        <v>15</v>
      </c>
      <c r="M319" s="17">
        <v>13</v>
      </c>
      <c r="N319" s="17">
        <v>4202</v>
      </c>
      <c r="O319" s="17">
        <v>22214.125</v>
      </c>
    </row>
    <row r="320" spans="1:15" ht="13.5" thickBot="1">
      <c r="A320" s="153" t="s">
        <v>637</v>
      </c>
      <c r="B320" s="160">
        <v>8</v>
      </c>
      <c r="C320" s="160" t="s">
        <v>970</v>
      </c>
      <c r="D320" s="160" t="s">
        <v>970</v>
      </c>
      <c r="E320" s="160">
        <v>11</v>
      </c>
      <c r="F320" s="160">
        <v>0</v>
      </c>
      <c r="G320" s="160" t="s">
        <v>970</v>
      </c>
      <c r="H320" s="160" t="s">
        <v>970</v>
      </c>
      <c r="I320" s="160">
        <v>0</v>
      </c>
      <c r="J320" s="160">
        <v>0</v>
      </c>
      <c r="K320" s="160">
        <v>23</v>
      </c>
      <c r="L320" s="160">
        <v>30</v>
      </c>
      <c r="M320" s="160">
        <v>17</v>
      </c>
      <c r="N320" s="160">
        <v>4823</v>
      </c>
      <c r="O320" s="160">
        <v>41458.644</v>
      </c>
    </row>
    <row r="321" spans="1:1">
      <c r="A321" s="11" t="s">
        <v>319</v>
      </c>
    </row>
    <row r="322" spans="1:1">
      <c r="A322" s="11" t="s">
        <v>320</v>
      </c>
    </row>
  </sheetData>
  <mergeCells count="2">
    <mergeCell ref="B2:L2"/>
    <mergeCell ref="I3:K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2" max="19" man="1"/>
    <brk id="86" max="19" man="1"/>
    <brk id="137" max="19" man="1"/>
    <brk id="192" max="19" man="1"/>
    <brk id="230" max="19" man="1"/>
    <brk id="270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/>
  <dimension ref="A2:L324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2.75"/>
  <cols>
    <col min="1" max="1" width="24" style="11" customWidth="1"/>
    <col min="2" max="2" width="11.5703125" style="11" customWidth="1"/>
    <col min="3" max="3" width="13" style="11" customWidth="1"/>
    <col min="4" max="4" width="11.5703125" style="11" customWidth="1"/>
    <col min="5" max="10" width="9.140625" style="11" customWidth="1"/>
    <col min="11" max="11" width="11.7109375" style="24" customWidth="1"/>
    <col min="12" max="12" width="5" style="11" customWidth="1"/>
    <col min="13" max="16384" width="9.140625" style="11" hidden="1"/>
  </cols>
  <sheetData>
    <row r="2" spans="1:12" ht="16.5" thickBot="1">
      <c r="A2" s="8" t="s">
        <v>642</v>
      </c>
    </row>
    <row r="3" spans="1:12" ht="15">
      <c r="A3" s="12" t="s">
        <v>6</v>
      </c>
      <c r="B3" s="203" t="s">
        <v>81</v>
      </c>
      <c r="C3" s="203"/>
      <c r="D3" s="203"/>
      <c r="E3" s="203"/>
      <c r="F3" s="203"/>
      <c r="G3" s="45" t="s">
        <v>8</v>
      </c>
      <c r="H3" s="45" t="s">
        <v>82</v>
      </c>
      <c r="I3" s="45" t="s">
        <v>83</v>
      </c>
      <c r="J3" s="45" t="s">
        <v>83</v>
      </c>
      <c r="K3" s="46" t="s">
        <v>9</v>
      </c>
    </row>
    <row r="4" spans="1:12" ht="15">
      <c r="B4" s="47" t="s">
        <v>84</v>
      </c>
      <c r="C4" s="48" t="s">
        <v>85</v>
      </c>
      <c r="D4" s="48" t="s">
        <v>86</v>
      </c>
      <c r="E4" s="49" t="s">
        <v>85</v>
      </c>
      <c r="F4" s="50" t="s">
        <v>87</v>
      </c>
      <c r="G4" s="50" t="s">
        <v>14</v>
      </c>
      <c r="H4" s="34" t="s">
        <v>88</v>
      </c>
      <c r="I4" s="34" t="s">
        <v>89</v>
      </c>
      <c r="J4" s="50" t="s">
        <v>89</v>
      </c>
      <c r="K4" s="51" t="s">
        <v>15</v>
      </c>
    </row>
    <row r="5" spans="1:12">
      <c r="A5" s="11" t="s">
        <v>19</v>
      </c>
      <c r="B5" s="47" t="s">
        <v>90</v>
      </c>
      <c r="C5" s="19" t="s">
        <v>91</v>
      </c>
      <c r="D5" s="52" t="s">
        <v>92</v>
      </c>
      <c r="E5" s="53" t="s">
        <v>93</v>
      </c>
      <c r="F5" s="52"/>
      <c r="G5" s="50" t="s">
        <v>20</v>
      </c>
      <c r="H5" s="34" t="s">
        <v>94</v>
      </c>
      <c r="I5" s="34" t="s">
        <v>88</v>
      </c>
      <c r="J5" s="34" t="s">
        <v>88</v>
      </c>
      <c r="K5" s="51" t="s">
        <v>21</v>
      </c>
    </row>
    <row r="6" spans="1:12">
      <c r="B6" s="162" t="s">
        <v>643</v>
      </c>
      <c r="C6" s="47" t="s">
        <v>95</v>
      </c>
      <c r="D6" s="52" t="s">
        <v>96</v>
      </c>
      <c r="E6" s="53" t="s">
        <v>97</v>
      </c>
      <c r="F6" s="52"/>
      <c r="G6" s="50" t="s">
        <v>16</v>
      </c>
      <c r="H6" s="50" t="s">
        <v>98</v>
      </c>
      <c r="I6" s="34" t="s">
        <v>94</v>
      </c>
      <c r="J6" s="50" t="s">
        <v>94</v>
      </c>
      <c r="K6" s="51" t="s">
        <v>24</v>
      </c>
    </row>
    <row r="7" spans="1:12">
      <c r="A7" s="54"/>
      <c r="B7" s="52" t="s">
        <v>99</v>
      </c>
      <c r="C7" s="52" t="s">
        <v>100</v>
      </c>
      <c r="D7" s="50" t="s">
        <v>101</v>
      </c>
      <c r="E7" s="53" t="s">
        <v>102</v>
      </c>
      <c r="F7" s="47"/>
      <c r="G7" s="55" t="s">
        <v>29</v>
      </c>
      <c r="H7" s="52"/>
      <c r="I7" s="52"/>
      <c r="J7" s="50" t="s">
        <v>103</v>
      </c>
      <c r="K7" s="51"/>
    </row>
    <row r="8" spans="1:12">
      <c r="A8" s="54"/>
      <c r="B8" s="52"/>
      <c r="C8" s="50" t="s">
        <v>104</v>
      </c>
      <c r="D8" s="50" t="s">
        <v>105</v>
      </c>
      <c r="E8" s="53" t="s">
        <v>106</v>
      </c>
      <c r="F8" s="52"/>
      <c r="G8" s="50"/>
      <c r="H8" s="52"/>
      <c r="I8" s="55"/>
      <c r="J8" s="34" t="s">
        <v>107</v>
      </c>
      <c r="K8" s="56"/>
    </row>
    <row r="9" spans="1:12">
      <c r="A9" s="54"/>
      <c r="B9" s="52"/>
      <c r="C9" s="50" t="s">
        <v>108</v>
      </c>
      <c r="D9" s="50" t="s">
        <v>109</v>
      </c>
      <c r="E9" s="57" t="s">
        <v>56</v>
      </c>
      <c r="F9" s="52"/>
      <c r="G9" s="50"/>
      <c r="H9" s="34"/>
      <c r="I9" s="55"/>
      <c r="J9" s="34"/>
      <c r="K9" s="58"/>
    </row>
    <row r="10" spans="1:12">
      <c r="A10" s="42"/>
      <c r="B10" s="43"/>
      <c r="C10" s="59" t="s">
        <v>110</v>
      </c>
      <c r="D10" s="59" t="s">
        <v>111</v>
      </c>
      <c r="E10" s="60" t="s">
        <v>67</v>
      </c>
      <c r="F10" s="61" t="s">
        <v>112</v>
      </c>
      <c r="G10" s="61" t="s">
        <v>113</v>
      </c>
      <c r="H10" s="61" t="s">
        <v>114</v>
      </c>
      <c r="I10" s="62" t="s">
        <v>115</v>
      </c>
      <c r="J10" s="61" t="s">
        <v>116</v>
      </c>
      <c r="K10" s="63" t="s">
        <v>277</v>
      </c>
    </row>
    <row r="11" spans="1:12" ht="18.75" customHeight="1">
      <c r="A11" s="145" t="s">
        <v>328</v>
      </c>
      <c r="B11" s="145"/>
      <c r="C11" s="23"/>
      <c r="D11" s="23"/>
      <c r="E11" s="23"/>
      <c r="F11" s="23"/>
      <c r="G11" s="23"/>
      <c r="H11" s="23"/>
      <c r="I11" s="23"/>
      <c r="J11" s="23"/>
      <c r="L11" s="23"/>
    </row>
    <row r="12" spans="1:12">
      <c r="A12" s="151" t="s">
        <v>318</v>
      </c>
      <c r="B12" s="154">
        <v>308611.46340000001</v>
      </c>
      <c r="C12" s="154">
        <v>153802.4</v>
      </c>
      <c r="D12" s="154">
        <v>-46220.45</v>
      </c>
      <c r="E12" s="154">
        <v>41043.269999999997</v>
      </c>
      <c r="F12" s="154">
        <v>457236.68339999998</v>
      </c>
      <c r="G12" s="154">
        <v>470582.82400000002</v>
      </c>
      <c r="H12" s="154">
        <v>399995.40039999998</v>
      </c>
      <c r="I12" s="154">
        <v>57241.283000000098</v>
      </c>
      <c r="J12" s="154">
        <v>40068.898099999999</v>
      </c>
      <c r="K12" s="155">
        <v>1.085</v>
      </c>
      <c r="L12" s="23"/>
    </row>
    <row r="13" spans="1:12">
      <c r="A13" s="151" t="s">
        <v>329</v>
      </c>
      <c r="B13" s="154">
        <v>30930.588</v>
      </c>
      <c r="C13" s="154">
        <v>113798</v>
      </c>
      <c r="D13" s="154">
        <v>-23175.25</v>
      </c>
      <c r="E13" s="154">
        <v>5948.98</v>
      </c>
      <c r="F13" s="154">
        <v>127502.318</v>
      </c>
      <c r="G13" s="154">
        <v>122663.31299999999</v>
      </c>
      <c r="H13" s="154">
        <v>104263.81604999999</v>
      </c>
      <c r="I13" s="154">
        <v>23238.501950000002</v>
      </c>
      <c r="J13" s="154">
        <v>16266.951365000001</v>
      </c>
      <c r="K13" s="155">
        <v>1.133</v>
      </c>
      <c r="L13" s="23"/>
    </row>
    <row r="14" spans="1:12">
      <c r="A14" s="151" t="s">
        <v>330</v>
      </c>
      <c r="B14" s="154">
        <v>99325.089900000006</v>
      </c>
      <c r="C14" s="154">
        <v>174703.9</v>
      </c>
      <c r="D14" s="154">
        <v>-99607.25</v>
      </c>
      <c r="E14" s="154">
        <v>6414.27</v>
      </c>
      <c r="F14" s="154">
        <v>180836.0099</v>
      </c>
      <c r="G14" s="154">
        <v>153906.639</v>
      </c>
      <c r="H14" s="154">
        <v>130820.64315</v>
      </c>
      <c r="I14" s="154">
        <v>50015.366750000001</v>
      </c>
      <c r="J14" s="154">
        <v>35010.756724999999</v>
      </c>
      <c r="K14" s="155">
        <v>1.2270000000000001</v>
      </c>
      <c r="L14" s="23"/>
    </row>
    <row r="15" spans="1:12">
      <c r="A15" s="151" t="s">
        <v>331</v>
      </c>
      <c r="B15" s="154">
        <v>240601.5189</v>
      </c>
      <c r="C15" s="154">
        <v>252715.2</v>
      </c>
      <c r="D15" s="154">
        <v>-217243</v>
      </c>
      <c r="E15" s="154">
        <v>21522.85</v>
      </c>
      <c r="F15" s="154">
        <v>297596.56890000001</v>
      </c>
      <c r="G15" s="154">
        <v>358825.94300000003</v>
      </c>
      <c r="H15" s="154">
        <v>305002.05154999997</v>
      </c>
      <c r="I15" s="154">
        <v>-7405.48265000008</v>
      </c>
      <c r="J15" s="154">
        <v>-5183.8378550000498</v>
      </c>
      <c r="K15" s="155">
        <v>0.98599999999999999</v>
      </c>
      <c r="L15" s="23"/>
    </row>
    <row r="16" spans="1:12">
      <c r="A16" s="151" t="s">
        <v>332</v>
      </c>
      <c r="B16" s="154">
        <v>254144.02590000001</v>
      </c>
      <c r="C16" s="154">
        <v>321447.90000000002</v>
      </c>
      <c r="D16" s="154">
        <v>-243699.25</v>
      </c>
      <c r="E16" s="154">
        <v>30471.31</v>
      </c>
      <c r="F16" s="154">
        <v>362363.98590000003</v>
      </c>
      <c r="G16" s="154">
        <v>395572.11200000002</v>
      </c>
      <c r="H16" s="154">
        <v>336236.29519999999</v>
      </c>
      <c r="I16" s="154">
        <v>26127.690699999901</v>
      </c>
      <c r="J16" s="154">
        <v>18289.383489999898</v>
      </c>
      <c r="K16" s="155">
        <v>1.046</v>
      </c>
      <c r="L16" s="23"/>
    </row>
    <row r="17" spans="1:12">
      <c r="A17" s="151" t="s">
        <v>333</v>
      </c>
      <c r="B17" s="154">
        <v>166841.19630000001</v>
      </c>
      <c r="C17" s="154">
        <v>184630.2</v>
      </c>
      <c r="D17" s="154">
        <v>-56021.8</v>
      </c>
      <c r="E17" s="154">
        <v>15700.01</v>
      </c>
      <c r="F17" s="154">
        <v>311149.60629999998</v>
      </c>
      <c r="G17" s="154">
        <v>346882.87</v>
      </c>
      <c r="H17" s="154">
        <v>294850.43949999998</v>
      </c>
      <c r="I17" s="154">
        <v>16299.166800000099</v>
      </c>
      <c r="J17" s="154">
        <v>11409.41676</v>
      </c>
      <c r="K17" s="155">
        <v>1.0329999999999999</v>
      </c>
      <c r="L17" s="23"/>
    </row>
    <row r="18" spans="1:12">
      <c r="A18" s="151" t="s">
        <v>334</v>
      </c>
      <c r="B18" s="154">
        <v>137069.8137</v>
      </c>
      <c r="C18" s="154">
        <v>62372.15</v>
      </c>
      <c r="D18" s="154">
        <v>-5102.55</v>
      </c>
      <c r="E18" s="154">
        <v>13324.09</v>
      </c>
      <c r="F18" s="154">
        <v>207663.5037</v>
      </c>
      <c r="G18" s="154">
        <v>220911.057</v>
      </c>
      <c r="H18" s="154">
        <v>187774.39845000001</v>
      </c>
      <c r="I18" s="154">
        <v>19889.105250000001</v>
      </c>
      <c r="J18" s="154">
        <v>13922.373675000001</v>
      </c>
      <c r="K18" s="155">
        <v>1.0629999999999999</v>
      </c>
      <c r="L18" s="23"/>
    </row>
    <row r="19" spans="1:12">
      <c r="A19" s="151" t="s">
        <v>335</v>
      </c>
      <c r="B19" s="154">
        <v>119752.281</v>
      </c>
      <c r="C19" s="154">
        <v>232564.25</v>
      </c>
      <c r="D19" s="154">
        <v>-31502.7</v>
      </c>
      <c r="E19" s="154">
        <v>31058.83</v>
      </c>
      <c r="F19" s="154">
        <v>351872.66100000002</v>
      </c>
      <c r="G19" s="154">
        <v>373983.33399999997</v>
      </c>
      <c r="H19" s="154">
        <v>317885.83390000003</v>
      </c>
      <c r="I19" s="154">
        <v>33986.827100000097</v>
      </c>
      <c r="J19" s="154">
        <v>23790.778969999999</v>
      </c>
      <c r="K19" s="155">
        <v>1.0640000000000001</v>
      </c>
      <c r="L19" s="23"/>
    </row>
    <row r="20" spans="1:12">
      <c r="A20" s="151" t="s">
        <v>336</v>
      </c>
      <c r="B20" s="154">
        <v>318.15899999999999</v>
      </c>
      <c r="C20" s="154">
        <v>261432.8</v>
      </c>
      <c r="D20" s="154">
        <v>-200.6</v>
      </c>
      <c r="E20" s="154">
        <v>-16.32</v>
      </c>
      <c r="F20" s="154">
        <v>261534.03899999999</v>
      </c>
      <c r="G20" s="154">
        <v>285776.68400000001</v>
      </c>
      <c r="H20" s="154">
        <v>242910.1814</v>
      </c>
      <c r="I20" s="154">
        <v>18623.857599999999</v>
      </c>
      <c r="J20" s="154">
        <v>13036.70032</v>
      </c>
      <c r="K20" s="155">
        <v>1.046</v>
      </c>
      <c r="L20" s="23"/>
    </row>
    <row r="21" spans="1:12">
      <c r="A21" s="151" t="s">
        <v>337</v>
      </c>
      <c r="B21" s="154">
        <v>38506.922100000003</v>
      </c>
      <c r="C21" s="154">
        <v>43778.400000000001</v>
      </c>
      <c r="D21" s="154">
        <v>-41850.6</v>
      </c>
      <c r="E21" s="154">
        <v>3267.4</v>
      </c>
      <c r="F21" s="154">
        <v>43702.122100000001</v>
      </c>
      <c r="G21" s="154">
        <v>42580.709000000003</v>
      </c>
      <c r="H21" s="154">
        <v>36193.602650000001</v>
      </c>
      <c r="I21" s="154">
        <v>7508.5194499999898</v>
      </c>
      <c r="J21" s="154">
        <v>5255.9636149999897</v>
      </c>
      <c r="K21" s="155">
        <v>1.123</v>
      </c>
      <c r="L21" s="23"/>
    </row>
    <row r="22" spans="1:12">
      <c r="A22" s="151" t="s">
        <v>338</v>
      </c>
      <c r="B22" s="154">
        <v>96111.683999999994</v>
      </c>
      <c r="C22" s="154">
        <v>46602.95</v>
      </c>
      <c r="D22" s="154">
        <v>-37284.400000000001</v>
      </c>
      <c r="E22" s="154">
        <v>6877.18</v>
      </c>
      <c r="F22" s="154">
        <v>112307.414</v>
      </c>
      <c r="G22" s="154">
        <v>123637.327</v>
      </c>
      <c r="H22" s="154">
        <v>105091.72795</v>
      </c>
      <c r="I22" s="154">
        <v>7215.6860499999902</v>
      </c>
      <c r="J22" s="154">
        <v>5050.98023499999</v>
      </c>
      <c r="K22" s="155">
        <v>1.0409999999999999</v>
      </c>
      <c r="L22" s="23"/>
    </row>
    <row r="23" spans="1:12">
      <c r="A23" s="151" t="s">
        <v>339</v>
      </c>
      <c r="B23" s="154">
        <v>65746.865699999995</v>
      </c>
      <c r="C23" s="154">
        <v>35909.1</v>
      </c>
      <c r="D23" s="154">
        <v>-32589.85</v>
      </c>
      <c r="E23" s="154">
        <v>4201.04</v>
      </c>
      <c r="F23" s="154">
        <v>73267.155700000003</v>
      </c>
      <c r="G23" s="154">
        <v>83513.247000000003</v>
      </c>
      <c r="H23" s="154">
        <v>70986.259950000007</v>
      </c>
      <c r="I23" s="154">
        <v>2280.8957499999801</v>
      </c>
      <c r="J23" s="154">
        <v>1596.62702499999</v>
      </c>
      <c r="K23" s="155">
        <v>1.0189999999999999</v>
      </c>
      <c r="L23" s="23"/>
    </row>
    <row r="24" spans="1:12">
      <c r="A24" s="151" t="s">
        <v>340</v>
      </c>
      <c r="B24" s="154">
        <v>142001.2782</v>
      </c>
      <c r="C24" s="154">
        <v>61092.05</v>
      </c>
      <c r="D24" s="154">
        <v>-28584.65</v>
      </c>
      <c r="E24" s="154">
        <v>10532.52</v>
      </c>
      <c r="F24" s="154">
        <v>185041.19820000001</v>
      </c>
      <c r="G24" s="154">
        <v>191180.29399999999</v>
      </c>
      <c r="H24" s="154">
        <v>162503.2499</v>
      </c>
      <c r="I24" s="154">
        <v>22537.9483</v>
      </c>
      <c r="J24" s="154">
        <v>15776.56381</v>
      </c>
      <c r="K24" s="155">
        <v>1.083</v>
      </c>
      <c r="L24" s="23"/>
    </row>
    <row r="25" spans="1:12">
      <c r="A25" s="151" t="s">
        <v>341</v>
      </c>
      <c r="B25" s="154">
        <v>15639.5898</v>
      </c>
      <c r="C25" s="154">
        <v>335255.3</v>
      </c>
      <c r="D25" s="154">
        <v>-91079.2</v>
      </c>
      <c r="E25" s="154">
        <v>25674.25</v>
      </c>
      <c r="F25" s="154">
        <v>285489.93979999999</v>
      </c>
      <c r="G25" s="154">
        <v>309665.75900000002</v>
      </c>
      <c r="H25" s="154">
        <v>263215.89515</v>
      </c>
      <c r="I25" s="154">
        <v>22274.04465</v>
      </c>
      <c r="J25" s="154">
        <v>15591.831254999999</v>
      </c>
      <c r="K25" s="155">
        <v>1.05</v>
      </c>
      <c r="L25" s="23"/>
    </row>
    <row r="26" spans="1:12">
      <c r="A26" s="151" t="s">
        <v>342</v>
      </c>
      <c r="B26" s="154">
        <v>61909.591500000002</v>
      </c>
      <c r="C26" s="154">
        <v>149116.35</v>
      </c>
      <c r="D26" s="154">
        <v>-19844.95</v>
      </c>
      <c r="E26" s="154">
        <v>15579.65</v>
      </c>
      <c r="F26" s="154">
        <v>206760.6415</v>
      </c>
      <c r="G26" s="154">
        <v>206749.747</v>
      </c>
      <c r="H26" s="154">
        <v>175737.28495</v>
      </c>
      <c r="I26" s="154">
        <v>31023.35655</v>
      </c>
      <c r="J26" s="154">
        <v>21716.349585</v>
      </c>
      <c r="K26" s="155">
        <v>1.105</v>
      </c>
      <c r="L26" s="23"/>
    </row>
    <row r="27" spans="1:12">
      <c r="A27" s="151" t="s">
        <v>343</v>
      </c>
      <c r="B27" s="154">
        <v>993324.21389999997</v>
      </c>
      <c r="C27" s="154">
        <v>1951919.6</v>
      </c>
      <c r="D27" s="154">
        <v>-300302.45</v>
      </c>
      <c r="E27" s="154">
        <v>277345.48</v>
      </c>
      <c r="F27" s="154">
        <v>2922286.8439000002</v>
      </c>
      <c r="G27" s="154">
        <v>3225536.9640000002</v>
      </c>
      <c r="H27" s="154">
        <v>2741706.4194</v>
      </c>
      <c r="I27" s="154">
        <v>180580.42449999999</v>
      </c>
      <c r="J27" s="154">
        <v>126406.29715</v>
      </c>
      <c r="K27" s="155">
        <v>1.0389999999999999</v>
      </c>
      <c r="L27" s="23"/>
    </row>
    <row r="28" spans="1:12">
      <c r="A28" s="151" t="s">
        <v>344</v>
      </c>
      <c r="B28" s="154">
        <v>77515.982099999994</v>
      </c>
      <c r="C28" s="154">
        <v>50076.05</v>
      </c>
      <c r="D28" s="154">
        <v>-16450.900000000001</v>
      </c>
      <c r="E28" s="154">
        <v>8538.42</v>
      </c>
      <c r="F28" s="154">
        <v>119679.5521</v>
      </c>
      <c r="G28" s="154">
        <v>124225.02099999999</v>
      </c>
      <c r="H28" s="154">
        <v>105591.26785</v>
      </c>
      <c r="I28" s="154">
        <v>14088.284250000001</v>
      </c>
      <c r="J28" s="154">
        <v>9861.7989749999997</v>
      </c>
      <c r="K28" s="155">
        <v>1.079</v>
      </c>
      <c r="L28" s="23"/>
    </row>
    <row r="29" spans="1:12">
      <c r="A29" s="151" t="s">
        <v>345</v>
      </c>
      <c r="B29" s="154">
        <v>282677.35499999998</v>
      </c>
      <c r="C29" s="154">
        <v>503748.25</v>
      </c>
      <c r="D29" s="154">
        <v>-236297.45</v>
      </c>
      <c r="E29" s="154">
        <v>40748.15</v>
      </c>
      <c r="F29" s="154">
        <v>590876.30500000005</v>
      </c>
      <c r="G29" s="154">
        <v>676302.74199999997</v>
      </c>
      <c r="H29" s="154">
        <v>574857.33070000005</v>
      </c>
      <c r="I29" s="154">
        <v>16018.9743000001</v>
      </c>
      <c r="J29" s="154">
        <v>11213.282010000101</v>
      </c>
      <c r="K29" s="155">
        <v>1.0169999999999999</v>
      </c>
      <c r="L29" s="23"/>
    </row>
    <row r="30" spans="1:12">
      <c r="A30" s="151" t="s">
        <v>346</v>
      </c>
      <c r="B30" s="154">
        <v>82856.903399999996</v>
      </c>
      <c r="C30" s="154">
        <v>95628.4</v>
      </c>
      <c r="D30" s="154">
        <v>-4420.8500000000004</v>
      </c>
      <c r="E30" s="154">
        <v>17565.080000000002</v>
      </c>
      <c r="F30" s="154">
        <v>191629.53339999999</v>
      </c>
      <c r="G30" s="154">
        <v>225601.59</v>
      </c>
      <c r="H30" s="154">
        <v>191761.35149999999</v>
      </c>
      <c r="I30" s="154">
        <v>-131.81810000003301</v>
      </c>
      <c r="J30" s="154">
        <v>-92.272670000023197</v>
      </c>
      <c r="K30" s="155">
        <v>1</v>
      </c>
      <c r="L30" s="23"/>
    </row>
    <row r="31" spans="1:12">
      <c r="A31" s="151" t="s">
        <v>347</v>
      </c>
      <c r="B31" s="154">
        <v>110659.8501</v>
      </c>
      <c r="C31" s="154">
        <v>223299.25</v>
      </c>
      <c r="D31" s="154">
        <v>-94343.2</v>
      </c>
      <c r="E31" s="154">
        <v>27612.25</v>
      </c>
      <c r="F31" s="154">
        <v>267228.15010000003</v>
      </c>
      <c r="G31" s="154">
        <v>268781.30499999999</v>
      </c>
      <c r="H31" s="154">
        <v>228464.10925000001</v>
      </c>
      <c r="I31" s="154">
        <v>38764.040849999998</v>
      </c>
      <c r="J31" s="154">
        <v>27134.828594999999</v>
      </c>
      <c r="K31" s="155">
        <v>1.101</v>
      </c>
      <c r="L31" s="23"/>
    </row>
    <row r="32" spans="1:12">
      <c r="A32" s="151" t="s">
        <v>348</v>
      </c>
      <c r="B32" s="154">
        <v>132683.3694</v>
      </c>
      <c r="C32" s="154">
        <v>207117.8</v>
      </c>
      <c r="D32" s="154">
        <v>-131944.65</v>
      </c>
      <c r="E32" s="154">
        <v>15783.48</v>
      </c>
      <c r="F32" s="154">
        <v>223639.9994</v>
      </c>
      <c r="G32" s="154">
        <v>231701.76500000001</v>
      </c>
      <c r="H32" s="154">
        <v>196946.50025000001</v>
      </c>
      <c r="I32" s="154">
        <v>26693.49915</v>
      </c>
      <c r="J32" s="154">
        <v>18685.449404999999</v>
      </c>
      <c r="K32" s="155">
        <v>1.081</v>
      </c>
      <c r="L32" s="23"/>
    </row>
    <row r="33" spans="1:12">
      <c r="A33" s="151" t="s">
        <v>349</v>
      </c>
      <c r="B33" s="154">
        <v>99420.537599999996</v>
      </c>
      <c r="C33" s="154">
        <v>36360.449999999997</v>
      </c>
      <c r="D33" s="154">
        <v>-31043.7</v>
      </c>
      <c r="E33" s="154">
        <v>6370.92</v>
      </c>
      <c r="F33" s="154">
        <v>111108.20759999999</v>
      </c>
      <c r="G33" s="154">
        <v>116340.84299999999</v>
      </c>
      <c r="H33" s="154">
        <v>98889.716549999997</v>
      </c>
      <c r="I33" s="154">
        <v>12218.491050000001</v>
      </c>
      <c r="J33" s="154">
        <v>8552.9437350000007</v>
      </c>
      <c r="K33" s="155">
        <v>1.0740000000000001</v>
      </c>
      <c r="L33" s="23"/>
    </row>
    <row r="34" spans="1:12">
      <c r="A34" s="151" t="s">
        <v>350</v>
      </c>
      <c r="B34" s="154">
        <v>96038.369099999996</v>
      </c>
      <c r="C34" s="154">
        <v>127771.15</v>
      </c>
      <c r="D34" s="154">
        <v>-56657.599999999999</v>
      </c>
      <c r="E34" s="154">
        <v>11437.09</v>
      </c>
      <c r="F34" s="154">
        <v>178589.0091</v>
      </c>
      <c r="G34" s="154">
        <v>188025.41800000001</v>
      </c>
      <c r="H34" s="154">
        <v>159821.6053</v>
      </c>
      <c r="I34" s="154">
        <v>18767.4038</v>
      </c>
      <c r="J34" s="154">
        <v>13137.18266</v>
      </c>
      <c r="K34" s="155">
        <v>1.07</v>
      </c>
      <c r="L34" s="23"/>
    </row>
    <row r="35" spans="1:12">
      <c r="A35" s="151" t="s">
        <v>351</v>
      </c>
      <c r="B35" s="154">
        <v>2032.0677000000001</v>
      </c>
      <c r="C35" s="154">
        <v>27255.25</v>
      </c>
      <c r="D35" s="154">
        <v>-637.5</v>
      </c>
      <c r="E35" s="154">
        <v>2399.5500000000002</v>
      </c>
      <c r="F35" s="154">
        <v>31049.367699999999</v>
      </c>
      <c r="G35" s="154">
        <v>35603.029000000002</v>
      </c>
      <c r="H35" s="154">
        <v>30262.574649999999</v>
      </c>
      <c r="I35" s="154">
        <v>786.79305000000397</v>
      </c>
      <c r="J35" s="154">
        <v>550.75513500000295</v>
      </c>
      <c r="K35" s="155">
        <v>1.0149999999999999</v>
      </c>
      <c r="L35" s="23"/>
    </row>
    <row r="36" spans="1:12">
      <c r="A36" s="151" t="s">
        <v>352</v>
      </c>
      <c r="B36" s="154">
        <v>113566.1634</v>
      </c>
      <c r="C36" s="154">
        <v>113109.5</v>
      </c>
      <c r="D36" s="154">
        <v>-102266.9</v>
      </c>
      <c r="E36" s="154">
        <v>9454.2099999999991</v>
      </c>
      <c r="F36" s="154">
        <v>133862.97339999999</v>
      </c>
      <c r="G36" s="154">
        <v>154679.18</v>
      </c>
      <c r="H36" s="154">
        <v>131477.30300000001</v>
      </c>
      <c r="I36" s="154">
        <v>2385.67040000003</v>
      </c>
      <c r="J36" s="154">
        <v>1669.96928000002</v>
      </c>
      <c r="K36" s="155">
        <v>1.0109999999999999</v>
      </c>
      <c r="L36" s="23"/>
    </row>
    <row r="37" spans="1:12">
      <c r="A37" s="151" t="s">
        <v>353</v>
      </c>
      <c r="B37" s="154">
        <v>118665.00719999999</v>
      </c>
      <c r="C37" s="154">
        <v>181966.3</v>
      </c>
      <c r="D37" s="154">
        <v>-108889.25</v>
      </c>
      <c r="E37" s="154">
        <v>13035.43</v>
      </c>
      <c r="F37" s="154">
        <v>204777.4872</v>
      </c>
      <c r="G37" s="154">
        <v>246616.46599999999</v>
      </c>
      <c r="H37" s="154">
        <v>209623.99609999999</v>
      </c>
      <c r="I37" s="154">
        <v>-4846.5089000000198</v>
      </c>
      <c r="J37" s="154">
        <v>-3392.5562300000101</v>
      </c>
      <c r="K37" s="155">
        <v>0.98599999999999999</v>
      </c>
      <c r="L37" s="23"/>
    </row>
    <row r="38" spans="1:12" ht="18.75" customHeight="1">
      <c r="A38" s="145" t="s">
        <v>354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5"/>
      <c r="L38" s="23"/>
    </row>
    <row r="39" spans="1:12">
      <c r="A39" s="151" t="s">
        <v>355</v>
      </c>
      <c r="B39" s="154">
        <v>166712.54939999999</v>
      </c>
      <c r="C39" s="154">
        <v>45661.15</v>
      </c>
      <c r="D39" s="154">
        <v>-20995.85</v>
      </c>
      <c r="E39" s="154">
        <v>11299.56</v>
      </c>
      <c r="F39" s="154">
        <v>202677.4094</v>
      </c>
      <c r="G39" s="154">
        <v>214379.435</v>
      </c>
      <c r="H39" s="154">
        <v>182222.51975000001</v>
      </c>
      <c r="I39" s="154">
        <v>20454.889650000001</v>
      </c>
      <c r="J39" s="154">
        <v>14318.422755</v>
      </c>
      <c r="K39" s="155">
        <v>1.0669999999999999</v>
      </c>
      <c r="L39" s="23"/>
    </row>
    <row r="40" spans="1:12">
      <c r="A40" s="151" t="s">
        <v>356</v>
      </c>
      <c r="B40" s="154">
        <v>40753.401299999998</v>
      </c>
      <c r="C40" s="154">
        <v>18015.75</v>
      </c>
      <c r="D40" s="154">
        <v>-1789.25</v>
      </c>
      <c r="E40" s="154">
        <v>6968.3</v>
      </c>
      <c r="F40" s="154">
        <v>63948.201300000001</v>
      </c>
      <c r="G40" s="154">
        <v>73649.91</v>
      </c>
      <c r="H40" s="154">
        <v>62602.423499999997</v>
      </c>
      <c r="I40" s="154">
        <v>1345.7778000000001</v>
      </c>
      <c r="J40" s="154">
        <v>942.044459999997</v>
      </c>
      <c r="K40" s="155">
        <v>1.0129999999999999</v>
      </c>
      <c r="L40" s="23"/>
    </row>
    <row r="41" spans="1:12">
      <c r="A41" s="151" t="s">
        <v>357</v>
      </c>
      <c r="B41" s="154">
        <v>66143.872799999997</v>
      </c>
      <c r="C41" s="154">
        <v>8589.25</v>
      </c>
      <c r="D41" s="154">
        <v>-23709.9</v>
      </c>
      <c r="E41" s="154">
        <v>2694.16</v>
      </c>
      <c r="F41" s="154">
        <v>53717.382799999999</v>
      </c>
      <c r="G41" s="154">
        <v>61243.983</v>
      </c>
      <c r="H41" s="154">
        <v>52057.385549999999</v>
      </c>
      <c r="I41" s="154">
        <v>1659.9972500000099</v>
      </c>
      <c r="J41" s="154">
        <v>1161.99807500001</v>
      </c>
      <c r="K41" s="155">
        <v>1.0189999999999999</v>
      </c>
      <c r="L41" s="23"/>
    </row>
    <row r="42" spans="1:12">
      <c r="A42" s="151" t="s">
        <v>358</v>
      </c>
      <c r="B42" s="154">
        <v>23214.5406</v>
      </c>
      <c r="C42" s="154">
        <v>34951.15</v>
      </c>
      <c r="D42" s="154">
        <v>-9282</v>
      </c>
      <c r="E42" s="154">
        <v>3932.95</v>
      </c>
      <c r="F42" s="154">
        <v>52816.640599999999</v>
      </c>
      <c r="G42" s="154">
        <v>61497.841999999997</v>
      </c>
      <c r="H42" s="154">
        <v>52273.165699999998</v>
      </c>
      <c r="I42" s="154">
        <v>543.47490000000096</v>
      </c>
      <c r="J42" s="154">
        <v>380.43243000000098</v>
      </c>
      <c r="K42" s="155">
        <v>1.006</v>
      </c>
      <c r="L42" s="23"/>
    </row>
    <row r="43" spans="1:12">
      <c r="A43" s="151" t="s">
        <v>359</v>
      </c>
      <c r="B43" s="154">
        <v>102480.39720000001</v>
      </c>
      <c r="C43" s="154">
        <v>16322.55</v>
      </c>
      <c r="D43" s="154">
        <v>-20071.05</v>
      </c>
      <c r="E43" s="154">
        <v>4498.2</v>
      </c>
      <c r="F43" s="154">
        <v>103230.0972</v>
      </c>
      <c r="G43" s="154">
        <v>119880.561</v>
      </c>
      <c r="H43" s="154">
        <v>101898.47685000001</v>
      </c>
      <c r="I43" s="154">
        <v>1331.6203499999999</v>
      </c>
      <c r="J43" s="154">
        <v>932.13424499999803</v>
      </c>
      <c r="K43" s="155">
        <v>1.008</v>
      </c>
      <c r="L43" s="23"/>
    </row>
    <row r="44" spans="1:12">
      <c r="A44" s="151" t="s">
        <v>360</v>
      </c>
      <c r="B44" s="154">
        <v>595419.35219999996</v>
      </c>
      <c r="C44" s="154">
        <v>819309.9</v>
      </c>
      <c r="D44" s="154">
        <v>-531673.30000000005</v>
      </c>
      <c r="E44" s="154">
        <v>62627.32</v>
      </c>
      <c r="F44" s="154">
        <v>945683.27220000001</v>
      </c>
      <c r="G44" s="154">
        <v>1089181.838</v>
      </c>
      <c r="H44" s="154">
        <v>925804.56229999999</v>
      </c>
      <c r="I44" s="154">
        <v>19878.709900000002</v>
      </c>
      <c r="J44" s="154">
        <v>13915.09693</v>
      </c>
      <c r="K44" s="155">
        <v>1.0129999999999999</v>
      </c>
      <c r="L44" s="23"/>
    </row>
    <row r="45" spans="1:12">
      <c r="A45" s="151" t="s">
        <v>361</v>
      </c>
      <c r="B45" s="154">
        <v>25896.759300000002</v>
      </c>
      <c r="C45" s="154">
        <v>3193.45</v>
      </c>
      <c r="D45" s="154">
        <v>-7184.2</v>
      </c>
      <c r="E45" s="154">
        <v>1451.46</v>
      </c>
      <c r="F45" s="154">
        <v>23357.469300000001</v>
      </c>
      <c r="G45" s="154">
        <v>33756.720999999998</v>
      </c>
      <c r="H45" s="154">
        <v>28693.21285</v>
      </c>
      <c r="I45" s="154">
        <v>-5335.7435500000101</v>
      </c>
      <c r="J45" s="154">
        <v>-3735.020485</v>
      </c>
      <c r="K45" s="155">
        <v>0.88900000000000001</v>
      </c>
      <c r="L45" s="23"/>
    </row>
    <row r="46" spans="1:12">
      <c r="A46" s="151" t="s">
        <v>362</v>
      </c>
      <c r="B46" s="154">
        <v>94220.712899999999</v>
      </c>
      <c r="C46" s="154">
        <v>29923.4</v>
      </c>
      <c r="D46" s="154">
        <v>-48315.7</v>
      </c>
      <c r="E46" s="154">
        <v>1139</v>
      </c>
      <c r="F46" s="154">
        <v>76967.412899999996</v>
      </c>
      <c r="G46" s="154">
        <v>73732.19</v>
      </c>
      <c r="H46" s="154">
        <v>62672.361499999999</v>
      </c>
      <c r="I46" s="154">
        <v>14295.0514</v>
      </c>
      <c r="J46" s="154">
        <v>10006.535980000001</v>
      </c>
      <c r="K46" s="155">
        <v>1.1359999999999999</v>
      </c>
      <c r="L46" s="23"/>
    </row>
    <row r="47" spans="1:12" ht="18.75" customHeight="1">
      <c r="A47" s="145" t="s">
        <v>363</v>
      </c>
      <c r="B47" s="154"/>
      <c r="C47" s="154"/>
      <c r="D47" s="154"/>
      <c r="E47" s="154"/>
      <c r="F47" s="154"/>
      <c r="G47" s="154"/>
      <c r="H47" s="154"/>
      <c r="I47" s="154"/>
      <c r="J47" s="154"/>
      <c r="K47" s="155"/>
      <c r="L47" s="23"/>
    </row>
    <row r="48" spans="1:12">
      <c r="A48" s="151" t="s">
        <v>364</v>
      </c>
      <c r="B48" s="154">
        <v>434578.91129999998</v>
      </c>
      <c r="C48" s="154">
        <v>88336.25</v>
      </c>
      <c r="D48" s="154">
        <v>-110641.1</v>
      </c>
      <c r="E48" s="154">
        <v>40271.81</v>
      </c>
      <c r="F48" s="154">
        <v>452545.8713</v>
      </c>
      <c r="G48" s="154">
        <v>558862.65500000003</v>
      </c>
      <c r="H48" s="154">
        <v>475033.25675</v>
      </c>
      <c r="I48" s="154">
        <v>-22487.385450000002</v>
      </c>
      <c r="J48" s="154">
        <v>-15741.169814999999</v>
      </c>
      <c r="K48" s="155">
        <v>0.97199999999999998</v>
      </c>
      <c r="L48" s="23"/>
    </row>
    <row r="49" spans="1:12">
      <c r="A49" s="151" t="s">
        <v>365</v>
      </c>
      <c r="B49" s="154">
        <v>94188.896999999997</v>
      </c>
      <c r="C49" s="154">
        <v>26072.9</v>
      </c>
      <c r="D49" s="154">
        <v>-33195.050000000003</v>
      </c>
      <c r="E49" s="154">
        <v>3100.29</v>
      </c>
      <c r="F49" s="154">
        <v>90167.036999999997</v>
      </c>
      <c r="G49" s="154">
        <v>88239.97</v>
      </c>
      <c r="H49" s="154">
        <v>75003.974499999997</v>
      </c>
      <c r="I49" s="154">
        <v>15163.0625</v>
      </c>
      <c r="J49" s="154">
        <v>10614.143749999999</v>
      </c>
      <c r="K49" s="155">
        <v>1.1200000000000001</v>
      </c>
      <c r="L49" s="23"/>
    </row>
    <row r="50" spans="1:12">
      <c r="A50" s="151" t="s">
        <v>366</v>
      </c>
      <c r="B50" s="154">
        <v>33805.085400000004</v>
      </c>
      <c r="C50" s="154">
        <v>9579.5</v>
      </c>
      <c r="D50" s="154">
        <v>-4044.3</v>
      </c>
      <c r="E50" s="154">
        <v>3533.79</v>
      </c>
      <c r="F50" s="154">
        <v>42874.075400000002</v>
      </c>
      <c r="G50" s="154">
        <v>57623.654999999999</v>
      </c>
      <c r="H50" s="154">
        <v>48980.106749999999</v>
      </c>
      <c r="I50" s="154">
        <v>-6106.0313500000002</v>
      </c>
      <c r="J50" s="154">
        <v>-4274.2219450000002</v>
      </c>
      <c r="K50" s="155">
        <v>0.92600000000000005</v>
      </c>
      <c r="L50" s="23"/>
    </row>
    <row r="51" spans="1:12">
      <c r="A51" s="151" t="s">
        <v>367</v>
      </c>
      <c r="B51" s="154">
        <v>173803.34520000001</v>
      </c>
      <c r="C51" s="154">
        <v>40098.75</v>
      </c>
      <c r="D51" s="154">
        <v>-31882.65</v>
      </c>
      <c r="E51" s="154">
        <v>13525.37</v>
      </c>
      <c r="F51" s="154">
        <v>195544.81520000001</v>
      </c>
      <c r="G51" s="154">
        <v>254501.538</v>
      </c>
      <c r="H51" s="154">
        <v>216326.30729999999</v>
      </c>
      <c r="I51" s="154">
        <v>-20781.492099999999</v>
      </c>
      <c r="J51" s="154">
        <v>-14547.044470000001</v>
      </c>
      <c r="K51" s="155">
        <v>0.94299999999999995</v>
      </c>
      <c r="L51" s="23"/>
    </row>
    <row r="52" spans="1:12">
      <c r="A52" s="151" t="s">
        <v>368</v>
      </c>
      <c r="B52" s="154">
        <v>212575.8609</v>
      </c>
      <c r="C52" s="154">
        <v>69571.649999999994</v>
      </c>
      <c r="D52" s="154">
        <v>-23545.85</v>
      </c>
      <c r="E52" s="154">
        <v>12509.11</v>
      </c>
      <c r="F52" s="154">
        <v>271110.7709</v>
      </c>
      <c r="G52" s="154">
        <v>294629.89</v>
      </c>
      <c r="H52" s="154">
        <v>250435.40650000001</v>
      </c>
      <c r="I52" s="154">
        <v>20675.364399999999</v>
      </c>
      <c r="J52" s="154">
        <v>14472.755080000001</v>
      </c>
      <c r="K52" s="155">
        <v>1.0489999999999999</v>
      </c>
      <c r="L52" s="23"/>
    </row>
    <row r="53" spans="1:12">
      <c r="A53" s="151" t="s">
        <v>369</v>
      </c>
      <c r="B53" s="154">
        <v>37362.932999999997</v>
      </c>
      <c r="C53" s="154">
        <v>11987.55</v>
      </c>
      <c r="D53" s="154">
        <v>-8083.5</v>
      </c>
      <c r="E53" s="154">
        <v>2495.2600000000002</v>
      </c>
      <c r="F53" s="154">
        <v>43762.243000000002</v>
      </c>
      <c r="G53" s="154">
        <v>49455.207999999999</v>
      </c>
      <c r="H53" s="154">
        <v>42036.926800000001</v>
      </c>
      <c r="I53" s="154">
        <v>1725.31619999999</v>
      </c>
      <c r="J53" s="154">
        <v>1207.7213400000001</v>
      </c>
      <c r="K53" s="155">
        <v>1.024</v>
      </c>
      <c r="L53" s="23"/>
    </row>
    <row r="54" spans="1:12">
      <c r="A54" s="151" t="s">
        <v>370</v>
      </c>
      <c r="B54" s="154">
        <v>89170.284599999999</v>
      </c>
      <c r="C54" s="154">
        <v>55362.2</v>
      </c>
      <c r="D54" s="154">
        <v>-20433.150000000001</v>
      </c>
      <c r="E54" s="154">
        <v>4363.7299999999996</v>
      </c>
      <c r="F54" s="154">
        <v>128463.0646</v>
      </c>
      <c r="G54" s="154">
        <v>136940.15299999999</v>
      </c>
      <c r="H54" s="154">
        <v>116399.13005000001</v>
      </c>
      <c r="I54" s="154">
        <v>12063.93455</v>
      </c>
      <c r="J54" s="154">
        <v>8444.7541849999998</v>
      </c>
      <c r="K54" s="155">
        <v>1.0620000000000001</v>
      </c>
      <c r="L54" s="23"/>
    </row>
    <row r="55" spans="1:12">
      <c r="A55" s="151" t="s">
        <v>371</v>
      </c>
      <c r="B55" s="154">
        <v>30608.2791</v>
      </c>
      <c r="C55" s="154">
        <v>18246.95</v>
      </c>
      <c r="D55" s="154">
        <v>-5564.1</v>
      </c>
      <c r="E55" s="154">
        <v>4365.6000000000004</v>
      </c>
      <c r="F55" s="154">
        <v>47656.729099999997</v>
      </c>
      <c r="G55" s="154">
        <v>44521.101999999999</v>
      </c>
      <c r="H55" s="154">
        <v>37842.936699999998</v>
      </c>
      <c r="I55" s="154">
        <v>9813.7924000000003</v>
      </c>
      <c r="J55" s="154">
        <v>6869.6546799999996</v>
      </c>
      <c r="K55" s="155">
        <v>1.1539999999999999</v>
      </c>
      <c r="L55" s="23"/>
    </row>
    <row r="56" spans="1:12">
      <c r="A56" s="151" t="s">
        <v>372</v>
      </c>
      <c r="B56" s="154">
        <v>38791.8819</v>
      </c>
      <c r="C56" s="154">
        <v>11157.1</v>
      </c>
      <c r="D56" s="154">
        <v>-13603.4</v>
      </c>
      <c r="E56" s="154">
        <v>3860.87</v>
      </c>
      <c r="F56" s="154">
        <v>40206.4519</v>
      </c>
      <c r="G56" s="154">
        <v>44787.987999999998</v>
      </c>
      <c r="H56" s="154">
        <v>38069.789799999999</v>
      </c>
      <c r="I56" s="154">
        <v>2136.6621</v>
      </c>
      <c r="J56" s="154">
        <v>1495.66347</v>
      </c>
      <c r="K56" s="155">
        <v>1.0329999999999999</v>
      </c>
      <c r="L56" s="23"/>
    </row>
    <row r="57" spans="1:12" ht="18.75" customHeight="1">
      <c r="A57" s="145" t="s">
        <v>373</v>
      </c>
      <c r="B57" s="154"/>
      <c r="C57" s="154"/>
      <c r="D57" s="154"/>
      <c r="E57" s="154"/>
      <c r="F57" s="154"/>
      <c r="G57" s="154"/>
      <c r="H57" s="154"/>
      <c r="I57" s="154"/>
      <c r="J57" s="154"/>
      <c r="K57" s="155"/>
      <c r="L57" s="23"/>
    </row>
    <row r="58" spans="1:12">
      <c r="A58" s="151" t="s">
        <v>374</v>
      </c>
      <c r="B58" s="154">
        <v>25295.023799999999</v>
      </c>
      <c r="C58" s="154">
        <v>4547.5</v>
      </c>
      <c r="D58" s="154">
        <v>-7055</v>
      </c>
      <c r="E58" s="154">
        <v>1133.3900000000001</v>
      </c>
      <c r="F58" s="154">
        <v>23920.913799999998</v>
      </c>
      <c r="G58" s="154">
        <v>30118.988000000001</v>
      </c>
      <c r="H58" s="154">
        <v>25601.139800000001</v>
      </c>
      <c r="I58" s="154">
        <v>-1680.2260000000001</v>
      </c>
      <c r="J58" s="154">
        <v>-1176.1582000000001</v>
      </c>
      <c r="K58" s="155">
        <v>0.96099999999999997</v>
      </c>
      <c r="L58" s="23"/>
    </row>
    <row r="59" spans="1:12">
      <c r="A59" s="151" t="s">
        <v>375</v>
      </c>
      <c r="B59" s="154">
        <v>92515.104000000007</v>
      </c>
      <c r="C59" s="154">
        <v>24159.55</v>
      </c>
      <c r="D59" s="154">
        <v>-25330.85</v>
      </c>
      <c r="E59" s="154">
        <v>5327.63</v>
      </c>
      <c r="F59" s="154">
        <v>96671.433999999994</v>
      </c>
      <c r="G59" s="154">
        <v>127535.16099999999</v>
      </c>
      <c r="H59" s="154">
        <v>108404.88685</v>
      </c>
      <c r="I59" s="154">
        <v>-11733.45285</v>
      </c>
      <c r="J59" s="154">
        <v>-8213.4169949999905</v>
      </c>
      <c r="K59" s="155">
        <v>0.93600000000000005</v>
      </c>
      <c r="L59" s="23"/>
    </row>
    <row r="60" spans="1:12">
      <c r="A60" s="151" t="s">
        <v>376</v>
      </c>
      <c r="B60" s="154">
        <v>36003.149100000002</v>
      </c>
      <c r="C60" s="154">
        <v>6596</v>
      </c>
      <c r="D60" s="154">
        <v>-6448.95</v>
      </c>
      <c r="E60" s="154">
        <v>1603.1</v>
      </c>
      <c r="F60" s="154">
        <v>37753.299099999997</v>
      </c>
      <c r="G60" s="154">
        <v>49978.122000000003</v>
      </c>
      <c r="H60" s="154">
        <v>42481.403700000003</v>
      </c>
      <c r="I60" s="154">
        <v>-4728.1045999999997</v>
      </c>
      <c r="J60" s="154">
        <v>-3309.6732200000001</v>
      </c>
      <c r="K60" s="155">
        <v>0.93400000000000005</v>
      </c>
      <c r="L60" s="23"/>
    </row>
    <row r="61" spans="1:12">
      <c r="A61" s="151" t="s">
        <v>377</v>
      </c>
      <c r="B61" s="154">
        <v>367035.13890000002</v>
      </c>
      <c r="C61" s="154">
        <v>249418.9</v>
      </c>
      <c r="D61" s="154">
        <v>-44534.9</v>
      </c>
      <c r="E61" s="154">
        <v>46151.43</v>
      </c>
      <c r="F61" s="154">
        <v>618070.56889999995</v>
      </c>
      <c r="G61" s="154">
        <v>825862.54500000004</v>
      </c>
      <c r="H61" s="154">
        <v>701983.16324999998</v>
      </c>
      <c r="I61" s="154">
        <v>-83912.594349999898</v>
      </c>
      <c r="J61" s="154">
        <v>-58738.816044999898</v>
      </c>
      <c r="K61" s="155">
        <v>0.92900000000000005</v>
      </c>
      <c r="L61" s="23"/>
    </row>
    <row r="62" spans="1:12">
      <c r="A62" s="151" t="s">
        <v>378</v>
      </c>
      <c r="B62" s="154">
        <v>85577.854500000001</v>
      </c>
      <c r="C62" s="154">
        <v>26131.55</v>
      </c>
      <c r="D62" s="154">
        <v>-450.5</v>
      </c>
      <c r="E62" s="154">
        <v>9387.74</v>
      </c>
      <c r="F62" s="154">
        <v>120646.64449999999</v>
      </c>
      <c r="G62" s="154">
        <v>137665.424</v>
      </c>
      <c r="H62" s="154">
        <v>117015.61040000001</v>
      </c>
      <c r="I62" s="154">
        <v>3631.0341000000199</v>
      </c>
      <c r="J62" s="154">
        <v>2541.7238700000098</v>
      </c>
      <c r="K62" s="155">
        <v>1.018</v>
      </c>
      <c r="L62" s="23"/>
    </row>
    <row r="63" spans="1:12">
      <c r="A63" s="151" t="s">
        <v>379</v>
      </c>
      <c r="B63" s="154">
        <v>152699.72039999999</v>
      </c>
      <c r="C63" s="154">
        <v>38896</v>
      </c>
      <c r="D63" s="154">
        <v>-16552.900000000001</v>
      </c>
      <c r="E63" s="154">
        <v>19726.46</v>
      </c>
      <c r="F63" s="154">
        <v>194769.28039999999</v>
      </c>
      <c r="G63" s="154">
        <v>232233.34400000001</v>
      </c>
      <c r="H63" s="154">
        <v>197398.34239999999</v>
      </c>
      <c r="I63" s="154">
        <v>-2629.0620000000099</v>
      </c>
      <c r="J63" s="154">
        <v>-1840.3434</v>
      </c>
      <c r="K63" s="155">
        <v>0.99199999999999999</v>
      </c>
      <c r="L63" s="23"/>
    </row>
    <row r="64" spans="1:12">
      <c r="A64" s="151" t="s">
        <v>380</v>
      </c>
      <c r="B64" s="154">
        <v>559016.42940000002</v>
      </c>
      <c r="C64" s="154">
        <v>139453.54999999999</v>
      </c>
      <c r="D64" s="154">
        <v>-49913.7</v>
      </c>
      <c r="E64" s="154">
        <v>46820.89</v>
      </c>
      <c r="F64" s="154">
        <v>695377.16940000001</v>
      </c>
      <c r="G64" s="154">
        <v>877378.60400000005</v>
      </c>
      <c r="H64" s="154">
        <v>745771.81339999998</v>
      </c>
      <c r="I64" s="154">
        <v>-50394.643999999898</v>
      </c>
      <c r="J64" s="154">
        <v>-35276.2507999999</v>
      </c>
      <c r="K64" s="155">
        <v>0.96</v>
      </c>
      <c r="L64" s="23"/>
    </row>
    <row r="65" spans="1:12">
      <c r="A65" s="151" t="s">
        <v>381</v>
      </c>
      <c r="B65" s="154">
        <v>51345.329400000002</v>
      </c>
      <c r="C65" s="154">
        <v>28231.9</v>
      </c>
      <c r="D65" s="154">
        <v>-4105.5</v>
      </c>
      <c r="E65" s="154">
        <v>5901.38</v>
      </c>
      <c r="F65" s="154">
        <v>81373.109400000001</v>
      </c>
      <c r="G65" s="154">
        <v>94113.626000000004</v>
      </c>
      <c r="H65" s="154">
        <v>79996.5821</v>
      </c>
      <c r="I65" s="154">
        <v>1376.5273</v>
      </c>
      <c r="J65" s="154">
        <v>963.56911000000105</v>
      </c>
      <c r="K65" s="155">
        <v>1.01</v>
      </c>
      <c r="L65" s="23"/>
    </row>
    <row r="66" spans="1:12">
      <c r="A66" s="151" t="s">
        <v>382</v>
      </c>
      <c r="B66" s="154">
        <v>40222.214099999997</v>
      </c>
      <c r="C66" s="154">
        <v>19194.7</v>
      </c>
      <c r="D66" s="154">
        <v>-26398.45</v>
      </c>
      <c r="E66" s="154">
        <v>1110.78</v>
      </c>
      <c r="F66" s="154">
        <v>34129.244100000004</v>
      </c>
      <c r="G66" s="154">
        <v>35102.173000000003</v>
      </c>
      <c r="H66" s="154">
        <v>29836.84705</v>
      </c>
      <c r="I66" s="154">
        <v>4292.3970499999996</v>
      </c>
      <c r="J66" s="154">
        <v>3004.6779350000002</v>
      </c>
      <c r="K66" s="155">
        <v>1.0860000000000001</v>
      </c>
      <c r="L66" s="23"/>
    </row>
    <row r="67" spans="1:12">
      <c r="A67" s="151" t="s">
        <v>383</v>
      </c>
      <c r="B67" s="154">
        <v>46305.967499999999</v>
      </c>
      <c r="C67" s="154">
        <v>9670.4500000000007</v>
      </c>
      <c r="D67" s="154">
        <v>-5802.1</v>
      </c>
      <c r="E67" s="154">
        <v>1279.42</v>
      </c>
      <c r="F67" s="154">
        <v>51453.737500000003</v>
      </c>
      <c r="G67" s="154">
        <v>49271.930999999997</v>
      </c>
      <c r="H67" s="154">
        <v>41881.141349999998</v>
      </c>
      <c r="I67" s="154">
        <v>9572.5961499999994</v>
      </c>
      <c r="J67" s="154">
        <v>6700.8173049999996</v>
      </c>
      <c r="K67" s="155">
        <v>1.1359999999999999</v>
      </c>
      <c r="L67" s="23"/>
    </row>
    <row r="68" spans="1:12">
      <c r="A68" s="151" t="s">
        <v>384</v>
      </c>
      <c r="B68" s="154">
        <v>2686.3685999999998</v>
      </c>
      <c r="C68" s="154">
        <v>8628.35</v>
      </c>
      <c r="D68" s="154">
        <v>-28.9</v>
      </c>
      <c r="E68" s="154">
        <v>0</v>
      </c>
      <c r="F68" s="154">
        <v>11285.818600000001</v>
      </c>
      <c r="G68" s="154">
        <v>7960.6750000000002</v>
      </c>
      <c r="H68" s="154">
        <v>6766.5737499999996</v>
      </c>
      <c r="I68" s="154">
        <v>4519.24485</v>
      </c>
      <c r="J68" s="154">
        <v>3163.471395</v>
      </c>
      <c r="K68" s="155">
        <v>1.397</v>
      </c>
      <c r="L68" s="23"/>
    </row>
    <row r="69" spans="1:12">
      <c r="A69" s="151" t="s">
        <v>385</v>
      </c>
      <c r="B69" s="154">
        <v>43677.697500000002</v>
      </c>
      <c r="C69" s="154">
        <v>11577.85</v>
      </c>
      <c r="D69" s="154">
        <v>-7781.75</v>
      </c>
      <c r="E69" s="154">
        <v>2152.0300000000002</v>
      </c>
      <c r="F69" s="154">
        <v>49625.827499999999</v>
      </c>
      <c r="G69" s="154">
        <v>51742.379000000001</v>
      </c>
      <c r="H69" s="154">
        <v>43981.022149999997</v>
      </c>
      <c r="I69" s="154">
        <v>5644.8053499999996</v>
      </c>
      <c r="J69" s="154">
        <v>3951.3637450000001</v>
      </c>
      <c r="K69" s="155">
        <v>1.0760000000000001</v>
      </c>
      <c r="L69" s="23"/>
    </row>
    <row r="70" spans="1:12">
      <c r="A70" s="151" t="s">
        <v>386</v>
      </c>
      <c r="B70" s="154">
        <v>21378.9015</v>
      </c>
      <c r="C70" s="154">
        <v>2865.35</v>
      </c>
      <c r="D70" s="154">
        <v>-5513.95</v>
      </c>
      <c r="E70" s="154">
        <v>625.09</v>
      </c>
      <c r="F70" s="154">
        <v>19355.391500000002</v>
      </c>
      <c r="G70" s="154">
        <v>22363.563999999998</v>
      </c>
      <c r="H70" s="154">
        <v>19009.029399999999</v>
      </c>
      <c r="I70" s="154">
        <v>346.36209999999801</v>
      </c>
      <c r="J70" s="154">
        <v>242.45346999999899</v>
      </c>
      <c r="K70" s="155">
        <v>1.0109999999999999</v>
      </c>
      <c r="L70" s="23"/>
    </row>
    <row r="71" spans="1:12" ht="18.75" customHeight="1">
      <c r="A71" s="145" t="s">
        <v>387</v>
      </c>
      <c r="B71" s="154"/>
      <c r="C71" s="154"/>
      <c r="D71" s="154"/>
      <c r="E71" s="154"/>
      <c r="F71" s="154"/>
      <c r="G71" s="154"/>
      <c r="H71" s="154"/>
      <c r="I71" s="154"/>
      <c r="J71" s="154"/>
      <c r="K71" s="155"/>
      <c r="L71" s="23"/>
    </row>
    <row r="72" spans="1:12">
      <c r="A72" s="151" t="s">
        <v>388</v>
      </c>
      <c r="B72" s="154">
        <v>23221.4571</v>
      </c>
      <c r="C72" s="154">
        <v>4421.7</v>
      </c>
      <c r="D72" s="154">
        <v>-3230</v>
      </c>
      <c r="E72" s="154">
        <v>1416.78</v>
      </c>
      <c r="F72" s="154">
        <v>25829.937099999999</v>
      </c>
      <c r="G72" s="154">
        <v>37983.561000000002</v>
      </c>
      <c r="H72" s="154">
        <v>32286.026849999998</v>
      </c>
      <c r="I72" s="154">
        <v>-6456.0897500000001</v>
      </c>
      <c r="J72" s="154">
        <v>-4519.2628249999998</v>
      </c>
      <c r="K72" s="155">
        <v>0.88100000000000001</v>
      </c>
      <c r="L72" s="23"/>
    </row>
    <row r="73" spans="1:12">
      <c r="A73" s="151" t="s">
        <v>389</v>
      </c>
      <c r="B73" s="154">
        <v>147479.14619999999</v>
      </c>
      <c r="C73" s="154">
        <v>12448.25</v>
      </c>
      <c r="D73" s="154">
        <v>-71256.350000000006</v>
      </c>
      <c r="E73" s="154">
        <v>1031.05</v>
      </c>
      <c r="F73" s="154">
        <v>89702.0962</v>
      </c>
      <c r="G73" s="154">
        <v>108455.088</v>
      </c>
      <c r="H73" s="154">
        <v>92186.824800000002</v>
      </c>
      <c r="I73" s="154">
        <v>-2484.7285999999999</v>
      </c>
      <c r="J73" s="154">
        <v>-1739.3100199999999</v>
      </c>
      <c r="K73" s="155">
        <v>0.98399999999999999</v>
      </c>
      <c r="L73" s="23"/>
    </row>
    <row r="74" spans="1:12">
      <c r="A74" s="151" t="s">
        <v>390</v>
      </c>
      <c r="B74" s="154">
        <v>90355.772700000001</v>
      </c>
      <c r="C74" s="154">
        <v>53225.3</v>
      </c>
      <c r="D74" s="154">
        <v>-15634.05</v>
      </c>
      <c r="E74" s="154">
        <v>3956.92</v>
      </c>
      <c r="F74" s="154">
        <v>131903.94270000001</v>
      </c>
      <c r="G74" s="154">
        <v>134692.174</v>
      </c>
      <c r="H74" s="154">
        <v>114488.34789999999</v>
      </c>
      <c r="I74" s="154">
        <v>17415.594799999999</v>
      </c>
      <c r="J74" s="154">
        <v>12190.916359999999</v>
      </c>
      <c r="K74" s="155">
        <v>1.091</v>
      </c>
      <c r="L74" s="23"/>
    </row>
    <row r="75" spans="1:12">
      <c r="A75" s="151" t="s">
        <v>391</v>
      </c>
      <c r="B75" s="154">
        <v>50436.501300000004</v>
      </c>
      <c r="C75" s="154">
        <v>7454.5</v>
      </c>
      <c r="D75" s="154">
        <v>-20221.5</v>
      </c>
      <c r="E75" s="154">
        <v>-1223.32</v>
      </c>
      <c r="F75" s="154">
        <v>36446.181299999997</v>
      </c>
      <c r="G75" s="154">
        <v>42176.498</v>
      </c>
      <c r="H75" s="154">
        <v>35850.023300000001</v>
      </c>
      <c r="I75" s="154">
        <v>596.15799999999604</v>
      </c>
      <c r="J75" s="154">
        <v>417.31059999999701</v>
      </c>
      <c r="K75" s="155">
        <v>1.01</v>
      </c>
      <c r="L75" s="23"/>
    </row>
    <row r="76" spans="1:12">
      <c r="A76" s="151" t="s">
        <v>392</v>
      </c>
      <c r="B76" s="154">
        <v>24138.584999999999</v>
      </c>
      <c r="C76" s="154">
        <v>6090.25</v>
      </c>
      <c r="D76" s="154">
        <v>-5753.65</v>
      </c>
      <c r="E76" s="154">
        <v>1882.92</v>
      </c>
      <c r="F76" s="154">
        <v>26358.105</v>
      </c>
      <c r="G76" s="154">
        <v>24042.201000000001</v>
      </c>
      <c r="H76" s="154">
        <v>20435.870849999999</v>
      </c>
      <c r="I76" s="154">
        <v>5922.2341500000002</v>
      </c>
      <c r="J76" s="154">
        <v>4145.563905</v>
      </c>
      <c r="K76" s="155">
        <v>1.1719999999999999</v>
      </c>
      <c r="L76" s="23"/>
    </row>
    <row r="77" spans="1:12">
      <c r="A77" s="151" t="s">
        <v>393</v>
      </c>
      <c r="B77" s="154">
        <v>625015.05570000003</v>
      </c>
      <c r="C77" s="154">
        <v>121347.7</v>
      </c>
      <c r="D77" s="154">
        <v>-79417.2</v>
      </c>
      <c r="E77" s="154">
        <v>32109.599999999999</v>
      </c>
      <c r="F77" s="154">
        <v>699055.1557</v>
      </c>
      <c r="G77" s="154">
        <v>662029.38399999996</v>
      </c>
      <c r="H77" s="154">
        <v>562724.97640000004</v>
      </c>
      <c r="I77" s="154">
        <v>136330.17929999999</v>
      </c>
      <c r="J77" s="154">
        <v>95431.125509999998</v>
      </c>
      <c r="K77" s="155">
        <v>1.1439999999999999</v>
      </c>
      <c r="L77" s="23"/>
    </row>
    <row r="78" spans="1:12">
      <c r="A78" s="151" t="s">
        <v>394</v>
      </c>
      <c r="B78" s="154">
        <v>24740.320500000002</v>
      </c>
      <c r="C78" s="154">
        <v>8761.7999999999993</v>
      </c>
      <c r="D78" s="154">
        <v>-6094.5</v>
      </c>
      <c r="E78" s="154">
        <v>1029.18</v>
      </c>
      <c r="F78" s="154">
        <v>28436.800500000001</v>
      </c>
      <c r="G78" s="154">
        <v>31399.11</v>
      </c>
      <c r="H78" s="154">
        <v>26689.2435</v>
      </c>
      <c r="I78" s="154">
        <v>1747.557</v>
      </c>
      <c r="J78" s="154">
        <v>1223.2899</v>
      </c>
      <c r="K78" s="155">
        <v>1.0389999999999999</v>
      </c>
      <c r="L78" s="23"/>
    </row>
    <row r="79" spans="1:12">
      <c r="A79" s="151" t="s">
        <v>395</v>
      </c>
      <c r="B79" s="154">
        <v>184308.12539999999</v>
      </c>
      <c r="C79" s="154">
        <v>36764.199999999997</v>
      </c>
      <c r="D79" s="154">
        <v>-52756.95</v>
      </c>
      <c r="E79" s="154">
        <v>8209.1299999999992</v>
      </c>
      <c r="F79" s="154">
        <v>176524.50539999999</v>
      </c>
      <c r="G79" s="154">
        <v>187162.022</v>
      </c>
      <c r="H79" s="154">
        <v>159087.7187</v>
      </c>
      <c r="I79" s="154">
        <v>17436.786700000001</v>
      </c>
      <c r="J79" s="154">
        <v>12205.750690000001</v>
      </c>
      <c r="K79" s="155">
        <v>1.0649999999999999</v>
      </c>
      <c r="L79" s="23"/>
    </row>
    <row r="80" spans="1:12">
      <c r="A80" s="151" t="s">
        <v>396</v>
      </c>
      <c r="B80" s="154">
        <v>77123.124899999995</v>
      </c>
      <c r="C80" s="154">
        <v>8384.4</v>
      </c>
      <c r="D80" s="154">
        <v>-25618.15</v>
      </c>
      <c r="E80" s="154">
        <v>1936.98</v>
      </c>
      <c r="F80" s="154">
        <v>61826.354899999998</v>
      </c>
      <c r="G80" s="154">
        <v>65551.498000000007</v>
      </c>
      <c r="H80" s="154">
        <v>55718.773300000001</v>
      </c>
      <c r="I80" s="154">
        <v>6107.5816000000104</v>
      </c>
      <c r="J80" s="154">
        <v>4275.3071200000004</v>
      </c>
      <c r="K80" s="155">
        <v>1.0649999999999999</v>
      </c>
      <c r="L80" s="23"/>
    </row>
    <row r="81" spans="1:12">
      <c r="A81" s="151" t="s">
        <v>397</v>
      </c>
      <c r="B81" s="154">
        <v>89262.965700000001</v>
      </c>
      <c r="C81" s="154">
        <v>15137.65</v>
      </c>
      <c r="D81" s="154">
        <v>-22395.8</v>
      </c>
      <c r="E81" s="154">
        <v>3948.59</v>
      </c>
      <c r="F81" s="154">
        <v>85953.405700000003</v>
      </c>
      <c r="G81" s="154">
        <v>118956.04300000001</v>
      </c>
      <c r="H81" s="154">
        <v>101112.63655</v>
      </c>
      <c r="I81" s="154">
        <v>-15159.23085</v>
      </c>
      <c r="J81" s="154">
        <v>-10611.461595000001</v>
      </c>
      <c r="K81" s="155">
        <v>0.91100000000000003</v>
      </c>
      <c r="L81" s="23"/>
    </row>
    <row r="82" spans="1:12">
      <c r="A82" s="151" t="s">
        <v>398</v>
      </c>
      <c r="B82" s="154">
        <v>31230.7641</v>
      </c>
      <c r="C82" s="154">
        <v>15696.95</v>
      </c>
      <c r="D82" s="154">
        <v>-42.5</v>
      </c>
      <c r="E82" s="154">
        <v>4935.1000000000004</v>
      </c>
      <c r="F82" s="154">
        <v>51820.314100000003</v>
      </c>
      <c r="G82" s="154">
        <v>77793.817999999999</v>
      </c>
      <c r="H82" s="154">
        <v>66124.745299999995</v>
      </c>
      <c r="I82" s="154">
        <v>-14304.431200000001</v>
      </c>
      <c r="J82" s="154">
        <v>-10013.101839999999</v>
      </c>
      <c r="K82" s="155">
        <v>0.871</v>
      </c>
      <c r="L82" s="23"/>
    </row>
    <row r="83" spans="1:12">
      <c r="A83" s="151" t="s">
        <v>399</v>
      </c>
      <c r="B83" s="154">
        <v>115060.1274</v>
      </c>
      <c r="C83" s="154">
        <v>28224.25</v>
      </c>
      <c r="D83" s="154">
        <v>-24986.6</v>
      </c>
      <c r="E83" s="154">
        <v>6086.51</v>
      </c>
      <c r="F83" s="154">
        <v>124384.2874</v>
      </c>
      <c r="G83" s="154">
        <v>132678.818</v>
      </c>
      <c r="H83" s="154">
        <v>112776.9953</v>
      </c>
      <c r="I83" s="154">
        <v>11607.292100000001</v>
      </c>
      <c r="J83" s="154">
        <v>8125.1044699999902</v>
      </c>
      <c r="K83" s="155">
        <v>1.0609999999999999</v>
      </c>
      <c r="L83" s="23"/>
    </row>
    <row r="84" spans="1:12">
      <c r="A84" s="151" t="s">
        <v>400</v>
      </c>
      <c r="B84" s="154">
        <v>139774.16519999999</v>
      </c>
      <c r="C84" s="154">
        <v>59350.400000000001</v>
      </c>
      <c r="D84" s="154">
        <v>-38821.199999999997</v>
      </c>
      <c r="E84" s="154">
        <v>3641.23</v>
      </c>
      <c r="F84" s="154">
        <v>163944.59520000001</v>
      </c>
      <c r="G84" s="154">
        <v>188871.448</v>
      </c>
      <c r="H84" s="154">
        <v>160540.73079999999</v>
      </c>
      <c r="I84" s="154">
        <v>3403.8644000000199</v>
      </c>
      <c r="J84" s="154">
        <v>2382.7050800000102</v>
      </c>
      <c r="K84" s="155">
        <v>1.0129999999999999</v>
      </c>
      <c r="L84" s="23"/>
    </row>
    <row r="85" spans="1:12" ht="18.75" customHeight="1">
      <c r="A85" s="145" t="s">
        <v>401</v>
      </c>
      <c r="B85" s="154"/>
      <c r="C85" s="154"/>
      <c r="D85" s="154"/>
      <c r="E85" s="154"/>
      <c r="F85" s="154"/>
      <c r="G85" s="154"/>
      <c r="H85" s="154"/>
      <c r="I85" s="154"/>
      <c r="J85" s="154"/>
      <c r="K85" s="155"/>
      <c r="L85" s="23"/>
    </row>
    <row r="86" spans="1:12">
      <c r="A86" s="151" t="s">
        <v>402</v>
      </c>
      <c r="B86" s="154">
        <v>81567.667799999996</v>
      </c>
      <c r="C86" s="154">
        <v>10686.2</v>
      </c>
      <c r="D86" s="154">
        <v>-17630.7</v>
      </c>
      <c r="E86" s="154">
        <v>4591.87</v>
      </c>
      <c r="F86" s="154">
        <v>79215.037800000006</v>
      </c>
      <c r="G86" s="154">
        <v>90385.176999999996</v>
      </c>
      <c r="H86" s="154">
        <v>76827.400450000001</v>
      </c>
      <c r="I86" s="154">
        <v>2387.63734999999</v>
      </c>
      <c r="J86" s="154">
        <v>1671.34614499999</v>
      </c>
      <c r="K86" s="155">
        <v>1.018</v>
      </c>
      <c r="L86" s="23"/>
    </row>
    <row r="87" spans="1:12">
      <c r="A87" s="151" t="s">
        <v>403</v>
      </c>
      <c r="B87" s="154">
        <v>22975.2297</v>
      </c>
      <c r="C87" s="154">
        <v>7504.65</v>
      </c>
      <c r="D87" s="154">
        <v>-4990.3500000000004</v>
      </c>
      <c r="E87" s="154">
        <v>658.58</v>
      </c>
      <c r="F87" s="154">
        <v>26148.109700000001</v>
      </c>
      <c r="G87" s="154">
        <v>28555.724999999999</v>
      </c>
      <c r="H87" s="154">
        <v>24272.366249999999</v>
      </c>
      <c r="I87" s="154">
        <v>1875.7434499999999</v>
      </c>
      <c r="J87" s="154">
        <v>1313.020415</v>
      </c>
      <c r="K87" s="155">
        <v>1.046</v>
      </c>
      <c r="L87" s="23"/>
    </row>
    <row r="88" spans="1:12">
      <c r="A88" s="151" t="s">
        <v>404</v>
      </c>
      <c r="B88" s="154">
        <v>143095.46849999999</v>
      </c>
      <c r="C88" s="154">
        <v>40360.550000000003</v>
      </c>
      <c r="D88" s="154">
        <v>-43139.199999999997</v>
      </c>
      <c r="E88" s="154">
        <v>3206.2</v>
      </c>
      <c r="F88" s="154">
        <v>143523.01850000001</v>
      </c>
      <c r="G88" s="154">
        <v>166012.03599999999</v>
      </c>
      <c r="H88" s="154">
        <v>141110.23060000001</v>
      </c>
      <c r="I88" s="154">
        <v>2412.7879000000198</v>
      </c>
      <c r="J88" s="154">
        <v>1688.9515300000201</v>
      </c>
      <c r="K88" s="155">
        <v>1.01</v>
      </c>
      <c r="L88" s="23"/>
    </row>
    <row r="89" spans="1:12">
      <c r="A89" s="151" t="s">
        <v>405</v>
      </c>
      <c r="B89" s="154">
        <v>41001.012000000002</v>
      </c>
      <c r="C89" s="154">
        <v>7270.05</v>
      </c>
      <c r="D89" s="154">
        <v>-4278.05</v>
      </c>
      <c r="E89" s="154">
        <v>-820.76</v>
      </c>
      <c r="F89" s="154">
        <v>43172.252</v>
      </c>
      <c r="G89" s="154">
        <v>47568.309000000001</v>
      </c>
      <c r="H89" s="154">
        <v>40433.06265</v>
      </c>
      <c r="I89" s="154">
        <v>2739.1893500000001</v>
      </c>
      <c r="J89" s="154">
        <v>1917.4325449999999</v>
      </c>
      <c r="K89" s="155">
        <v>1.04</v>
      </c>
      <c r="L89" s="23"/>
    </row>
    <row r="90" spans="1:12">
      <c r="A90" s="151" t="s">
        <v>406</v>
      </c>
      <c r="B90" s="154">
        <v>63972.091800000002</v>
      </c>
      <c r="C90" s="154">
        <v>15306.8</v>
      </c>
      <c r="D90" s="154">
        <v>-10512.8</v>
      </c>
      <c r="E90" s="154">
        <v>2350.7600000000002</v>
      </c>
      <c r="F90" s="154">
        <v>71116.851800000004</v>
      </c>
      <c r="G90" s="154">
        <v>69040.179999999993</v>
      </c>
      <c r="H90" s="154">
        <v>58684.152999999998</v>
      </c>
      <c r="I90" s="154">
        <v>12432.6988</v>
      </c>
      <c r="J90" s="154">
        <v>8702.8891600000006</v>
      </c>
      <c r="K90" s="155">
        <v>1.1259999999999999</v>
      </c>
      <c r="L90" s="23"/>
    </row>
    <row r="91" spans="1:12">
      <c r="A91" s="151" t="s">
        <v>407</v>
      </c>
      <c r="B91" s="154">
        <v>32503.400099999999</v>
      </c>
      <c r="C91" s="154">
        <v>6900.3</v>
      </c>
      <c r="D91" s="154">
        <v>-3923.6</v>
      </c>
      <c r="E91" s="154">
        <v>2151.0100000000002</v>
      </c>
      <c r="F91" s="154">
        <v>37631.110099999998</v>
      </c>
      <c r="G91" s="154">
        <v>38397.476000000002</v>
      </c>
      <c r="H91" s="154">
        <v>32637.854599999999</v>
      </c>
      <c r="I91" s="154">
        <v>4993.2555000000002</v>
      </c>
      <c r="J91" s="154">
        <v>3495.2788500000001</v>
      </c>
      <c r="K91" s="155">
        <v>1.091</v>
      </c>
      <c r="L91" s="23"/>
    </row>
    <row r="92" spans="1:12">
      <c r="A92" s="151" t="s">
        <v>408</v>
      </c>
      <c r="B92" s="154">
        <v>386711.19809999998</v>
      </c>
      <c r="C92" s="154">
        <v>86980.5</v>
      </c>
      <c r="D92" s="154">
        <v>-55333.3</v>
      </c>
      <c r="E92" s="154">
        <v>21232.49</v>
      </c>
      <c r="F92" s="154">
        <v>439590.88809999998</v>
      </c>
      <c r="G92" s="154">
        <v>475390.23300000001</v>
      </c>
      <c r="H92" s="154">
        <v>404081.69805000001</v>
      </c>
      <c r="I92" s="154">
        <v>35509.190049999997</v>
      </c>
      <c r="J92" s="154">
        <v>24856.433034999998</v>
      </c>
      <c r="K92" s="155">
        <v>1.052</v>
      </c>
      <c r="L92" s="23"/>
    </row>
    <row r="93" spans="1:12">
      <c r="A93" s="151" t="s">
        <v>409</v>
      </c>
      <c r="B93" s="154">
        <v>56361.175199999998</v>
      </c>
      <c r="C93" s="154">
        <v>6022.25</v>
      </c>
      <c r="D93" s="154">
        <v>-12516.25</v>
      </c>
      <c r="E93" s="154">
        <v>3001.35</v>
      </c>
      <c r="F93" s="154">
        <v>52868.525199999996</v>
      </c>
      <c r="G93" s="154">
        <v>70870.782999999996</v>
      </c>
      <c r="H93" s="154">
        <v>60240.165549999998</v>
      </c>
      <c r="I93" s="154">
        <v>-7371.6403499999997</v>
      </c>
      <c r="J93" s="154">
        <v>-5160.1482450000003</v>
      </c>
      <c r="K93" s="155">
        <v>0.92700000000000005</v>
      </c>
      <c r="L93" s="23"/>
    </row>
    <row r="94" spans="1:12" ht="18.75" customHeight="1">
      <c r="A94" s="145" t="s">
        <v>410</v>
      </c>
      <c r="B94" s="154"/>
      <c r="C94" s="154"/>
      <c r="D94" s="154"/>
      <c r="E94" s="154"/>
      <c r="F94" s="154"/>
      <c r="G94" s="154"/>
      <c r="H94" s="154"/>
      <c r="I94" s="154"/>
      <c r="J94" s="154"/>
      <c r="K94" s="155"/>
      <c r="L94" s="23"/>
    </row>
    <row r="95" spans="1:12">
      <c r="A95" s="151" t="s">
        <v>411</v>
      </c>
      <c r="B95" s="154">
        <v>61987.056299999997</v>
      </c>
      <c r="C95" s="154">
        <v>10953.1</v>
      </c>
      <c r="D95" s="154">
        <v>-6941.1</v>
      </c>
      <c r="E95" s="154">
        <v>3356.31</v>
      </c>
      <c r="F95" s="154">
        <v>69355.366299999994</v>
      </c>
      <c r="G95" s="154">
        <v>61793.800999999999</v>
      </c>
      <c r="H95" s="154">
        <v>52524.73085</v>
      </c>
      <c r="I95" s="154">
        <v>16830.635450000002</v>
      </c>
      <c r="J95" s="154">
        <v>11781.444815000001</v>
      </c>
      <c r="K95" s="155">
        <v>1.1910000000000001</v>
      </c>
      <c r="L95" s="23"/>
    </row>
    <row r="96" spans="1:12">
      <c r="A96" s="151" t="s">
        <v>412</v>
      </c>
      <c r="B96" s="154">
        <v>61536.1005</v>
      </c>
      <c r="C96" s="154">
        <v>4301.8500000000004</v>
      </c>
      <c r="D96" s="154">
        <v>-11455.45</v>
      </c>
      <c r="E96" s="154">
        <v>1307.81</v>
      </c>
      <c r="F96" s="154">
        <v>55690.3105</v>
      </c>
      <c r="G96" s="154">
        <v>64004.434999999998</v>
      </c>
      <c r="H96" s="154">
        <v>54403.769749999999</v>
      </c>
      <c r="I96" s="154">
        <v>1286.5407500000099</v>
      </c>
      <c r="J96" s="154">
        <v>900.57852500000502</v>
      </c>
      <c r="K96" s="155">
        <v>1.014</v>
      </c>
      <c r="L96" s="23"/>
    </row>
    <row r="97" spans="1:12">
      <c r="A97" s="151" t="s">
        <v>413</v>
      </c>
      <c r="B97" s="154">
        <v>77603.13</v>
      </c>
      <c r="C97" s="154">
        <v>17653.650000000001</v>
      </c>
      <c r="D97" s="154">
        <v>-8216.1</v>
      </c>
      <c r="E97" s="154">
        <v>4221.6099999999997</v>
      </c>
      <c r="F97" s="154">
        <v>91262.29</v>
      </c>
      <c r="G97" s="154">
        <v>102256.679</v>
      </c>
      <c r="H97" s="154">
        <v>86918.177150000003</v>
      </c>
      <c r="I97" s="154">
        <v>4344.1128499999904</v>
      </c>
      <c r="J97" s="154">
        <v>3040.87899499999</v>
      </c>
      <c r="K97" s="155">
        <v>1.03</v>
      </c>
      <c r="L97" s="23"/>
    </row>
    <row r="98" spans="1:12">
      <c r="A98" s="151" t="s">
        <v>414</v>
      </c>
      <c r="B98" s="154">
        <v>31768.8678</v>
      </c>
      <c r="C98" s="154">
        <v>5033.7</v>
      </c>
      <c r="D98" s="154">
        <v>-7264.1</v>
      </c>
      <c r="E98" s="154">
        <v>664.53</v>
      </c>
      <c r="F98" s="154">
        <v>30202.997800000001</v>
      </c>
      <c r="G98" s="154">
        <v>29190.126</v>
      </c>
      <c r="H98" s="154">
        <v>24811.607100000001</v>
      </c>
      <c r="I98" s="154">
        <v>5391.3906999999999</v>
      </c>
      <c r="J98" s="154">
        <v>3773.9734899999999</v>
      </c>
      <c r="K98" s="155">
        <v>1.129</v>
      </c>
      <c r="L98" s="23"/>
    </row>
    <row r="99" spans="1:12">
      <c r="A99" s="151" t="s">
        <v>415</v>
      </c>
      <c r="B99" s="154">
        <v>378773.82270000002</v>
      </c>
      <c r="C99" s="154">
        <v>69442.45</v>
      </c>
      <c r="D99" s="154">
        <v>-54592.95</v>
      </c>
      <c r="E99" s="154">
        <v>19474.18</v>
      </c>
      <c r="F99" s="154">
        <v>413097.50270000001</v>
      </c>
      <c r="G99" s="154">
        <v>481655.66399999999</v>
      </c>
      <c r="H99" s="154">
        <v>409407.31439999997</v>
      </c>
      <c r="I99" s="154">
        <v>3690.1883000000398</v>
      </c>
      <c r="J99" s="154">
        <v>2583.1318100000299</v>
      </c>
      <c r="K99" s="155">
        <v>1.0049999999999999</v>
      </c>
      <c r="L99" s="23"/>
    </row>
    <row r="100" spans="1:12">
      <c r="A100" s="151" t="s">
        <v>416</v>
      </c>
      <c r="B100" s="154">
        <v>82328.482799999998</v>
      </c>
      <c r="C100" s="154">
        <v>10412.5</v>
      </c>
      <c r="D100" s="154">
        <v>-21468.45</v>
      </c>
      <c r="E100" s="154">
        <v>2210.5100000000002</v>
      </c>
      <c r="F100" s="154">
        <v>73483.042799999996</v>
      </c>
      <c r="G100" s="154">
        <v>82609.164999999994</v>
      </c>
      <c r="H100" s="154">
        <v>70217.790250000005</v>
      </c>
      <c r="I100" s="154">
        <v>3265.2525500000002</v>
      </c>
      <c r="J100" s="154">
        <v>2285.6767850000001</v>
      </c>
      <c r="K100" s="155">
        <v>1.028</v>
      </c>
      <c r="L100" s="23"/>
    </row>
    <row r="101" spans="1:12">
      <c r="A101" s="151" t="s">
        <v>417</v>
      </c>
      <c r="B101" s="154">
        <v>60317.413200000003</v>
      </c>
      <c r="C101" s="154">
        <v>11489.45</v>
      </c>
      <c r="D101" s="154">
        <v>-4164.1499999999996</v>
      </c>
      <c r="E101" s="154">
        <v>8252.65</v>
      </c>
      <c r="F101" s="154">
        <v>75895.363200000007</v>
      </c>
      <c r="G101" s="154">
        <v>89509.107000000004</v>
      </c>
      <c r="H101" s="154">
        <v>76082.740950000007</v>
      </c>
      <c r="I101" s="154">
        <v>-187.377750000014</v>
      </c>
      <c r="J101" s="154">
        <v>-131.16442500001</v>
      </c>
      <c r="K101" s="155">
        <v>0.999</v>
      </c>
      <c r="L101" s="23"/>
    </row>
    <row r="102" spans="1:12">
      <c r="A102" s="151" t="s">
        <v>418</v>
      </c>
      <c r="B102" s="154">
        <v>123600.6216</v>
      </c>
      <c r="C102" s="154">
        <v>20065.95</v>
      </c>
      <c r="D102" s="154">
        <v>-31488.25</v>
      </c>
      <c r="E102" s="154">
        <v>4240.99</v>
      </c>
      <c r="F102" s="154">
        <v>116419.3116</v>
      </c>
      <c r="G102" s="154">
        <v>125063.857</v>
      </c>
      <c r="H102" s="154">
        <v>106304.27845</v>
      </c>
      <c r="I102" s="154">
        <v>10115.033149999999</v>
      </c>
      <c r="J102" s="154">
        <v>7080.5232050000004</v>
      </c>
      <c r="K102" s="155">
        <v>1.0569999999999999</v>
      </c>
      <c r="L102" s="23"/>
    </row>
    <row r="103" spans="1:12">
      <c r="A103" s="151" t="s">
        <v>419</v>
      </c>
      <c r="B103" s="154">
        <v>95136.457500000004</v>
      </c>
      <c r="C103" s="154">
        <v>22634.65</v>
      </c>
      <c r="D103" s="154">
        <v>-15074.75</v>
      </c>
      <c r="E103" s="154">
        <v>6750.36</v>
      </c>
      <c r="F103" s="154">
        <v>109446.7175</v>
      </c>
      <c r="G103" s="154">
        <v>130023.02099999999</v>
      </c>
      <c r="H103" s="154">
        <v>110519.56785000001</v>
      </c>
      <c r="I103" s="154">
        <v>-1072.8503499999899</v>
      </c>
      <c r="J103" s="154">
        <v>-750.99524499999495</v>
      </c>
      <c r="K103" s="155">
        <v>0.99399999999999999</v>
      </c>
      <c r="L103" s="23"/>
    </row>
    <row r="104" spans="1:12">
      <c r="A104" s="151" t="s">
        <v>420</v>
      </c>
      <c r="B104" s="154">
        <v>27309.1086</v>
      </c>
      <c r="C104" s="154">
        <v>4077.45</v>
      </c>
      <c r="D104" s="154">
        <v>-3099.1</v>
      </c>
      <c r="E104" s="154">
        <v>1586.1</v>
      </c>
      <c r="F104" s="154">
        <v>29873.5586</v>
      </c>
      <c r="G104" s="154">
        <v>28982.064999999999</v>
      </c>
      <c r="H104" s="154">
        <v>24634.755249999998</v>
      </c>
      <c r="I104" s="154">
        <v>5238.8033500000001</v>
      </c>
      <c r="J104" s="154">
        <v>3667.1623450000002</v>
      </c>
      <c r="K104" s="155">
        <v>1.127</v>
      </c>
      <c r="L104" s="23"/>
    </row>
    <row r="105" spans="1:12">
      <c r="A105" s="151" t="s">
        <v>421</v>
      </c>
      <c r="B105" s="154">
        <v>74395.257299999997</v>
      </c>
      <c r="C105" s="154">
        <v>11370.45</v>
      </c>
      <c r="D105" s="154">
        <v>-7747.75</v>
      </c>
      <c r="E105" s="154">
        <v>3396.6</v>
      </c>
      <c r="F105" s="154">
        <v>81414.5573</v>
      </c>
      <c r="G105" s="154">
        <v>87100.096000000005</v>
      </c>
      <c r="H105" s="154">
        <v>74035.081600000005</v>
      </c>
      <c r="I105" s="154">
        <v>7379.4757</v>
      </c>
      <c r="J105" s="154">
        <v>5165.6329900000001</v>
      </c>
      <c r="K105" s="155">
        <v>1.0589999999999999</v>
      </c>
      <c r="L105" s="23"/>
    </row>
    <row r="106" spans="1:12">
      <c r="A106" s="151" t="s">
        <v>422</v>
      </c>
      <c r="B106" s="154">
        <v>145206.38430000001</v>
      </c>
      <c r="C106" s="154">
        <v>46966.75</v>
      </c>
      <c r="D106" s="154">
        <v>-14916.65</v>
      </c>
      <c r="E106" s="154">
        <v>6828.9</v>
      </c>
      <c r="F106" s="154">
        <v>184085.38430000001</v>
      </c>
      <c r="G106" s="154">
        <v>244638.78</v>
      </c>
      <c r="H106" s="154">
        <v>207942.96299999999</v>
      </c>
      <c r="I106" s="154">
        <v>-23857.578699999998</v>
      </c>
      <c r="J106" s="154">
        <v>-16700.305090000002</v>
      </c>
      <c r="K106" s="155">
        <v>0.93200000000000005</v>
      </c>
      <c r="L106" s="23"/>
    </row>
    <row r="107" spans="1:12" ht="18.75" customHeight="1">
      <c r="A107" s="145" t="s">
        <v>423</v>
      </c>
      <c r="B107" s="154"/>
      <c r="C107" s="154"/>
      <c r="D107" s="154"/>
      <c r="E107" s="154"/>
      <c r="F107" s="154"/>
      <c r="G107" s="154"/>
      <c r="H107" s="154"/>
      <c r="I107" s="154"/>
      <c r="J107" s="154"/>
      <c r="K107" s="155"/>
      <c r="L107" s="23"/>
    </row>
    <row r="108" spans="1:12">
      <c r="A108" s="151" t="s">
        <v>424</v>
      </c>
      <c r="B108" s="154">
        <v>150793.533</v>
      </c>
      <c r="C108" s="154">
        <v>66872.899999999994</v>
      </c>
      <c r="D108" s="154">
        <v>-21351.15</v>
      </c>
      <c r="E108" s="154">
        <v>27456.02</v>
      </c>
      <c r="F108" s="154">
        <v>223771.30300000001</v>
      </c>
      <c r="G108" s="154">
        <v>336676.462</v>
      </c>
      <c r="H108" s="154">
        <v>286174.9927</v>
      </c>
      <c r="I108" s="154">
        <v>-62403.689700000003</v>
      </c>
      <c r="J108" s="154">
        <v>-43682.58279</v>
      </c>
      <c r="K108" s="155">
        <v>0.87</v>
      </c>
      <c r="L108" s="23"/>
    </row>
    <row r="109" spans="1:12" ht="18.75" customHeight="1">
      <c r="A109" s="145" t="s">
        <v>425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5"/>
      <c r="L109" s="23"/>
    </row>
    <row r="110" spans="1:12">
      <c r="A110" s="151" t="s">
        <v>426</v>
      </c>
      <c r="B110" s="154">
        <v>174551.71049999999</v>
      </c>
      <c r="C110" s="154">
        <v>51108.800000000003</v>
      </c>
      <c r="D110" s="154">
        <v>-20694.099999999999</v>
      </c>
      <c r="E110" s="154">
        <v>6721.12</v>
      </c>
      <c r="F110" s="154">
        <v>211687.53049999999</v>
      </c>
      <c r="G110" s="154">
        <v>196104.481</v>
      </c>
      <c r="H110" s="154">
        <v>166688.80885</v>
      </c>
      <c r="I110" s="154">
        <v>44998.721649999999</v>
      </c>
      <c r="J110" s="154">
        <v>31499.105155000001</v>
      </c>
      <c r="K110" s="155">
        <v>1.161</v>
      </c>
      <c r="L110" s="23"/>
    </row>
    <row r="111" spans="1:12">
      <c r="A111" s="151" t="s">
        <v>427</v>
      </c>
      <c r="B111" s="154">
        <v>312120.89549999998</v>
      </c>
      <c r="C111" s="154">
        <v>59854.45</v>
      </c>
      <c r="D111" s="154">
        <v>-38015.4</v>
      </c>
      <c r="E111" s="154">
        <v>15335.7</v>
      </c>
      <c r="F111" s="154">
        <v>349295.64549999998</v>
      </c>
      <c r="G111" s="154">
        <v>349047.71</v>
      </c>
      <c r="H111" s="154">
        <v>296690.55349999998</v>
      </c>
      <c r="I111" s="154">
        <v>52605.091999999902</v>
      </c>
      <c r="J111" s="154">
        <v>36823.564400000003</v>
      </c>
      <c r="K111" s="155">
        <v>1.105</v>
      </c>
      <c r="L111" s="23"/>
    </row>
    <row r="112" spans="1:12">
      <c r="A112" s="151" t="s">
        <v>428</v>
      </c>
      <c r="B112" s="154">
        <v>70415.503200000006</v>
      </c>
      <c r="C112" s="154">
        <v>11505.6</v>
      </c>
      <c r="D112" s="154">
        <v>-20837.75</v>
      </c>
      <c r="E112" s="154">
        <v>3234.25</v>
      </c>
      <c r="F112" s="154">
        <v>64317.603199999998</v>
      </c>
      <c r="G112" s="154">
        <v>69335.06</v>
      </c>
      <c r="H112" s="154">
        <v>58934.800999999999</v>
      </c>
      <c r="I112" s="154">
        <v>5382.8022000000001</v>
      </c>
      <c r="J112" s="154">
        <v>3767.9615399999998</v>
      </c>
      <c r="K112" s="155">
        <v>1.054</v>
      </c>
      <c r="L112" s="23"/>
    </row>
    <row r="113" spans="1:12">
      <c r="A113" s="151" t="s">
        <v>429</v>
      </c>
      <c r="B113" s="154">
        <v>119470.08779999999</v>
      </c>
      <c r="C113" s="154">
        <v>32328.05</v>
      </c>
      <c r="D113" s="154">
        <v>-26081.4</v>
      </c>
      <c r="E113" s="154">
        <v>4046</v>
      </c>
      <c r="F113" s="154">
        <v>129762.7378</v>
      </c>
      <c r="G113" s="154">
        <v>146928.231</v>
      </c>
      <c r="H113" s="154">
        <v>124888.99635</v>
      </c>
      <c r="I113" s="154">
        <v>4873.7414500000004</v>
      </c>
      <c r="J113" s="154">
        <v>3411.6190150000002</v>
      </c>
      <c r="K113" s="155">
        <v>1.0229999999999999</v>
      </c>
      <c r="L113" s="23"/>
    </row>
    <row r="114" spans="1:12">
      <c r="A114" s="151" t="s">
        <v>430</v>
      </c>
      <c r="B114" s="154">
        <v>85901.546700000006</v>
      </c>
      <c r="C114" s="154">
        <v>7864.2</v>
      </c>
      <c r="D114" s="154">
        <v>-19935.05</v>
      </c>
      <c r="E114" s="154">
        <v>2655.91</v>
      </c>
      <c r="F114" s="154">
        <v>76486.606700000004</v>
      </c>
      <c r="G114" s="154">
        <v>96360.27</v>
      </c>
      <c r="H114" s="154">
        <v>81906.229500000001</v>
      </c>
      <c r="I114" s="154">
        <v>-5419.6228000000101</v>
      </c>
      <c r="J114" s="154">
        <v>-3793.73596000001</v>
      </c>
      <c r="K114" s="155">
        <v>0.96099999999999997</v>
      </c>
      <c r="L114" s="23"/>
    </row>
    <row r="115" spans="1:12" ht="18.75" customHeight="1">
      <c r="A115" s="145" t="s">
        <v>431</v>
      </c>
      <c r="B115" s="154"/>
      <c r="C115" s="154"/>
      <c r="D115" s="154"/>
      <c r="E115" s="154"/>
      <c r="F115" s="154"/>
      <c r="G115" s="154"/>
      <c r="H115" s="154"/>
      <c r="I115" s="154"/>
      <c r="J115" s="154"/>
      <c r="K115" s="155"/>
      <c r="L115" s="23"/>
    </row>
    <row r="116" spans="1:12">
      <c r="A116" s="151" t="s">
        <v>432</v>
      </c>
      <c r="B116" s="154">
        <v>52998.372900000002</v>
      </c>
      <c r="C116" s="154">
        <v>7903.3</v>
      </c>
      <c r="D116" s="154">
        <v>-18662.599999999999</v>
      </c>
      <c r="E116" s="154">
        <v>3224.56</v>
      </c>
      <c r="F116" s="154">
        <v>45463.632899999997</v>
      </c>
      <c r="G116" s="154">
        <v>48503.436000000002</v>
      </c>
      <c r="H116" s="154">
        <v>41227.920599999998</v>
      </c>
      <c r="I116" s="154">
        <v>4235.7123000000101</v>
      </c>
      <c r="J116" s="154">
        <v>2964.9986100000001</v>
      </c>
      <c r="K116" s="155">
        <v>1.0609999999999999</v>
      </c>
      <c r="L116" s="23"/>
    </row>
    <row r="117" spans="1:12">
      <c r="A117" s="151" t="s">
        <v>433</v>
      </c>
      <c r="B117" s="154">
        <v>44179.835400000004</v>
      </c>
      <c r="C117" s="154">
        <v>8585</v>
      </c>
      <c r="D117" s="154">
        <v>-6436.2</v>
      </c>
      <c r="E117" s="154">
        <v>2726.63</v>
      </c>
      <c r="F117" s="154">
        <v>49055.265399999997</v>
      </c>
      <c r="G117" s="154">
        <v>51206.487999999998</v>
      </c>
      <c r="H117" s="154">
        <v>43525.514799999997</v>
      </c>
      <c r="I117" s="154">
        <v>5529.7506000000003</v>
      </c>
      <c r="J117" s="154">
        <v>3870.8254200000001</v>
      </c>
      <c r="K117" s="155">
        <v>1.0760000000000001</v>
      </c>
      <c r="L117" s="23"/>
    </row>
    <row r="118" spans="1:12">
      <c r="A118" s="151" t="s">
        <v>434</v>
      </c>
      <c r="B118" s="154">
        <v>30124.124100000001</v>
      </c>
      <c r="C118" s="154">
        <v>13142.7</v>
      </c>
      <c r="D118" s="154">
        <v>-2264.4</v>
      </c>
      <c r="E118" s="154">
        <v>6146.52</v>
      </c>
      <c r="F118" s="154">
        <v>47148.944100000001</v>
      </c>
      <c r="G118" s="154">
        <v>58678.036</v>
      </c>
      <c r="H118" s="154">
        <v>49876.330600000001</v>
      </c>
      <c r="I118" s="154">
        <v>-2727.3865000000101</v>
      </c>
      <c r="J118" s="154">
        <v>-1909.1705500000101</v>
      </c>
      <c r="K118" s="155">
        <v>0.96699999999999997</v>
      </c>
      <c r="L118" s="23"/>
    </row>
    <row r="119" spans="1:12">
      <c r="A119" s="151" t="s">
        <v>435</v>
      </c>
      <c r="B119" s="154">
        <v>40533.456599999998</v>
      </c>
      <c r="C119" s="154">
        <v>7798.75</v>
      </c>
      <c r="D119" s="154">
        <v>-14580.05</v>
      </c>
      <c r="E119" s="154">
        <v>1347.08</v>
      </c>
      <c r="F119" s="154">
        <v>35099.236599999997</v>
      </c>
      <c r="G119" s="154">
        <v>38336.107000000004</v>
      </c>
      <c r="H119" s="154">
        <v>32585.69095</v>
      </c>
      <c r="I119" s="154">
        <v>2513.54565</v>
      </c>
      <c r="J119" s="154">
        <v>1759.481955</v>
      </c>
      <c r="K119" s="155">
        <v>1.046</v>
      </c>
      <c r="L119" s="23"/>
    </row>
    <row r="120" spans="1:12">
      <c r="A120" s="151" t="s">
        <v>436</v>
      </c>
      <c r="B120" s="154">
        <v>180530.33309999999</v>
      </c>
      <c r="C120" s="154">
        <v>19975.849999999999</v>
      </c>
      <c r="D120" s="154">
        <v>-38248.300000000003</v>
      </c>
      <c r="E120" s="154">
        <v>8545.39</v>
      </c>
      <c r="F120" s="154">
        <v>170803.27309999999</v>
      </c>
      <c r="G120" s="154">
        <v>254189.258</v>
      </c>
      <c r="H120" s="154">
        <v>216060.86929999999</v>
      </c>
      <c r="I120" s="154">
        <v>-45257.5962</v>
      </c>
      <c r="J120" s="154">
        <v>-31680.317340000001</v>
      </c>
      <c r="K120" s="155">
        <v>0.875</v>
      </c>
      <c r="L120" s="23"/>
    </row>
    <row r="121" spans="1:12">
      <c r="A121" s="151" t="s">
        <v>437</v>
      </c>
      <c r="B121" s="154">
        <v>322820.72100000002</v>
      </c>
      <c r="C121" s="154">
        <v>135350.6</v>
      </c>
      <c r="D121" s="154">
        <v>-74796.600000000006</v>
      </c>
      <c r="E121" s="154">
        <v>51842.35</v>
      </c>
      <c r="F121" s="154">
        <v>435217.071</v>
      </c>
      <c r="G121" s="154">
        <v>542068.94200000004</v>
      </c>
      <c r="H121" s="154">
        <v>460758.60070000001</v>
      </c>
      <c r="I121" s="154">
        <v>-25541.529699999999</v>
      </c>
      <c r="J121" s="154">
        <v>-17879.070790000002</v>
      </c>
      <c r="K121" s="155">
        <v>0.96699999999999997</v>
      </c>
      <c r="L121" s="23"/>
    </row>
    <row r="122" spans="1:12">
      <c r="A122" s="151" t="s">
        <v>438</v>
      </c>
      <c r="B122" s="154">
        <v>210506.44409999999</v>
      </c>
      <c r="C122" s="154">
        <v>115906</v>
      </c>
      <c r="D122" s="154">
        <v>-81389.2</v>
      </c>
      <c r="E122" s="154">
        <v>16521.62</v>
      </c>
      <c r="F122" s="154">
        <v>261544.86410000001</v>
      </c>
      <c r="G122" s="154">
        <v>359458.21399999998</v>
      </c>
      <c r="H122" s="154">
        <v>305539.48190000001</v>
      </c>
      <c r="I122" s="154">
        <v>-43994.6178</v>
      </c>
      <c r="J122" s="154">
        <v>-30796.232459999999</v>
      </c>
      <c r="K122" s="155">
        <v>0.91400000000000003</v>
      </c>
      <c r="L122" s="23"/>
    </row>
    <row r="123" spans="1:12">
      <c r="A123" s="151" t="s">
        <v>439</v>
      </c>
      <c r="B123" s="154">
        <v>39626.0118</v>
      </c>
      <c r="C123" s="154">
        <v>81750.45</v>
      </c>
      <c r="D123" s="154">
        <v>-27870.65</v>
      </c>
      <c r="E123" s="154">
        <v>2389.52</v>
      </c>
      <c r="F123" s="154">
        <v>95895.3318</v>
      </c>
      <c r="G123" s="154">
        <v>119397.671</v>
      </c>
      <c r="H123" s="154">
        <v>101488.02035000001</v>
      </c>
      <c r="I123" s="154">
        <v>-5592.6885500000099</v>
      </c>
      <c r="J123" s="154">
        <v>-3914.881985</v>
      </c>
      <c r="K123" s="155">
        <v>0.96699999999999997</v>
      </c>
      <c r="L123" s="23"/>
    </row>
    <row r="124" spans="1:12">
      <c r="A124" s="151" t="s">
        <v>440</v>
      </c>
      <c r="B124" s="154">
        <v>53512.960500000001</v>
      </c>
      <c r="C124" s="154">
        <v>8533.15</v>
      </c>
      <c r="D124" s="154">
        <v>-7642.35</v>
      </c>
      <c r="E124" s="154">
        <v>4652.8999999999996</v>
      </c>
      <c r="F124" s="154">
        <v>59056.660499999998</v>
      </c>
      <c r="G124" s="154">
        <v>70822.240999999995</v>
      </c>
      <c r="H124" s="154">
        <v>60198.904849999999</v>
      </c>
      <c r="I124" s="154">
        <v>-1142.2443499999999</v>
      </c>
      <c r="J124" s="154">
        <v>-799.57104500000105</v>
      </c>
      <c r="K124" s="155">
        <v>0.98899999999999999</v>
      </c>
      <c r="L124" s="23"/>
    </row>
    <row r="125" spans="1:12">
      <c r="A125" s="151" t="s">
        <v>441</v>
      </c>
      <c r="B125" s="154">
        <v>42252.898500000003</v>
      </c>
      <c r="C125" s="154">
        <v>21308.65</v>
      </c>
      <c r="D125" s="154">
        <v>-15977.45</v>
      </c>
      <c r="E125" s="154">
        <v>4854.18</v>
      </c>
      <c r="F125" s="154">
        <v>52438.2785</v>
      </c>
      <c r="G125" s="154">
        <v>61512.919000000002</v>
      </c>
      <c r="H125" s="154">
        <v>52285.98115</v>
      </c>
      <c r="I125" s="154">
        <v>152.297349999993</v>
      </c>
      <c r="J125" s="154">
        <v>106.60814499999501</v>
      </c>
      <c r="K125" s="155">
        <v>1.002</v>
      </c>
      <c r="L125" s="23"/>
    </row>
    <row r="126" spans="1:12">
      <c r="A126" s="151" t="s">
        <v>442</v>
      </c>
      <c r="B126" s="154">
        <v>62295.532200000001</v>
      </c>
      <c r="C126" s="154">
        <v>23333.35</v>
      </c>
      <c r="D126" s="154">
        <v>-12111.65</v>
      </c>
      <c r="E126" s="154">
        <v>6739.82</v>
      </c>
      <c r="F126" s="154">
        <v>80257.052200000006</v>
      </c>
      <c r="G126" s="154">
        <v>102204.326</v>
      </c>
      <c r="H126" s="154">
        <v>86873.677100000001</v>
      </c>
      <c r="I126" s="154">
        <v>-6616.6248999999998</v>
      </c>
      <c r="J126" s="154">
        <v>-4631.6374299999998</v>
      </c>
      <c r="K126" s="155">
        <v>0.95499999999999996</v>
      </c>
      <c r="L126" s="23"/>
    </row>
    <row r="127" spans="1:12">
      <c r="A127" s="151" t="s">
        <v>443</v>
      </c>
      <c r="B127" s="154">
        <v>358843.23629999999</v>
      </c>
      <c r="C127" s="154">
        <v>68192.100000000006</v>
      </c>
      <c r="D127" s="154">
        <v>-41491.050000000003</v>
      </c>
      <c r="E127" s="154">
        <v>21613.46</v>
      </c>
      <c r="F127" s="154">
        <v>407157.7463</v>
      </c>
      <c r="G127" s="154">
        <v>489340.78200000001</v>
      </c>
      <c r="H127" s="154">
        <v>415939.66470000002</v>
      </c>
      <c r="I127" s="154">
        <v>-8781.9184000000205</v>
      </c>
      <c r="J127" s="154">
        <v>-6147.3428800000202</v>
      </c>
      <c r="K127" s="155">
        <v>0.98699999999999999</v>
      </c>
      <c r="L127" s="23"/>
    </row>
    <row r="128" spans="1:12">
      <c r="A128" s="151" t="s">
        <v>444</v>
      </c>
      <c r="B128" s="154">
        <v>65066.282099999997</v>
      </c>
      <c r="C128" s="154">
        <v>79816.7</v>
      </c>
      <c r="D128" s="154">
        <v>-63634.400000000001</v>
      </c>
      <c r="E128" s="154">
        <v>9999.57</v>
      </c>
      <c r="F128" s="154">
        <v>91248.152100000007</v>
      </c>
      <c r="G128" s="154">
        <v>109564.152</v>
      </c>
      <c r="H128" s="154">
        <v>93129.529200000004</v>
      </c>
      <c r="I128" s="154">
        <v>-1881.3770999999999</v>
      </c>
      <c r="J128" s="154">
        <v>-1316.96397</v>
      </c>
      <c r="K128" s="155">
        <v>0.98799999999999999</v>
      </c>
      <c r="L128" s="23"/>
    </row>
    <row r="129" spans="1:12">
      <c r="A129" s="151" t="s">
        <v>445</v>
      </c>
      <c r="B129" s="154">
        <v>156115.08809999999</v>
      </c>
      <c r="C129" s="154">
        <v>148692.20000000001</v>
      </c>
      <c r="D129" s="154">
        <v>-131114.20000000001</v>
      </c>
      <c r="E129" s="154">
        <v>13294.17</v>
      </c>
      <c r="F129" s="154">
        <v>186987.25810000001</v>
      </c>
      <c r="G129" s="154">
        <v>204987.83199999999</v>
      </c>
      <c r="H129" s="154">
        <v>174239.65719999999</v>
      </c>
      <c r="I129" s="154">
        <v>12747.600899999999</v>
      </c>
      <c r="J129" s="154">
        <v>8923.3206300000293</v>
      </c>
      <c r="K129" s="155">
        <v>1.044</v>
      </c>
      <c r="L129" s="23"/>
    </row>
    <row r="130" spans="1:12">
      <c r="A130" s="151" t="s">
        <v>446</v>
      </c>
      <c r="B130" s="154">
        <v>16992.457200000001</v>
      </c>
      <c r="C130" s="154">
        <v>19190.45</v>
      </c>
      <c r="D130" s="154">
        <v>-31.45</v>
      </c>
      <c r="E130" s="154">
        <v>8185.5</v>
      </c>
      <c r="F130" s="154">
        <v>44336.957199999997</v>
      </c>
      <c r="G130" s="154">
        <v>71706.464999999997</v>
      </c>
      <c r="H130" s="154">
        <v>60950.49525</v>
      </c>
      <c r="I130" s="154">
        <v>-16613.538049999999</v>
      </c>
      <c r="J130" s="154">
        <v>-11629.476635000001</v>
      </c>
      <c r="K130" s="155">
        <v>0.83799999999999997</v>
      </c>
      <c r="L130" s="23"/>
    </row>
    <row r="131" spans="1:12">
      <c r="A131" s="151" t="s">
        <v>447</v>
      </c>
      <c r="B131" s="154">
        <v>369585.94410000002</v>
      </c>
      <c r="C131" s="154">
        <v>106828</v>
      </c>
      <c r="D131" s="154">
        <v>-3952.5</v>
      </c>
      <c r="E131" s="154">
        <v>47231.95</v>
      </c>
      <c r="F131" s="154">
        <v>519693.39409999998</v>
      </c>
      <c r="G131" s="154">
        <v>587877.87100000004</v>
      </c>
      <c r="H131" s="154">
        <v>499696.19034999999</v>
      </c>
      <c r="I131" s="154">
        <v>19997.203749999899</v>
      </c>
      <c r="J131" s="154">
        <v>13998.0426249999</v>
      </c>
      <c r="K131" s="155">
        <v>1.024</v>
      </c>
      <c r="L131" s="23"/>
    </row>
    <row r="132" spans="1:12">
      <c r="A132" s="151" t="s">
        <v>448</v>
      </c>
      <c r="B132" s="154">
        <v>1047253.5477</v>
      </c>
      <c r="C132" s="154">
        <v>235360.75</v>
      </c>
      <c r="D132" s="154">
        <v>-159309.54999999999</v>
      </c>
      <c r="E132" s="154">
        <v>106984.91</v>
      </c>
      <c r="F132" s="154">
        <v>1230289.6577000001</v>
      </c>
      <c r="G132" s="154">
        <v>1458806.899</v>
      </c>
      <c r="H132" s="154">
        <v>1239985.86415</v>
      </c>
      <c r="I132" s="154">
        <v>-9696.2064500001707</v>
      </c>
      <c r="J132" s="154">
        <v>-6787.3445150001198</v>
      </c>
      <c r="K132" s="155">
        <v>0.995</v>
      </c>
      <c r="L132" s="23"/>
    </row>
    <row r="133" spans="1:12">
      <c r="A133" s="151" t="s">
        <v>449</v>
      </c>
      <c r="B133" s="154">
        <v>29447.690399999999</v>
      </c>
      <c r="C133" s="154">
        <v>6795.75</v>
      </c>
      <c r="D133" s="154">
        <v>-2816.05</v>
      </c>
      <c r="E133" s="154">
        <v>3772.47</v>
      </c>
      <c r="F133" s="154">
        <v>37199.860399999998</v>
      </c>
      <c r="G133" s="154">
        <v>59507.213000000003</v>
      </c>
      <c r="H133" s="154">
        <v>50581.131050000004</v>
      </c>
      <c r="I133" s="154">
        <v>-13381.27065</v>
      </c>
      <c r="J133" s="154">
        <v>-9366.8894550000005</v>
      </c>
      <c r="K133" s="155">
        <v>0.84299999999999997</v>
      </c>
      <c r="L133" s="23"/>
    </row>
    <row r="134" spans="1:12">
      <c r="A134" s="151" t="s">
        <v>450</v>
      </c>
      <c r="B134" s="154">
        <v>10652.793299999999</v>
      </c>
      <c r="C134" s="154">
        <v>3699.2</v>
      </c>
      <c r="D134" s="154">
        <v>0</v>
      </c>
      <c r="E134" s="154">
        <v>1816.45</v>
      </c>
      <c r="F134" s="154">
        <v>16168.443300000001</v>
      </c>
      <c r="G134" s="154">
        <v>27094.541000000001</v>
      </c>
      <c r="H134" s="154">
        <v>23030.359850000001</v>
      </c>
      <c r="I134" s="154">
        <v>-6861.9165499999999</v>
      </c>
      <c r="J134" s="154">
        <v>-4803.3415850000001</v>
      </c>
      <c r="K134" s="155">
        <v>0.82299999999999995</v>
      </c>
      <c r="L134" s="23"/>
    </row>
    <row r="135" spans="1:12">
      <c r="A135" s="151" t="s">
        <v>451</v>
      </c>
      <c r="B135" s="154">
        <v>68393.118600000002</v>
      </c>
      <c r="C135" s="154">
        <v>51877.2</v>
      </c>
      <c r="D135" s="154">
        <v>-46841.8</v>
      </c>
      <c r="E135" s="154">
        <v>10928.96</v>
      </c>
      <c r="F135" s="154">
        <v>84357.478600000002</v>
      </c>
      <c r="G135" s="154">
        <v>100129.698</v>
      </c>
      <c r="H135" s="154">
        <v>85110.243300000002</v>
      </c>
      <c r="I135" s="154">
        <v>-752.76469999998506</v>
      </c>
      <c r="J135" s="154">
        <v>-526.93528999999</v>
      </c>
      <c r="K135" s="155">
        <v>0.995</v>
      </c>
      <c r="L135" s="23"/>
    </row>
    <row r="136" spans="1:12">
      <c r="A136" s="151" t="s">
        <v>452</v>
      </c>
      <c r="B136" s="154">
        <v>60314.6466</v>
      </c>
      <c r="C136" s="154">
        <v>18201.900000000001</v>
      </c>
      <c r="D136" s="154">
        <v>-4306.1000000000004</v>
      </c>
      <c r="E136" s="154">
        <v>4265.9799999999996</v>
      </c>
      <c r="F136" s="154">
        <v>78476.426600000006</v>
      </c>
      <c r="G136" s="154">
        <v>86526.085000000006</v>
      </c>
      <c r="H136" s="154">
        <v>73547.172250000003</v>
      </c>
      <c r="I136" s="154">
        <v>4929.2543499999902</v>
      </c>
      <c r="J136" s="154">
        <v>3450.4780449999898</v>
      </c>
      <c r="K136" s="155">
        <v>1.04</v>
      </c>
      <c r="L136" s="23"/>
    </row>
    <row r="137" spans="1:12">
      <c r="A137" s="151" t="s">
        <v>453</v>
      </c>
      <c r="B137" s="154">
        <v>34174.426500000001</v>
      </c>
      <c r="C137" s="154">
        <v>8901.2000000000007</v>
      </c>
      <c r="D137" s="154">
        <v>-4278.8999999999996</v>
      </c>
      <c r="E137" s="154">
        <v>5134</v>
      </c>
      <c r="F137" s="154">
        <v>43930.726499999997</v>
      </c>
      <c r="G137" s="154">
        <v>50021.482000000004</v>
      </c>
      <c r="H137" s="154">
        <v>42518.259700000002</v>
      </c>
      <c r="I137" s="154">
        <v>1412.4667999999899</v>
      </c>
      <c r="J137" s="154">
        <v>988.72675999999603</v>
      </c>
      <c r="K137" s="155">
        <v>1.02</v>
      </c>
      <c r="L137" s="23"/>
    </row>
    <row r="138" spans="1:12">
      <c r="A138" s="151" t="s">
        <v>454</v>
      </c>
      <c r="B138" s="154">
        <v>16129.278</v>
      </c>
      <c r="C138" s="154">
        <v>45102.7</v>
      </c>
      <c r="D138" s="154">
        <v>-1705.95</v>
      </c>
      <c r="E138" s="154">
        <v>7800.11</v>
      </c>
      <c r="F138" s="154">
        <v>67326.138000000006</v>
      </c>
      <c r="G138" s="154">
        <v>81630.857999999993</v>
      </c>
      <c r="H138" s="154">
        <v>69386.229300000006</v>
      </c>
      <c r="I138" s="154">
        <v>-2060.09129999999</v>
      </c>
      <c r="J138" s="154">
        <v>-1442.0639099999901</v>
      </c>
      <c r="K138" s="155">
        <v>0.98199999999999998</v>
      </c>
      <c r="L138" s="23"/>
    </row>
    <row r="139" spans="1:12">
      <c r="A139" s="151" t="s">
        <v>455</v>
      </c>
      <c r="B139" s="154">
        <v>60011.7039</v>
      </c>
      <c r="C139" s="154">
        <v>13946.8</v>
      </c>
      <c r="D139" s="154">
        <v>-11718.1</v>
      </c>
      <c r="E139" s="154">
        <v>1466.93</v>
      </c>
      <c r="F139" s="154">
        <v>63707.333899999998</v>
      </c>
      <c r="G139" s="154">
        <v>61593.222000000002</v>
      </c>
      <c r="H139" s="154">
        <v>52354.238700000002</v>
      </c>
      <c r="I139" s="154">
        <v>11353.0952</v>
      </c>
      <c r="J139" s="154">
        <v>7947.1666400000004</v>
      </c>
      <c r="K139" s="155">
        <v>1.129</v>
      </c>
      <c r="L139" s="23"/>
    </row>
    <row r="140" spans="1:12">
      <c r="A140" s="151" t="s">
        <v>456</v>
      </c>
      <c r="B140" s="154">
        <v>31872.615300000001</v>
      </c>
      <c r="C140" s="154">
        <v>18661.75</v>
      </c>
      <c r="D140" s="154">
        <v>-2092.6999999999998</v>
      </c>
      <c r="E140" s="154">
        <v>5220.87</v>
      </c>
      <c r="F140" s="154">
        <v>53662.535300000003</v>
      </c>
      <c r="G140" s="154">
        <v>63749.14</v>
      </c>
      <c r="H140" s="154">
        <v>54186.769</v>
      </c>
      <c r="I140" s="154">
        <v>-524.23369999999704</v>
      </c>
      <c r="J140" s="154">
        <v>-366.96358999999802</v>
      </c>
      <c r="K140" s="155">
        <v>0.99399999999999999</v>
      </c>
      <c r="L140" s="23"/>
    </row>
    <row r="141" spans="1:12">
      <c r="A141" s="151" t="s">
        <v>457</v>
      </c>
      <c r="B141" s="154">
        <v>26333.882099999999</v>
      </c>
      <c r="C141" s="154">
        <v>10015.549999999999</v>
      </c>
      <c r="D141" s="154">
        <v>-2468.4</v>
      </c>
      <c r="E141" s="154">
        <v>12183.05</v>
      </c>
      <c r="F141" s="154">
        <v>46064.0821</v>
      </c>
      <c r="G141" s="154">
        <v>65058.843000000001</v>
      </c>
      <c r="H141" s="154">
        <v>55300.01655</v>
      </c>
      <c r="I141" s="154">
        <v>-9235.9344500000007</v>
      </c>
      <c r="J141" s="154">
        <v>-6465.1541150000003</v>
      </c>
      <c r="K141" s="155">
        <v>0.90100000000000002</v>
      </c>
      <c r="L141" s="23"/>
    </row>
    <row r="142" spans="1:12">
      <c r="A142" s="151" t="s">
        <v>458</v>
      </c>
      <c r="B142" s="154">
        <v>141602.8878</v>
      </c>
      <c r="C142" s="154">
        <v>25832.35</v>
      </c>
      <c r="D142" s="154">
        <v>-17638.349999999999</v>
      </c>
      <c r="E142" s="154">
        <v>14830.12</v>
      </c>
      <c r="F142" s="154">
        <v>164627.00779999999</v>
      </c>
      <c r="G142" s="154">
        <v>226159.62700000001</v>
      </c>
      <c r="H142" s="154">
        <v>192235.68294999999</v>
      </c>
      <c r="I142" s="154">
        <v>-27608.675149999999</v>
      </c>
      <c r="J142" s="154">
        <v>-19326.072605000001</v>
      </c>
      <c r="K142" s="155">
        <v>0.91500000000000004</v>
      </c>
      <c r="L142" s="23"/>
    </row>
    <row r="143" spans="1:12">
      <c r="A143" s="151" t="s">
        <v>459</v>
      </c>
      <c r="B143" s="154">
        <v>24216.049800000001</v>
      </c>
      <c r="C143" s="154">
        <v>62394.25</v>
      </c>
      <c r="D143" s="154">
        <v>-25645.35</v>
      </c>
      <c r="E143" s="154">
        <v>13741.95</v>
      </c>
      <c r="F143" s="154">
        <v>74706.899799999999</v>
      </c>
      <c r="G143" s="154">
        <v>94589.1</v>
      </c>
      <c r="H143" s="154">
        <v>80400.735000000001</v>
      </c>
      <c r="I143" s="154">
        <v>-5693.8351999999904</v>
      </c>
      <c r="J143" s="154">
        <v>-3985.6846399999899</v>
      </c>
      <c r="K143" s="155">
        <v>0.95799999999999996</v>
      </c>
      <c r="L143" s="23"/>
    </row>
    <row r="144" spans="1:12">
      <c r="A144" s="151" t="s">
        <v>460</v>
      </c>
      <c r="B144" s="154">
        <v>89756.803799999994</v>
      </c>
      <c r="C144" s="154">
        <v>22965.3</v>
      </c>
      <c r="D144" s="154">
        <v>-15810</v>
      </c>
      <c r="E144" s="154">
        <v>11391.53</v>
      </c>
      <c r="F144" s="154">
        <v>108303.6338</v>
      </c>
      <c r="G144" s="154">
        <v>140845.53899999999</v>
      </c>
      <c r="H144" s="154">
        <v>119718.70815000001</v>
      </c>
      <c r="I144" s="154">
        <v>-11415.074350000001</v>
      </c>
      <c r="J144" s="154">
        <v>-7990.5520450000004</v>
      </c>
      <c r="K144" s="155">
        <v>0.94299999999999995</v>
      </c>
      <c r="L144" s="23"/>
    </row>
    <row r="145" spans="1:12">
      <c r="A145" s="151" t="s">
        <v>461</v>
      </c>
      <c r="B145" s="154">
        <v>40570.805699999997</v>
      </c>
      <c r="C145" s="154">
        <v>13563.45</v>
      </c>
      <c r="D145" s="154">
        <v>-6502.5</v>
      </c>
      <c r="E145" s="154">
        <v>3565.41</v>
      </c>
      <c r="F145" s="154">
        <v>51197.165699999998</v>
      </c>
      <c r="G145" s="154">
        <v>67755.540999999997</v>
      </c>
      <c r="H145" s="154">
        <v>57592.209849999999</v>
      </c>
      <c r="I145" s="154">
        <v>-6395.0441499999997</v>
      </c>
      <c r="J145" s="154">
        <v>-4476.5309049999996</v>
      </c>
      <c r="K145" s="155">
        <v>0.93400000000000005</v>
      </c>
      <c r="L145" s="23"/>
    </row>
    <row r="146" spans="1:12">
      <c r="A146" s="151" t="s">
        <v>462</v>
      </c>
      <c r="B146" s="154">
        <v>169001.91089999999</v>
      </c>
      <c r="C146" s="154">
        <v>34425</v>
      </c>
      <c r="D146" s="154">
        <v>-34199.75</v>
      </c>
      <c r="E146" s="154">
        <v>12737.59</v>
      </c>
      <c r="F146" s="154">
        <v>181964.75090000001</v>
      </c>
      <c r="G146" s="154">
        <v>192421.61799999999</v>
      </c>
      <c r="H146" s="154">
        <v>163558.37530000001</v>
      </c>
      <c r="I146" s="154">
        <v>18406.375599999999</v>
      </c>
      <c r="J146" s="154">
        <v>12884.46292</v>
      </c>
      <c r="K146" s="155">
        <v>1.0669999999999999</v>
      </c>
      <c r="L146" s="23"/>
    </row>
    <row r="147" spans="1:12">
      <c r="A147" s="151" t="s">
        <v>463</v>
      </c>
      <c r="B147" s="154">
        <v>41463.034200000002</v>
      </c>
      <c r="C147" s="154">
        <v>3439.95</v>
      </c>
      <c r="D147" s="154">
        <v>-12101.45</v>
      </c>
      <c r="E147" s="154">
        <v>3880.42</v>
      </c>
      <c r="F147" s="154">
        <v>36681.9542</v>
      </c>
      <c r="G147" s="154">
        <v>43837.048999999999</v>
      </c>
      <c r="H147" s="154">
        <v>37261.491650000004</v>
      </c>
      <c r="I147" s="154">
        <v>-579.53744999999606</v>
      </c>
      <c r="J147" s="154">
        <v>-405.676214999997</v>
      </c>
      <c r="K147" s="155">
        <v>0.99099999999999999</v>
      </c>
      <c r="L147" s="23"/>
    </row>
    <row r="148" spans="1:12">
      <c r="A148" s="151" t="s">
        <v>464</v>
      </c>
      <c r="B148" s="154">
        <v>47595.203099999999</v>
      </c>
      <c r="C148" s="154">
        <v>21584.9</v>
      </c>
      <c r="D148" s="154">
        <v>-7100.05</v>
      </c>
      <c r="E148" s="154">
        <v>5858.71</v>
      </c>
      <c r="F148" s="154">
        <v>67938.763099999996</v>
      </c>
      <c r="G148" s="154">
        <v>80862.498999999996</v>
      </c>
      <c r="H148" s="154">
        <v>68733.124150000003</v>
      </c>
      <c r="I148" s="154">
        <v>-794.36104999999202</v>
      </c>
      <c r="J148" s="154">
        <v>-556.05273499999498</v>
      </c>
      <c r="K148" s="155">
        <v>0.99299999999999999</v>
      </c>
      <c r="L148" s="23"/>
    </row>
    <row r="149" spans="1:12" ht="19.5" customHeight="1">
      <c r="A149" s="145" t="s">
        <v>465</v>
      </c>
      <c r="B149" s="154"/>
      <c r="C149" s="154"/>
      <c r="D149" s="154"/>
      <c r="E149" s="154"/>
      <c r="F149" s="154"/>
      <c r="G149" s="154"/>
      <c r="H149" s="154"/>
      <c r="I149" s="154"/>
      <c r="J149" s="154"/>
      <c r="K149" s="155"/>
      <c r="L149" s="23"/>
    </row>
    <row r="150" spans="1:12">
      <c r="A150" s="151" t="s">
        <v>466</v>
      </c>
      <c r="B150" s="154">
        <v>31140.849600000001</v>
      </c>
      <c r="C150" s="154">
        <v>159284.9</v>
      </c>
      <c r="D150" s="154">
        <v>-611.15</v>
      </c>
      <c r="E150" s="154">
        <v>17925.82</v>
      </c>
      <c r="F150" s="154">
        <v>207740.41959999999</v>
      </c>
      <c r="G150" s="154">
        <v>233024.61799999999</v>
      </c>
      <c r="H150" s="154">
        <v>198070.9253</v>
      </c>
      <c r="I150" s="154">
        <v>9669.4943000000203</v>
      </c>
      <c r="J150" s="154">
        <v>6768.6460100000104</v>
      </c>
      <c r="K150" s="155">
        <v>1.0289999999999999</v>
      </c>
      <c r="L150" s="23"/>
    </row>
    <row r="151" spans="1:12">
      <c r="A151" s="151" t="s">
        <v>467</v>
      </c>
      <c r="B151" s="154">
        <v>370144.79729999998</v>
      </c>
      <c r="C151" s="154">
        <v>119853.4</v>
      </c>
      <c r="D151" s="154">
        <v>-52002.15</v>
      </c>
      <c r="E151" s="154">
        <v>24355.22</v>
      </c>
      <c r="F151" s="154">
        <v>462351.26730000001</v>
      </c>
      <c r="G151" s="154">
        <v>470395.18</v>
      </c>
      <c r="H151" s="154">
        <v>399835.90299999999</v>
      </c>
      <c r="I151" s="154">
        <v>62515.364300000001</v>
      </c>
      <c r="J151" s="154">
        <v>43760.755010000001</v>
      </c>
      <c r="K151" s="155">
        <v>1.093</v>
      </c>
      <c r="L151" s="23"/>
    </row>
    <row r="152" spans="1:12">
      <c r="A152" s="151" t="s">
        <v>468</v>
      </c>
      <c r="B152" s="154">
        <v>32381.669699999999</v>
      </c>
      <c r="C152" s="154">
        <v>10551.05</v>
      </c>
      <c r="D152" s="154">
        <v>-4850.1000000000004</v>
      </c>
      <c r="E152" s="154">
        <v>2054.96</v>
      </c>
      <c r="F152" s="154">
        <v>40137.579700000002</v>
      </c>
      <c r="G152" s="154">
        <v>41987.786999999997</v>
      </c>
      <c r="H152" s="154">
        <v>35689.618949999996</v>
      </c>
      <c r="I152" s="154">
        <v>4447.9607500000102</v>
      </c>
      <c r="J152" s="154">
        <v>3113.572525</v>
      </c>
      <c r="K152" s="155">
        <v>1.0740000000000001</v>
      </c>
      <c r="L152" s="23"/>
    </row>
    <row r="153" spans="1:12">
      <c r="A153" s="151" t="s">
        <v>469</v>
      </c>
      <c r="B153" s="154">
        <v>330626.68290000001</v>
      </c>
      <c r="C153" s="154">
        <v>67546.100000000006</v>
      </c>
      <c r="D153" s="154">
        <v>-37600.6</v>
      </c>
      <c r="E153" s="154">
        <v>12042.12</v>
      </c>
      <c r="F153" s="154">
        <v>372614.30290000001</v>
      </c>
      <c r="G153" s="154">
        <v>331826.174</v>
      </c>
      <c r="H153" s="154">
        <v>282052.24790000002</v>
      </c>
      <c r="I153" s="154">
        <v>90562.054999999993</v>
      </c>
      <c r="J153" s="154">
        <v>63393.438499999997</v>
      </c>
      <c r="K153" s="155">
        <v>1.1910000000000001</v>
      </c>
      <c r="L153" s="23"/>
    </row>
    <row r="154" spans="1:12">
      <c r="A154" s="151" t="s">
        <v>470</v>
      </c>
      <c r="B154" s="154">
        <v>101336.4081</v>
      </c>
      <c r="C154" s="154">
        <v>24304.9</v>
      </c>
      <c r="D154" s="154">
        <v>-25094.55</v>
      </c>
      <c r="E154" s="154">
        <v>6278.27</v>
      </c>
      <c r="F154" s="154">
        <v>106825.0281</v>
      </c>
      <c r="G154" s="154">
        <v>129548.726</v>
      </c>
      <c r="H154" s="154">
        <v>110116.41710000001</v>
      </c>
      <c r="I154" s="154">
        <v>-3291.3890000000001</v>
      </c>
      <c r="J154" s="154">
        <v>-2303.9722999999999</v>
      </c>
      <c r="K154" s="155">
        <v>0.98199999999999998</v>
      </c>
      <c r="L154" s="23"/>
    </row>
    <row r="155" spans="1:12">
      <c r="A155" s="151" t="s">
        <v>471</v>
      </c>
      <c r="B155" s="154">
        <v>200604.78270000001</v>
      </c>
      <c r="C155" s="154">
        <v>35065.9</v>
      </c>
      <c r="D155" s="154">
        <v>-27310.5</v>
      </c>
      <c r="E155" s="154">
        <v>12921.53</v>
      </c>
      <c r="F155" s="154">
        <v>221281.7127</v>
      </c>
      <c r="G155" s="154">
        <v>247851.71599999999</v>
      </c>
      <c r="H155" s="154">
        <v>210673.95860000001</v>
      </c>
      <c r="I155" s="154">
        <v>10607.7541</v>
      </c>
      <c r="J155" s="154">
        <v>7425.4278700000104</v>
      </c>
      <c r="K155" s="155">
        <v>1.03</v>
      </c>
      <c r="L155" s="23"/>
    </row>
    <row r="156" spans="1:12" ht="18.75" customHeight="1">
      <c r="A156" s="145" t="s">
        <v>472</v>
      </c>
      <c r="B156" s="154"/>
      <c r="C156" s="154"/>
      <c r="D156" s="154"/>
      <c r="E156" s="154"/>
      <c r="F156" s="154"/>
      <c r="G156" s="154"/>
      <c r="H156" s="154"/>
      <c r="I156" s="154"/>
      <c r="J156" s="154"/>
      <c r="K156" s="155"/>
      <c r="L156" s="23"/>
    </row>
    <row r="157" spans="1:12">
      <c r="A157" s="151" t="s">
        <v>473</v>
      </c>
      <c r="B157" s="154">
        <v>129490.713</v>
      </c>
      <c r="C157" s="154">
        <v>42012.95</v>
      </c>
      <c r="D157" s="154">
        <v>-24533.55</v>
      </c>
      <c r="E157" s="154">
        <v>3830.1</v>
      </c>
      <c r="F157" s="154">
        <v>150800.21299999999</v>
      </c>
      <c r="G157" s="154">
        <v>145063.85</v>
      </c>
      <c r="H157" s="154">
        <v>123304.27250000001</v>
      </c>
      <c r="I157" s="154">
        <v>27495.940500000001</v>
      </c>
      <c r="J157" s="154">
        <v>19247.158350000002</v>
      </c>
      <c r="K157" s="155">
        <v>1.133</v>
      </c>
      <c r="L157" s="23"/>
    </row>
    <row r="158" spans="1:12">
      <c r="A158" s="151" t="s">
        <v>474</v>
      </c>
      <c r="B158" s="154">
        <v>256180.24350000001</v>
      </c>
      <c r="C158" s="154">
        <v>26048.25</v>
      </c>
      <c r="D158" s="154">
        <v>-87357.05</v>
      </c>
      <c r="E158" s="154">
        <v>11403.09</v>
      </c>
      <c r="F158" s="154">
        <v>206274.53349999999</v>
      </c>
      <c r="G158" s="154">
        <v>250375.75099999999</v>
      </c>
      <c r="H158" s="154">
        <v>212819.38834999999</v>
      </c>
      <c r="I158" s="154">
        <v>-6544.8548499999997</v>
      </c>
      <c r="J158" s="154">
        <v>-4581.3983950000002</v>
      </c>
      <c r="K158" s="155">
        <v>0.98199999999999998</v>
      </c>
      <c r="L158" s="23"/>
    </row>
    <row r="159" spans="1:12">
      <c r="A159" s="151" t="s">
        <v>475</v>
      </c>
      <c r="B159" s="154">
        <v>39465.548999999999</v>
      </c>
      <c r="C159" s="154">
        <v>7958.55</v>
      </c>
      <c r="D159" s="154">
        <v>-12461.85</v>
      </c>
      <c r="E159" s="154">
        <v>2872.83</v>
      </c>
      <c r="F159" s="154">
        <v>37835.078999999998</v>
      </c>
      <c r="G159" s="154">
        <v>44886.201999999997</v>
      </c>
      <c r="H159" s="154">
        <v>38153.271699999998</v>
      </c>
      <c r="I159" s="154">
        <v>-318.19269999999199</v>
      </c>
      <c r="J159" s="154">
        <v>-222.734889999995</v>
      </c>
      <c r="K159" s="155">
        <v>0.995</v>
      </c>
      <c r="L159" s="23"/>
    </row>
    <row r="160" spans="1:12">
      <c r="A160" s="151" t="s">
        <v>476</v>
      </c>
      <c r="B160" s="154">
        <v>33738.686999999998</v>
      </c>
      <c r="C160" s="154">
        <v>11962.05</v>
      </c>
      <c r="D160" s="154">
        <v>-8110.7</v>
      </c>
      <c r="E160" s="154">
        <v>2643.16</v>
      </c>
      <c r="F160" s="154">
        <v>40233.197</v>
      </c>
      <c r="G160" s="154">
        <v>36988.523000000001</v>
      </c>
      <c r="H160" s="154">
        <v>31440.244549999999</v>
      </c>
      <c r="I160" s="154">
        <v>8792.9524500000007</v>
      </c>
      <c r="J160" s="154">
        <v>6155.0667149999999</v>
      </c>
      <c r="K160" s="155">
        <v>1.1659999999999999</v>
      </c>
      <c r="L160" s="23"/>
    </row>
    <row r="161" spans="1:12">
      <c r="A161" s="151" t="s">
        <v>477</v>
      </c>
      <c r="B161" s="154">
        <v>350225.27730000002</v>
      </c>
      <c r="C161" s="154">
        <v>324782.45</v>
      </c>
      <c r="D161" s="154">
        <v>-259035.8</v>
      </c>
      <c r="E161" s="154">
        <v>33355.53</v>
      </c>
      <c r="F161" s="154">
        <v>449327.45730000001</v>
      </c>
      <c r="G161" s="154">
        <v>564793.31000000006</v>
      </c>
      <c r="H161" s="154">
        <v>480074.31349999999</v>
      </c>
      <c r="I161" s="154">
        <v>-30746.856199999998</v>
      </c>
      <c r="J161" s="154">
        <v>-21522.799340000001</v>
      </c>
      <c r="K161" s="155">
        <v>0.96199999999999997</v>
      </c>
      <c r="L161" s="23"/>
    </row>
    <row r="162" spans="1:12">
      <c r="A162" s="151" t="s">
        <v>478</v>
      </c>
      <c r="B162" s="154">
        <v>31001.136299999998</v>
      </c>
      <c r="C162" s="154">
        <v>4716.6499999999996</v>
      </c>
      <c r="D162" s="154">
        <v>-7182.5</v>
      </c>
      <c r="E162" s="154">
        <v>255.17</v>
      </c>
      <c r="F162" s="154">
        <v>28790.456300000002</v>
      </c>
      <c r="G162" s="154">
        <v>38551.610999999997</v>
      </c>
      <c r="H162" s="154">
        <v>32768.869350000001</v>
      </c>
      <c r="I162" s="154">
        <v>-3978.4130500000001</v>
      </c>
      <c r="J162" s="154">
        <v>-2784.8891349999999</v>
      </c>
      <c r="K162" s="155">
        <v>0.92800000000000005</v>
      </c>
      <c r="L162" s="23"/>
    </row>
    <row r="163" spans="1:12">
      <c r="A163" s="151" t="s">
        <v>479</v>
      </c>
      <c r="B163" s="154">
        <v>31335.894899999999</v>
      </c>
      <c r="C163" s="154">
        <v>2595.0500000000002</v>
      </c>
      <c r="D163" s="154">
        <v>-11999.45</v>
      </c>
      <c r="E163" s="154">
        <v>1252.05</v>
      </c>
      <c r="F163" s="154">
        <v>23183.544900000001</v>
      </c>
      <c r="G163" s="154">
        <v>35530.468999999997</v>
      </c>
      <c r="H163" s="154">
        <v>30200.898649999999</v>
      </c>
      <c r="I163" s="154">
        <v>-7017.3537499999902</v>
      </c>
      <c r="J163" s="154">
        <v>-4912.1476249999896</v>
      </c>
      <c r="K163" s="155">
        <v>0.86199999999999999</v>
      </c>
      <c r="L163" s="23"/>
    </row>
    <row r="164" spans="1:12">
      <c r="A164" s="151" t="s">
        <v>480</v>
      </c>
      <c r="B164" s="154">
        <v>159403.19219999999</v>
      </c>
      <c r="C164" s="154">
        <v>20407.650000000001</v>
      </c>
      <c r="D164" s="154">
        <v>-45911.05</v>
      </c>
      <c r="E164" s="154">
        <v>13923.17</v>
      </c>
      <c r="F164" s="154">
        <v>147822.96220000001</v>
      </c>
      <c r="G164" s="154">
        <v>188860.69899999999</v>
      </c>
      <c r="H164" s="154">
        <v>160531.59414999999</v>
      </c>
      <c r="I164" s="154">
        <v>-12708.631950000001</v>
      </c>
      <c r="J164" s="154">
        <v>-8896.0423649999902</v>
      </c>
      <c r="K164" s="155">
        <v>0.95299999999999996</v>
      </c>
      <c r="L164" s="23"/>
    </row>
    <row r="165" spans="1:12">
      <c r="A165" s="151" t="s">
        <v>481</v>
      </c>
      <c r="B165" s="154">
        <v>15930.0828</v>
      </c>
      <c r="C165" s="154">
        <v>6545.85</v>
      </c>
      <c r="D165" s="154">
        <v>-2203.1999999999998</v>
      </c>
      <c r="E165" s="154">
        <v>293.25</v>
      </c>
      <c r="F165" s="154">
        <v>20565.982800000002</v>
      </c>
      <c r="G165" s="154">
        <v>22066.978999999999</v>
      </c>
      <c r="H165" s="154">
        <v>18756.932150000001</v>
      </c>
      <c r="I165" s="154">
        <v>1809.0506499999999</v>
      </c>
      <c r="J165" s="154">
        <v>1266.3354549999999</v>
      </c>
      <c r="K165" s="155">
        <v>1.0569999999999999</v>
      </c>
      <c r="L165" s="23"/>
    </row>
    <row r="166" spans="1:12">
      <c r="A166" s="151" t="s">
        <v>482</v>
      </c>
      <c r="B166" s="154">
        <v>42580.740599999997</v>
      </c>
      <c r="C166" s="154">
        <v>7389.9</v>
      </c>
      <c r="D166" s="154">
        <v>-19399.55</v>
      </c>
      <c r="E166" s="154">
        <v>162.86000000000001</v>
      </c>
      <c r="F166" s="154">
        <v>30733.9506</v>
      </c>
      <c r="G166" s="154">
        <v>40084.732000000004</v>
      </c>
      <c r="H166" s="154">
        <v>34072.022199999999</v>
      </c>
      <c r="I166" s="154">
        <v>-3338.0716000000002</v>
      </c>
      <c r="J166" s="154">
        <v>-2336.6501199999998</v>
      </c>
      <c r="K166" s="155">
        <v>0.94199999999999995</v>
      </c>
      <c r="L166" s="23"/>
    </row>
    <row r="167" spans="1:12">
      <c r="A167" s="151" t="s">
        <v>483</v>
      </c>
      <c r="B167" s="154">
        <v>22993.212599999999</v>
      </c>
      <c r="C167" s="154">
        <v>2984.35</v>
      </c>
      <c r="D167" s="154">
        <v>-6259.4</v>
      </c>
      <c r="E167" s="154">
        <v>1010.14</v>
      </c>
      <c r="F167" s="154">
        <v>20728.302599999999</v>
      </c>
      <c r="G167" s="154">
        <v>27314.839</v>
      </c>
      <c r="H167" s="154">
        <v>23217.613150000001</v>
      </c>
      <c r="I167" s="154">
        <v>-2489.3105500000102</v>
      </c>
      <c r="J167" s="154">
        <v>-1742.5173850000001</v>
      </c>
      <c r="K167" s="155">
        <v>0.93600000000000005</v>
      </c>
      <c r="L167" s="23"/>
    </row>
    <row r="168" spans="1:12">
      <c r="A168" s="151" t="s">
        <v>484</v>
      </c>
      <c r="B168" s="154">
        <v>2066139.7623000001</v>
      </c>
      <c r="C168" s="154">
        <v>973726</v>
      </c>
      <c r="D168" s="154">
        <v>-441169.55</v>
      </c>
      <c r="E168" s="154">
        <v>161526.35</v>
      </c>
      <c r="F168" s="154">
        <v>2760222.5622999999</v>
      </c>
      <c r="G168" s="154">
        <v>2655698.7170000002</v>
      </c>
      <c r="H168" s="154">
        <v>2257343.9094500002</v>
      </c>
      <c r="I168" s="154">
        <v>502878.65285000001</v>
      </c>
      <c r="J168" s="154">
        <v>352015.05699499999</v>
      </c>
      <c r="K168" s="155">
        <v>1.133</v>
      </c>
      <c r="L168" s="23"/>
    </row>
    <row r="169" spans="1:12">
      <c r="A169" s="151" t="s">
        <v>485</v>
      </c>
      <c r="B169" s="154">
        <v>59696.311500000003</v>
      </c>
      <c r="C169" s="154">
        <v>9990.9</v>
      </c>
      <c r="D169" s="154">
        <v>-15175.9</v>
      </c>
      <c r="E169" s="154">
        <v>1400.12</v>
      </c>
      <c r="F169" s="154">
        <v>55911.431499999999</v>
      </c>
      <c r="G169" s="154">
        <v>56111.233999999997</v>
      </c>
      <c r="H169" s="154">
        <v>47694.548900000002</v>
      </c>
      <c r="I169" s="154">
        <v>8216.8826000000008</v>
      </c>
      <c r="J169" s="154">
        <v>5751.8178200000002</v>
      </c>
      <c r="K169" s="155">
        <v>1.103</v>
      </c>
      <c r="L169" s="23"/>
    </row>
    <row r="170" spans="1:12">
      <c r="A170" s="151" t="s">
        <v>486</v>
      </c>
      <c r="B170" s="154">
        <v>23293.3887</v>
      </c>
      <c r="C170" s="154">
        <v>9275.2000000000007</v>
      </c>
      <c r="D170" s="154">
        <v>-5824.2</v>
      </c>
      <c r="E170" s="154">
        <v>2756.72</v>
      </c>
      <c r="F170" s="154">
        <v>29501.108700000001</v>
      </c>
      <c r="G170" s="154">
        <v>34780.538</v>
      </c>
      <c r="H170" s="154">
        <v>29563.457299999998</v>
      </c>
      <c r="I170" s="154">
        <v>-62.348599999997496</v>
      </c>
      <c r="J170" s="154">
        <v>-43.644019999998299</v>
      </c>
      <c r="K170" s="155">
        <v>0.999</v>
      </c>
      <c r="L170" s="23"/>
    </row>
    <row r="171" spans="1:12">
      <c r="A171" s="151" t="s">
        <v>487</v>
      </c>
      <c r="B171" s="154">
        <v>49500.0072</v>
      </c>
      <c r="C171" s="154">
        <v>3840.3</v>
      </c>
      <c r="D171" s="154">
        <v>-21733.65</v>
      </c>
      <c r="E171" s="154">
        <v>3455.42</v>
      </c>
      <c r="F171" s="154">
        <v>35062.0772</v>
      </c>
      <c r="G171" s="154">
        <v>49420.697</v>
      </c>
      <c r="H171" s="154">
        <v>42007.592449999996</v>
      </c>
      <c r="I171" s="154">
        <v>-6945.5152499999904</v>
      </c>
      <c r="J171" s="154">
        <v>-4861.8606749999899</v>
      </c>
      <c r="K171" s="155">
        <v>0.90200000000000002</v>
      </c>
      <c r="L171" s="23"/>
    </row>
    <row r="172" spans="1:12">
      <c r="A172" s="151" t="s">
        <v>488</v>
      </c>
      <c r="B172" s="154">
        <v>131965.43669999999</v>
      </c>
      <c r="C172" s="154">
        <v>33327.65</v>
      </c>
      <c r="D172" s="154">
        <v>-14156.75</v>
      </c>
      <c r="E172" s="154">
        <v>10147.129999999999</v>
      </c>
      <c r="F172" s="154">
        <v>161283.46669999999</v>
      </c>
      <c r="G172" s="154">
        <v>173118.90299999999</v>
      </c>
      <c r="H172" s="154">
        <v>147151.06755000001</v>
      </c>
      <c r="I172" s="154">
        <v>14132.399149999999</v>
      </c>
      <c r="J172" s="154">
        <v>9892.6794050000099</v>
      </c>
      <c r="K172" s="155">
        <v>1.0569999999999999</v>
      </c>
      <c r="L172" s="23"/>
    </row>
    <row r="173" spans="1:12">
      <c r="A173" s="151" t="s">
        <v>489</v>
      </c>
      <c r="B173" s="154">
        <v>24459.510600000001</v>
      </c>
      <c r="C173" s="154">
        <v>5916</v>
      </c>
      <c r="D173" s="154">
        <v>-6423.45</v>
      </c>
      <c r="E173" s="154">
        <v>1562.81</v>
      </c>
      <c r="F173" s="154">
        <v>25514.870599999998</v>
      </c>
      <c r="G173" s="154">
        <v>22942.53</v>
      </c>
      <c r="H173" s="154">
        <v>19501.1505</v>
      </c>
      <c r="I173" s="154">
        <v>6013.7200999999995</v>
      </c>
      <c r="J173" s="154">
        <v>4209.6040700000003</v>
      </c>
      <c r="K173" s="155">
        <v>1.1830000000000001</v>
      </c>
      <c r="L173" s="23"/>
    </row>
    <row r="174" spans="1:12">
      <c r="A174" s="151" t="s">
        <v>490</v>
      </c>
      <c r="B174" s="154">
        <v>164933.6256</v>
      </c>
      <c r="C174" s="154">
        <v>52237.599999999999</v>
      </c>
      <c r="D174" s="154">
        <v>-16710.150000000001</v>
      </c>
      <c r="E174" s="154">
        <v>5519.22</v>
      </c>
      <c r="F174" s="154">
        <v>205980.29560000001</v>
      </c>
      <c r="G174" s="154">
        <v>211279.807</v>
      </c>
      <c r="H174" s="154">
        <v>179587.83595000001</v>
      </c>
      <c r="I174" s="154">
        <v>26392.459650000001</v>
      </c>
      <c r="J174" s="154">
        <v>18474.721754999999</v>
      </c>
      <c r="K174" s="155">
        <v>1.087</v>
      </c>
      <c r="L174" s="23"/>
    </row>
    <row r="175" spans="1:12">
      <c r="A175" s="151" t="s">
        <v>491</v>
      </c>
      <c r="B175" s="154">
        <v>85176.697499999995</v>
      </c>
      <c r="C175" s="154">
        <v>74298.5</v>
      </c>
      <c r="D175" s="154">
        <v>-8487.25</v>
      </c>
      <c r="E175" s="154">
        <v>10433.24</v>
      </c>
      <c r="F175" s="154">
        <v>161421.1875</v>
      </c>
      <c r="G175" s="154">
        <v>182233.177</v>
      </c>
      <c r="H175" s="154">
        <v>154898.20045</v>
      </c>
      <c r="I175" s="154">
        <v>6522.9870499999997</v>
      </c>
      <c r="J175" s="154">
        <v>4566.0909350000002</v>
      </c>
      <c r="K175" s="155">
        <v>1.0249999999999999</v>
      </c>
      <c r="L175" s="23"/>
    </row>
    <row r="176" spans="1:12">
      <c r="A176" s="151" t="s">
        <v>492</v>
      </c>
      <c r="B176" s="154">
        <v>197911.4976</v>
      </c>
      <c r="C176" s="154">
        <v>25406.5</v>
      </c>
      <c r="D176" s="154">
        <v>-33654.050000000003</v>
      </c>
      <c r="E176" s="154">
        <v>6702.93</v>
      </c>
      <c r="F176" s="154">
        <v>196366.87760000001</v>
      </c>
      <c r="G176" s="154">
        <v>208966.057</v>
      </c>
      <c r="H176" s="154">
        <v>177621.14845000001</v>
      </c>
      <c r="I176" s="154">
        <v>18745.729149999999</v>
      </c>
      <c r="J176" s="154">
        <v>13122.010405000001</v>
      </c>
      <c r="K176" s="155">
        <v>1.0629999999999999</v>
      </c>
      <c r="L176" s="23"/>
    </row>
    <row r="177" spans="1:12">
      <c r="A177" s="151" t="s">
        <v>493</v>
      </c>
      <c r="B177" s="154">
        <v>49397.642999999996</v>
      </c>
      <c r="C177" s="154">
        <v>17951.150000000001</v>
      </c>
      <c r="D177" s="154">
        <v>-11506.45</v>
      </c>
      <c r="E177" s="154">
        <v>3211.81</v>
      </c>
      <c r="F177" s="154">
        <v>59054.152999999998</v>
      </c>
      <c r="G177" s="154">
        <v>63361.031000000003</v>
      </c>
      <c r="H177" s="154">
        <v>53856.876349999999</v>
      </c>
      <c r="I177" s="154">
        <v>5197.2766499999898</v>
      </c>
      <c r="J177" s="154">
        <v>3638.0936549999901</v>
      </c>
      <c r="K177" s="155">
        <v>1.0569999999999999</v>
      </c>
      <c r="L177" s="23"/>
    </row>
    <row r="178" spans="1:12">
      <c r="A178" s="151" t="s">
        <v>494</v>
      </c>
      <c r="B178" s="154">
        <v>69476.242499999993</v>
      </c>
      <c r="C178" s="154">
        <v>17787.95</v>
      </c>
      <c r="D178" s="154">
        <v>-7848.9</v>
      </c>
      <c r="E178" s="154">
        <v>5156.6099999999997</v>
      </c>
      <c r="F178" s="154">
        <v>84571.902499999997</v>
      </c>
      <c r="G178" s="154">
        <v>91814.55</v>
      </c>
      <c r="H178" s="154">
        <v>78042.367499999993</v>
      </c>
      <c r="I178" s="154">
        <v>6529.5349999999899</v>
      </c>
      <c r="J178" s="154">
        <v>4570.6744999999901</v>
      </c>
      <c r="K178" s="155">
        <v>1.05</v>
      </c>
      <c r="L178" s="23"/>
    </row>
    <row r="179" spans="1:12">
      <c r="A179" s="151" t="s">
        <v>495</v>
      </c>
      <c r="B179" s="154">
        <v>118584.7758</v>
      </c>
      <c r="C179" s="154">
        <v>7978.1</v>
      </c>
      <c r="D179" s="154">
        <v>-21812.7</v>
      </c>
      <c r="E179" s="154">
        <v>5165.62</v>
      </c>
      <c r="F179" s="154">
        <v>109915.79580000001</v>
      </c>
      <c r="G179" s="154">
        <v>145200.14499999999</v>
      </c>
      <c r="H179" s="154">
        <v>123420.12325</v>
      </c>
      <c r="I179" s="154">
        <v>-13504.327450000001</v>
      </c>
      <c r="J179" s="154">
        <v>-9453.0292149999896</v>
      </c>
      <c r="K179" s="155">
        <v>0.93500000000000005</v>
      </c>
      <c r="L179" s="23"/>
    </row>
    <row r="180" spans="1:12">
      <c r="A180" s="151" t="s">
        <v>496</v>
      </c>
      <c r="B180" s="154">
        <v>129897.4032</v>
      </c>
      <c r="C180" s="154">
        <v>47993.55</v>
      </c>
      <c r="D180" s="154">
        <v>-12383.65</v>
      </c>
      <c r="E180" s="154">
        <v>17085</v>
      </c>
      <c r="F180" s="154">
        <v>182592.30319999999</v>
      </c>
      <c r="G180" s="154">
        <v>193452.24100000001</v>
      </c>
      <c r="H180" s="154">
        <v>164434.40484999999</v>
      </c>
      <c r="I180" s="154">
        <v>18157.898349999999</v>
      </c>
      <c r="J180" s="154">
        <v>12710.528845000001</v>
      </c>
      <c r="K180" s="155">
        <v>1.0660000000000001</v>
      </c>
      <c r="L180" s="23"/>
    </row>
    <row r="181" spans="1:12">
      <c r="A181" s="151" t="s">
        <v>497</v>
      </c>
      <c r="B181" s="154">
        <v>66182.605200000005</v>
      </c>
      <c r="C181" s="154">
        <v>6274.7</v>
      </c>
      <c r="D181" s="154">
        <v>-14493.35</v>
      </c>
      <c r="E181" s="154">
        <v>996.03</v>
      </c>
      <c r="F181" s="154">
        <v>58959.985200000003</v>
      </c>
      <c r="G181" s="154">
        <v>76212.691999999995</v>
      </c>
      <c r="H181" s="154">
        <v>64780.788200000003</v>
      </c>
      <c r="I181" s="154">
        <v>-5820.8029999999899</v>
      </c>
      <c r="J181" s="154">
        <v>-4074.5620999999901</v>
      </c>
      <c r="K181" s="155">
        <v>0.94699999999999995</v>
      </c>
      <c r="L181" s="23"/>
    </row>
    <row r="182" spans="1:12">
      <c r="A182" s="151" t="s">
        <v>498</v>
      </c>
      <c r="B182" s="154">
        <v>46931.219100000002</v>
      </c>
      <c r="C182" s="154">
        <v>8058</v>
      </c>
      <c r="D182" s="154">
        <v>-10057.200000000001</v>
      </c>
      <c r="E182" s="154">
        <v>2315.23</v>
      </c>
      <c r="F182" s="154">
        <v>47247.249100000001</v>
      </c>
      <c r="G182" s="154">
        <v>50573.605000000003</v>
      </c>
      <c r="H182" s="154">
        <v>42987.564250000003</v>
      </c>
      <c r="I182" s="154">
        <v>4259.6848500000096</v>
      </c>
      <c r="J182" s="154">
        <v>2981.779395</v>
      </c>
      <c r="K182" s="155">
        <v>1.0589999999999999</v>
      </c>
      <c r="L182" s="23"/>
    </row>
    <row r="183" spans="1:12">
      <c r="A183" s="151" t="s">
        <v>499</v>
      </c>
      <c r="B183" s="154">
        <v>247686.78150000001</v>
      </c>
      <c r="C183" s="154">
        <v>98329.7</v>
      </c>
      <c r="D183" s="154">
        <v>-62503.9</v>
      </c>
      <c r="E183" s="154">
        <v>17002.04</v>
      </c>
      <c r="F183" s="154">
        <v>300514.62150000001</v>
      </c>
      <c r="G183" s="154">
        <v>346541.86200000002</v>
      </c>
      <c r="H183" s="154">
        <v>294560.58270000003</v>
      </c>
      <c r="I183" s="154">
        <v>5954.0387999999202</v>
      </c>
      <c r="J183" s="154">
        <v>4167.8271599999498</v>
      </c>
      <c r="K183" s="155">
        <v>1.012</v>
      </c>
      <c r="L183" s="23"/>
    </row>
    <row r="184" spans="1:12">
      <c r="A184" s="151" t="s">
        <v>500</v>
      </c>
      <c r="B184" s="154">
        <v>61229.007899999997</v>
      </c>
      <c r="C184" s="154">
        <v>12710.05</v>
      </c>
      <c r="D184" s="154">
        <v>-8653</v>
      </c>
      <c r="E184" s="154">
        <v>1908.59</v>
      </c>
      <c r="F184" s="154">
        <v>67194.647899999996</v>
      </c>
      <c r="G184" s="154">
        <v>64944.762000000002</v>
      </c>
      <c r="H184" s="154">
        <v>55203.047700000003</v>
      </c>
      <c r="I184" s="154">
        <v>11991.600200000001</v>
      </c>
      <c r="J184" s="154">
        <v>8394.1201400000009</v>
      </c>
      <c r="K184" s="155">
        <v>1.129</v>
      </c>
      <c r="L184" s="23"/>
    </row>
    <row r="185" spans="1:12">
      <c r="A185" s="151" t="s">
        <v>501</v>
      </c>
      <c r="B185" s="154">
        <v>162367.6041</v>
      </c>
      <c r="C185" s="154">
        <v>30465.7</v>
      </c>
      <c r="D185" s="154">
        <v>-35627.75</v>
      </c>
      <c r="E185" s="154">
        <v>7184.88</v>
      </c>
      <c r="F185" s="154">
        <v>164390.43410000001</v>
      </c>
      <c r="G185" s="154">
        <v>177458.47399999999</v>
      </c>
      <c r="H185" s="154">
        <v>150839.7029</v>
      </c>
      <c r="I185" s="154">
        <v>13550.7312</v>
      </c>
      <c r="J185" s="154">
        <v>9485.5118400000301</v>
      </c>
      <c r="K185" s="155">
        <v>1.0529999999999999</v>
      </c>
      <c r="L185" s="23"/>
    </row>
    <row r="186" spans="1:12">
      <c r="A186" s="151" t="s">
        <v>502</v>
      </c>
      <c r="B186" s="154">
        <v>99390.104999999996</v>
      </c>
      <c r="C186" s="154">
        <v>6168.45</v>
      </c>
      <c r="D186" s="154">
        <v>-31042.85</v>
      </c>
      <c r="E186" s="154">
        <v>4523.53</v>
      </c>
      <c r="F186" s="154">
        <v>79039.235000000001</v>
      </c>
      <c r="G186" s="154">
        <v>90637.043999999994</v>
      </c>
      <c r="H186" s="154">
        <v>77041.487399999998</v>
      </c>
      <c r="I186" s="154">
        <v>1997.7475999999899</v>
      </c>
      <c r="J186" s="154">
        <v>1398.4233199999901</v>
      </c>
      <c r="K186" s="155">
        <v>1.0149999999999999</v>
      </c>
      <c r="L186" s="23"/>
    </row>
    <row r="187" spans="1:12">
      <c r="A187" s="151" t="s">
        <v>503</v>
      </c>
      <c r="B187" s="154">
        <v>296633.46870000003</v>
      </c>
      <c r="C187" s="154">
        <v>35439.9</v>
      </c>
      <c r="D187" s="154">
        <v>-73468.899999999994</v>
      </c>
      <c r="E187" s="154">
        <v>16750.099999999999</v>
      </c>
      <c r="F187" s="154">
        <v>275354.5687</v>
      </c>
      <c r="G187" s="154">
        <v>350814.49</v>
      </c>
      <c r="H187" s="154">
        <v>298192.31650000002</v>
      </c>
      <c r="I187" s="154">
        <v>-22837.747800000001</v>
      </c>
      <c r="J187" s="154">
        <v>-15986.42346</v>
      </c>
      <c r="K187" s="155">
        <v>0.95399999999999996</v>
      </c>
      <c r="L187" s="23"/>
    </row>
    <row r="188" spans="1:12">
      <c r="A188" s="151" t="s">
        <v>504</v>
      </c>
      <c r="B188" s="154">
        <v>24849.601200000001</v>
      </c>
      <c r="C188" s="154">
        <v>7840.4</v>
      </c>
      <c r="D188" s="154">
        <v>-4332.45</v>
      </c>
      <c r="E188" s="154">
        <v>2929.61</v>
      </c>
      <c r="F188" s="154">
        <v>31287.161199999999</v>
      </c>
      <c r="G188" s="154">
        <v>33419.063000000002</v>
      </c>
      <c r="H188" s="154">
        <v>28406.203549999998</v>
      </c>
      <c r="I188" s="154">
        <v>2880.9576499999998</v>
      </c>
      <c r="J188" s="154">
        <v>2016.670355</v>
      </c>
      <c r="K188" s="155">
        <v>1.06</v>
      </c>
      <c r="L188" s="23"/>
    </row>
    <row r="189" spans="1:12">
      <c r="A189" s="151" t="s">
        <v>505</v>
      </c>
      <c r="B189" s="154">
        <v>115029.6948</v>
      </c>
      <c r="C189" s="154">
        <v>23491.45</v>
      </c>
      <c r="D189" s="154">
        <v>-12370.9</v>
      </c>
      <c r="E189" s="154">
        <v>5420.28</v>
      </c>
      <c r="F189" s="154">
        <v>131570.52480000001</v>
      </c>
      <c r="G189" s="154">
        <v>125426.26700000001</v>
      </c>
      <c r="H189" s="154">
        <v>106612.32695</v>
      </c>
      <c r="I189" s="154">
        <v>24958.19785</v>
      </c>
      <c r="J189" s="154">
        <v>17470.738495000001</v>
      </c>
      <c r="K189" s="155">
        <v>1.139</v>
      </c>
      <c r="L189" s="23"/>
    </row>
    <row r="190" spans="1:12">
      <c r="A190" s="151" t="s">
        <v>506</v>
      </c>
      <c r="B190" s="154">
        <v>39090.674700000003</v>
      </c>
      <c r="C190" s="154">
        <v>11465.65</v>
      </c>
      <c r="D190" s="154">
        <v>-6912.2</v>
      </c>
      <c r="E190" s="154">
        <v>4007.07</v>
      </c>
      <c r="F190" s="154">
        <v>47651.1947</v>
      </c>
      <c r="G190" s="154">
        <v>61629.87</v>
      </c>
      <c r="H190" s="154">
        <v>52385.389499999997</v>
      </c>
      <c r="I190" s="154">
        <v>-4734.1948000000002</v>
      </c>
      <c r="J190" s="154">
        <v>-3313.9363600000001</v>
      </c>
      <c r="K190" s="155">
        <v>0.94599999999999995</v>
      </c>
      <c r="L190" s="23"/>
    </row>
    <row r="191" spans="1:12">
      <c r="A191" s="151" t="s">
        <v>507</v>
      </c>
      <c r="B191" s="154">
        <v>36112.429799999998</v>
      </c>
      <c r="C191" s="154">
        <v>10880.85</v>
      </c>
      <c r="D191" s="154">
        <v>-8614.75</v>
      </c>
      <c r="E191" s="154">
        <v>6513.72</v>
      </c>
      <c r="F191" s="154">
        <v>44892.249799999998</v>
      </c>
      <c r="G191" s="154">
        <v>45036.016000000003</v>
      </c>
      <c r="H191" s="154">
        <v>38280.613599999997</v>
      </c>
      <c r="I191" s="154">
        <v>6611.6361999999899</v>
      </c>
      <c r="J191" s="154">
        <v>4628.14534</v>
      </c>
      <c r="K191" s="155">
        <v>1.103</v>
      </c>
      <c r="L191" s="23"/>
    </row>
    <row r="192" spans="1:12">
      <c r="A192" s="151" t="s">
        <v>508</v>
      </c>
      <c r="B192" s="154">
        <v>58018.368600000002</v>
      </c>
      <c r="C192" s="154">
        <v>14215.4</v>
      </c>
      <c r="D192" s="154">
        <v>-13918.75</v>
      </c>
      <c r="E192" s="154">
        <v>592.79</v>
      </c>
      <c r="F192" s="154">
        <v>58907.808599999997</v>
      </c>
      <c r="G192" s="154">
        <v>49340.343000000001</v>
      </c>
      <c r="H192" s="154">
        <v>41939.291550000002</v>
      </c>
      <c r="I192" s="154">
        <v>16968.517049999999</v>
      </c>
      <c r="J192" s="154">
        <v>11877.961934999999</v>
      </c>
      <c r="K192" s="155">
        <v>1.2410000000000001</v>
      </c>
      <c r="L192" s="23"/>
    </row>
    <row r="193" spans="1:12">
      <c r="A193" s="151" t="s">
        <v>509</v>
      </c>
      <c r="B193" s="154">
        <v>40035.4686</v>
      </c>
      <c r="C193" s="154">
        <v>5576.85</v>
      </c>
      <c r="D193" s="154">
        <v>-11887.25</v>
      </c>
      <c r="E193" s="154">
        <v>4792.3</v>
      </c>
      <c r="F193" s="154">
        <v>38517.368600000002</v>
      </c>
      <c r="G193" s="154">
        <v>68793.183000000005</v>
      </c>
      <c r="H193" s="154">
        <v>58474.205549999999</v>
      </c>
      <c r="I193" s="154">
        <v>-19956.836950000001</v>
      </c>
      <c r="J193" s="154">
        <v>-13969.785865</v>
      </c>
      <c r="K193" s="155">
        <v>0.79700000000000004</v>
      </c>
      <c r="L193" s="23"/>
    </row>
    <row r="194" spans="1:12">
      <c r="A194" s="151" t="s">
        <v>510</v>
      </c>
      <c r="B194" s="154">
        <v>48306.219299999997</v>
      </c>
      <c r="C194" s="154">
        <v>8765.2000000000007</v>
      </c>
      <c r="D194" s="154">
        <v>-9140.9</v>
      </c>
      <c r="E194" s="154">
        <v>4394.84</v>
      </c>
      <c r="F194" s="154">
        <v>52325.359299999996</v>
      </c>
      <c r="G194" s="154">
        <v>67151.134000000005</v>
      </c>
      <c r="H194" s="154">
        <v>57078.463900000002</v>
      </c>
      <c r="I194" s="154">
        <v>-4753.1045999999897</v>
      </c>
      <c r="J194" s="154">
        <v>-3327.1732199999901</v>
      </c>
      <c r="K194" s="155">
        <v>0.95</v>
      </c>
      <c r="L194" s="23"/>
    </row>
    <row r="195" spans="1:12">
      <c r="A195" s="151" t="s">
        <v>511</v>
      </c>
      <c r="B195" s="154">
        <v>67325.210999999996</v>
      </c>
      <c r="C195" s="154">
        <v>13810.8</v>
      </c>
      <c r="D195" s="154">
        <v>-19658.8</v>
      </c>
      <c r="E195" s="154">
        <v>4447.37</v>
      </c>
      <c r="F195" s="154">
        <v>65924.581000000006</v>
      </c>
      <c r="G195" s="154">
        <v>76401.994999999995</v>
      </c>
      <c r="H195" s="154">
        <v>64941.695749999999</v>
      </c>
      <c r="I195" s="154">
        <v>982.88524999999902</v>
      </c>
      <c r="J195" s="154">
        <v>688.01967500000001</v>
      </c>
      <c r="K195" s="155">
        <v>1.0089999999999999</v>
      </c>
      <c r="L195" s="23"/>
    </row>
    <row r="196" spans="1:12">
      <c r="A196" s="151" t="s">
        <v>512</v>
      </c>
      <c r="B196" s="154">
        <v>52157.326500000003</v>
      </c>
      <c r="C196" s="154">
        <v>5577.7</v>
      </c>
      <c r="D196" s="154">
        <v>-6664.85</v>
      </c>
      <c r="E196" s="154">
        <v>2617.83</v>
      </c>
      <c r="F196" s="154">
        <v>53688.006500000003</v>
      </c>
      <c r="G196" s="154">
        <v>62614.538999999997</v>
      </c>
      <c r="H196" s="154">
        <v>53222.35815</v>
      </c>
      <c r="I196" s="154">
        <v>465.64835000000301</v>
      </c>
      <c r="J196" s="154">
        <v>325.95384500000199</v>
      </c>
      <c r="K196" s="155">
        <v>1.0049999999999999</v>
      </c>
      <c r="L196" s="23"/>
    </row>
    <row r="197" spans="1:12">
      <c r="A197" s="151" t="s">
        <v>513</v>
      </c>
      <c r="B197" s="154">
        <v>238057.63020000001</v>
      </c>
      <c r="C197" s="154">
        <v>50535.9</v>
      </c>
      <c r="D197" s="154">
        <v>-43731.65</v>
      </c>
      <c r="E197" s="154">
        <v>17491.3</v>
      </c>
      <c r="F197" s="154">
        <v>262353.1802</v>
      </c>
      <c r="G197" s="154">
        <v>278352.02299999999</v>
      </c>
      <c r="H197" s="154">
        <v>236599.21955000001</v>
      </c>
      <c r="I197" s="154">
        <v>25753.960650000001</v>
      </c>
      <c r="J197" s="154">
        <v>18027.772454999998</v>
      </c>
      <c r="K197" s="155">
        <v>1.0649999999999999</v>
      </c>
      <c r="L197" s="23"/>
    </row>
    <row r="198" spans="1:12">
      <c r="A198" s="151" t="s">
        <v>514</v>
      </c>
      <c r="B198" s="154">
        <v>66545.029800000004</v>
      </c>
      <c r="C198" s="154">
        <v>14788.3</v>
      </c>
      <c r="D198" s="154">
        <v>-22553.9</v>
      </c>
      <c r="E198" s="154">
        <v>2980.61</v>
      </c>
      <c r="F198" s="154">
        <v>61760.039799999999</v>
      </c>
      <c r="G198" s="154">
        <v>80625.899999999994</v>
      </c>
      <c r="H198" s="154">
        <v>68532.014999999999</v>
      </c>
      <c r="I198" s="154">
        <v>-6771.9751999999899</v>
      </c>
      <c r="J198" s="154">
        <v>-4740.3826399999898</v>
      </c>
      <c r="K198" s="155">
        <v>0.94099999999999995</v>
      </c>
      <c r="L198" s="23"/>
    </row>
    <row r="199" spans="1:12">
      <c r="A199" s="151" t="s">
        <v>515</v>
      </c>
      <c r="B199" s="154">
        <v>290093.22629999998</v>
      </c>
      <c r="C199" s="154">
        <v>66988.5</v>
      </c>
      <c r="D199" s="154">
        <v>-53214.25</v>
      </c>
      <c r="E199" s="154">
        <v>11700.25</v>
      </c>
      <c r="F199" s="154">
        <v>315567.72629999998</v>
      </c>
      <c r="G199" s="154">
        <v>355553.09399999998</v>
      </c>
      <c r="H199" s="154">
        <v>302220.1299</v>
      </c>
      <c r="I199" s="154">
        <v>13347.5964</v>
      </c>
      <c r="J199" s="154">
        <v>9343.3174799999906</v>
      </c>
      <c r="K199" s="155">
        <v>1.026</v>
      </c>
      <c r="L199" s="23"/>
    </row>
    <row r="200" spans="1:12">
      <c r="A200" s="151" t="s">
        <v>516</v>
      </c>
      <c r="B200" s="154">
        <v>91798.554600000003</v>
      </c>
      <c r="C200" s="154">
        <v>31866.5</v>
      </c>
      <c r="D200" s="154">
        <v>-10638.6</v>
      </c>
      <c r="E200" s="154">
        <v>9470.02</v>
      </c>
      <c r="F200" s="154">
        <v>122496.4746</v>
      </c>
      <c r="G200" s="154">
        <v>134851.66500000001</v>
      </c>
      <c r="H200" s="154">
        <v>114623.91525000001</v>
      </c>
      <c r="I200" s="154">
        <v>7872.5593500000296</v>
      </c>
      <c r="J200" s="154">
        <v>5510.7915450000201</v>
      </c>
      <c r="K200" s="155">
        <v>1.0409999999999999</v>
      </c>
      <c r="L200" s="23"/>
    </row>
    <row r="201" spans="1:12">
      <c r="A201" s="151" t="s">
        <v>517</v>
      </c>
      <c r="B201" s="154">
        <v>75032.958599999998</v>
      </c>
      <c r="C201" s="154">
        <v>9522.5499999999993</v>
      </c>
      <c r="D201" s="154">
        <v>-22233.45</v>
      </c>
      <c r="E201" s="154">
        <v>2113.7800000000002</v>
      </c>
      <c r="F201" s="154">
        <v>64435.838600000003</v>
      </c>
      <c r="G201" s="154">
        <v>93403.672000000006</v>
      </c>
      <c r="H201" s="154">
        <v>79393.121199999994</v>
      </c>
      <c r="I201" s="154">
        <v>-14957.2826</v>
      </c>
      <c r="J201" s="154">
        <v>-10470.097820000001</v>
      </c>
      <c r="K201" s="155">
        <v>0.88800000000000001</v>
      </c>
      <c r="L201" s="23"/>
    </row>
    <row r="202" spans="1:12">
      <c r="A202" s="151" t="s">
        <v>518</v>
      </c>
      <c r="B202" s="154">
        <v>45298.9251</v>
      </c>
      <c r="C202" s="154">
        <v>8107.3</v>
      </c>
      <c r="D202" s="154">
        <v>-12398.95</v>
      </c>
      <c r="E202" s="154">
        <v>4181.83</v>
      </c>
      <c r="F202" s="154">
        <v>45189.105100000001</v>
      </c>
      <c r="G202" s="154">
        <v>51229.817999999999</v>
      </c>
      <c r="H202" s="154">
        <v>43545.345300000001</v>
      </c>
      <c r="I202" s="154">
        <v>1643.75980000001</v>
      </c>
      <c r="J202" s="154">
        <v>1150.63186000001</v>
      </c>
      <c r="K202" s="155">
        <v>1.022</v>
      </c>
      <c r="L202" s="23"/>
    </row>
    <row r="203" spans="1:12">
      <c r="A203" s="151" t="s">
        <v>519</v>
      </c>
      <c r="B203" s="154">
        <v>206349.62760000001</v>
      </c>
      <c r="C203" s="154">
        <v>25509.35</v>
      </c>
      <c r="D203" s="154">
        <v>-22760.45</v>
      </c>
      <c r="E203" s="154">
        <v>9388.42</v>
      </c>
      <c r="F203" s="154">
        <v>218486.94760000001</v>
      </c>
      <c r="G203" s="154">
        <v>238140.27799999999</v>
      </c>
      <c r="H203" s="154">
        <v>202419.23629999999</v>
      </c>
      <c r="I203" s="154">
        <v>16067.711300000001</v>
      </c>
      <c r="J203" s="154">
        <v>11247.39791</v>
      </c>
      <c r="K203" s="155">
        <v>1.0469999999999999</v>
      </c>
      <c r="L203" s="23"/>
    </row>
    <row r="204" spans="1:12">
      <c r="A204" s="151" t="s">
        <v>520</v>
      </c>
      <c r="B204" s="154">
        <v>87075.968399999998</v>
      </c>
      <c r="C204" s="154">
        <v>6911.35</v>
      </c>
      <c r="D204" s="154">
        <v>-14552.85</v>
      </c>
      <c r="E204" s="154">
        <v>1251.8800000000001</v>
      </c>
      <c r="F204" s="154">
        <v>80686.348400000003</v>
      </c>
      <c r="G204" s="154">
        <v>98841.856</v>
      </c>
      <c r="H204" s="154">
        <v>84015.577600000004</v>
      </c>
      <c r="I204" s="154">
        <v>-3329.2292000000002</v>
      </c>
      <c r="J204" s="154">
        <v>-2330.4604399999998</v>
      </c>
      <c r="K204" s="155">
        <v>0.97599999999999998</v>
      </c>
      <c r="L204" s="23"/>
    </row>
    <row r="205" spans="1:12">
      <c r="A205" s="151" t="s">
        <v>521</v>
      </c>
      <c r="B205" s="154">
        <v>59517.8658</v>
      </c>
      <c r="C205" s="154">
        <v>13614.45</v>
      </c>
      <c r="D205" s="154">
        <v>-5239.3999999999996</v>
      </c>
      <c r="E205" s="154">
        <v>2998.8</v>
      </c>
      <c r="F205" s="154">
        <v>70891.715800000005</v>
      </c>
      <c r="G205" s="154">
        <v>54047.135000000002</v>
      </c>
      <c r="H205" s="154">
        <v>45940.064749999998</v>
      </c>
      <c r="I205" s="154">
        <v>24951.65105</v>
      </c>
      <c r="J205" s="154">
        <v>17466.155735</v>
      </c>
      <c r="K205" s="155">
        <v>1.323</v>
      </c>
      <c r="L205" s="23"/>
    </row>
    <row r="206" spans="1:12" ht="18.75" customHeight="1">
      <c r="A206" s="145" t="s">
        <v>522</v>
      </c>
      <c r="B206" s="154"/>
      <c r="C206" s="154"/>
      <c r="D206" s="154"/>
      <c r="E206" s="154"/>
      <c r="F206" s="154"/>
      <c r="G206" s="154"/>
      <c r="H206" s="154"/>
      <c r="I206" s="154"/>
      <c r="J206" s="154"/>
      <c r="K206" s="155"/>
      <c r="L206" s="23"/>
    </row>
    <row r="207" spans="1:12">
      <c r="A207" s="151" t="s">
        <v>523</v>
      </c>
      <c r="B207" s="154">
        <v>103863.6972</v>
      </c>
      <c r="C207" s="154">
        <v>31076</v>
      </c>
      <c r="D207" s="154">
        <v>-30047.5</v>
      </c>
      <c r="E207" s="154">
        <v>5140.63</v>
      </c>
      <c r="F207" s="154">
        <v>110032.8272</v>
      </c>
      <c r="G207" s="154">
        <v>131979.10399999999</v>
      </c>
      <c r="H207" s="154">
        <v>112182.2384</v>
      </c>
      <c r="I207" s="154">
        <v>-2149.41119999999</v>
      </c>
      <c r="J207" s="154">
        <v>-1504.5878399999899</v>
      </c>
      <c r="K207" s="155">
        <v>0.98899999999999999</v>
      </c>
      <c r="L207" s="23"/>
    </row>
    <row r="208" spans="1:12">
      <c r="A208" s="151" t="s">
        <v>524</v>
      </c>
      <c r="B208" s="154">
        <v>22672.287</v>
      </c>
      <c r="C208" s="154">
        <v>6149.75</v>
      </c>
      <c r="D208" s="154">
        <v>-2663.9</v>
      </c>
      <c r="E208" s="154">
        <v>3577.82</v>
      </c>
      <c r="F208" s="154">
        <v>29735.956999999999</v>
      </c>
      <c r="G208" s="154">
        <v>42565.718999999997</v>
      </c>
      <c r="H208" s="154">
        <v>36180.861149999997</v>
      </c>
      <c r="I208" s="154">
        <v>-6444.9041500000003</v>
      </c>
      <c r="J208" s="154">
        <v>-4511.4329049999997</v>
      </c>
      <c r="K208" s="155">
        <v>0.89400000000000002</v>
      </c>
      <c r="L208" s="23"/>
    </row>
    <row r="209" spans="1:12">
      <c r="A209" s="151" t="s">
        <v>525</v>
      </c>
      <c r="B209" s="154">
        <v>60862.433400000002</v>
      </c>
      <c r="C209" s="154">
        <v>5962.75</v>
      </c>
      <c r="D209" s="154">
        <v>-18103.3</v>
      </c>
      <c r="E209" s="154">
        <v>538.55999999999995</v>
      </c>
      <c r="F209" s="154">
        <v>49260.443399999996</v>
      </c>
      <c r="G209" s="154">
        <v>59156.684999999998</v>
      </c>
      <c r="H209" s="154">
        <v>50283.182249999998</v>
      </c>
      <c r="I209" s="154">
        <v>-1022.73884999999</v>
      </c>
      <c r="J209" s="154">
        <v>-715.91719499999601</v>
      </c>
      <c r="K209" s="155">
        <v>0.98799999999999999</v>
      </c>
      <c r="L209" s="23"/>
    </row>
    <row r="210" spans="1:12">
      <c r="A210" s="151" t="s">
        <v>526</v>
      </c>
      <c r="B210" s="154">
        <v>73511.328599999993</v>
      </c>
      <c r="C210" s="154">
        <v>8956.4500000000007</v>
      </c>
      <c r="D210" s="154">
        <v>-24134.05</v>
      </c>
      <c r="E210" s="154">
        <v>2489.31</v>
      </c>
      <c r="F210" s="154">
        <v>60823.0386</v>
      </c>
      <c r="G210" s="154">
        <v>61403.909</v>
      </c>
      <c r="H210" s="154">
        <v>52193.322650000002</v>
      </c>
      <c r="I210" s="154">
        <v>8629.7159499999798</v>
      </c>
      <c r="J210" s="154">
        <v>6040.8011649999899</v>
      </c>
      <c r="K210" s="155">
        <v>1.0980000000000001</v>
      </c>
      <c r="L210" s="23"/>
    </row>
    <row r="211" spans="1:12">
      <c r="A211" s="151" t="s">
        <v>527</v>
      </c>
      <c r="B211" s="154">
        <v>46820.555099999998</v>
      </c>
      <c r="C211" s="154">
        <v>7574.35</v>
      </c>
      <c r="D211" s="154">
        <v>-18078.650000000001</v>
      </c>
      <c r="E211" s="154">
        <v>1858.1</v>
      </c>
      <c r="F211" s="154">
        <v>38174.355100000001</v>
      </c>
      <c r="G211" s="154">
        <v>50538.705999999998</v>
      </c>
      <c r="H211" s="154">
        <v>42957.900099999999</v>
      </c>
      <c r="I211" s="154">
        <v>-4783.5450000000101</v>
      </c>
      <c r="J211" s="154">
        <v>-3348.4814999999999</v>
      </c>
      <c r="K211" s="155">
        <v>0.93400000000000005</v>
      </c>
      <c r="L211" s="23"/>
    </row>
    <row r="212" spans="1:12">
      <c r="A212" s="151" t="s">
        <v>528</v>
      </c>
      <c r="B212" s="154">
        <v>70676.946899999995</v>
      </c>
      <c r="C212" s="154">
        <v>9832.7999999999993</v>
      </c>
      <c r="D212" s="154">
        <v>-31497.599999999999</v>
      </c>
      <c r="E212" s="154">
        <v>587.35</v>
      </c>
      <c r="F212" s="154">
        <v>49599.496899999998</v>
      </c>
      <c r="G212" s="154">
        <v>64293.891000000003</v>
      </c>
      <c r="H212" s="154">
        <v>54649.807350000003</v>
      </c>
      <c r="I212" s="154">
        <v>-5050.3104499999999</v>
      </c>
      <c r="J212" s="154">
        <v>-3535.2173149999999</v>
      </c>
      <c r="K212" s="155">
        <v>0.94499999999999995</v>
      </c>
      <c r="L212" s="23"/>
    </row>
    <row r="213" spans="1:12">
      <c r="A213" s="151" t="s">
        <v>529</v>
      </c>
      <c r="B213" s="154">
        <v>82197.069300000003</v>
      </c>
      <c r="C213" s="154">
        <v>11074.65</v>
      </c>
      <c r="D213" s="154">
        <v>-25603.7</v>
      </c>
      <c r="E213" s="154">
        <v>784.72</v>
      </c>
      <c r="F213" s="154">
        <v>68452.739300000001</v>
      </c>
      <c r="G213" s="154">
        <v>70584.622000000003</v>
      </c>
      <c r="H213" s="154">
        <v>59996.928699999997</v>
      </c>
      <c r="I213" s="154">
        <v>8455.8106000000007</v>
      </c>
      <c r="J213" s="154">
        <v>5919.0674200000003</v>
      </c>
      <c r="K213" s="155">
        <v>1.0840000000000001</v>
      </c>
      <c r="L213" s="23"/>
    </row>
    <row r="214" spans="1:12">
      <c r="A214" s="151" t="s">
        <v>530</v>
      </c>
      <c r="B214" s="154">
        <v>235610.57250000001</v>
      </c>
      <c r="C214" s="154">
        <v>77864.25</v>
      </c>
      <c r="D214" s="154">
        <v>-19892.55</v>
      </c>
      <c r="E214" s="154">
        <v>35080.519999999997</v>
      </c>
      <c r="F214" s="154">
        <v>328662.79249999998</v>
      </c>
      <c r="G214" s="154">
        <v>435046.79599999997</v>
      </c>
      <c r="H214" s="154">
        <v>369789.77659999998</v>
      </c>
      <c r="I214" s="154">
        <v>-41126.9840999999</v>
      </c>
      <c r="J214" s="154">
        <v>-28788.888869999999</v>
      </c>
      <c r="K214" s="155">
        <v>0.93400000000000005</v>
      </c>
      <c r="L214" s="23"/>
    </row>
    <row r="215" spans="1:12">
      <c r="A215" s="151" t="s">
        <v>531</v>
      </c>
      <c r="B215" s="154">
        <v>58707.252</v>
      </c>
      <c r="C215" s="154">
        <v>8771.15</v>
      </c>
      <c r="D215" s="154">
        <v>-21503.3</v>
      </c>
      <c r="E215" s="154">
        <v>1677.05</v>
      </c>
      <c r="F215" s="154">
        <v>47652.152000000002</v>
      </c>
      <c r="G215" s="154">
        <v>61564.237000000001</v>
      </c>
      <c r="H215" s="154">
        <v>52329.601450000002</v>
      </c>
      <c r="I215" s="154">
        <v>-4677.4494500000001</v>
      </c>
      <c r="J215" s="154">
        <v>-3274.2146149999999</v>
      </c>
      <c r="K215" s="155">
        <v>0.94699999999999995</v>
      </c>
      <c r="L215" s="23"/>
    </row>
    <row r="216" spans="1:12">
      <c r="A216" s="151" t="s">
        <v>532</v>
      </c>
      <c r="B216" s="154">
        <v>92777.930999999997</v>
      </c>
      <c r="C216" s="154">
        <v>18687.25</v>
      </c>
      <c r="D216" s="154">
        <v>-17332.349999999999</v>
      </c>
      <c r="E216" s="154">
        <v>3418.7</v>
      </c>
      <c r="F216" s="154">
        <v>97551.531000000003</v>
      </c>
      <c r="G216" s="154">
        <v>116074.262</v>
      </c>
      <c r="H216" s="154">
        <v>98663.122700000007</v>
      </c>
      <c r="I216" s="154">
        <v>-1111.5916999999899</v>
      </c>
      <c r="J216" s="154">
        <v>-778.11418999999296</v>
      </c>
      <c r="K216" s="155">
        <v>0.99299999999999999</v>
      </c>
      <c r="L216" s="23"/>
    </row>
    <row r="217" spans="1:12">
      <c r="A217" s="151" t="s">
        <v>533</v>
      </c>
      <c r="B217" s="154">
        <v>21380.284800000001</v>
      </c>
      <c r="C217" s="154">
        <v>2051.9</v>
      </c>
      <c r="D217" s="154">
        <v>-7922.85</v>
      </c>
      <c r="E217" s="154">
        <v>223.38</v>
      </c>
      <c r="F217" s="154">
        <v>15732.7148</v>
      </c>
      <c r="G217" s="154">
        <v>17858.733</v>
      </c>
      <c r="H217" s="154">
        <v>15179.923049999999</v>
      </c>
      <c r="I217" s="154">
        <v>552.79175000000396</v>
      </c>
      <c r="J217" s="154">
        <v>386.95422500000302</v>
      </c>
      <c r="K217" s="155">
        <v>1.022</v>
      </c>
      <c r="L217" s="23"/>
    </row>
    <row r="218" spans="1:12">
      <c r="A218" s="151" t="s">
        <v>534</v>
      </c>
      <c r="B218" s="154">
        <v>14267.3562</v>
      </c>
      <c r="C218" s="154">
        <v>3558.1</v>
      </c>
      <c r="D218" s="154">
        <v>-3341.35</v>
      </c>
      <c r="E218" s="154">
        <v>1290.1300000000001</v>
      </c>
      <c r="F218" s="154">
        <v>15774.236199999999</v>
      </c>
      <c r="G218" s="154">
        <v>9984.9150000000009</v>
      </c>
      <c r="H218" s="154">
        <v>8487.1777500000007</v>
      </c>
      <c r="I218" s="154">
        <v>7287.0584500000004</v>
      </c>
      <c r="J218" s="154">
        <v>5100.9409150000001</v>
      </c>
      <c r="K218" s="155">
        <v>1.5109999999999999</v>
      </c>
      <c r="L218" s="23"/>
    </row>
    <row r="219" spans="1:12">
      <c r="A219" s="151" t="s">
        <v>535</v>
      </c>
      <c r="B219" s="154">
        <v>67965.678899999999</v>
      </c>
      <c r="C219" s="154">
        <v>10732.1</v>
      </c>
      <c r="D219" s="154">
        <v>-17792.2</v>
      </c>
      <c r="E219" s="154">
        <v>3026.85</v>
      </c>
      <c r="F219" s="154">
        <v>63932.428899999999</v>
      </c>
      <c r="G219" s="154">
        <v>84296.535999999993</v>
      </c>
      <c r="H219" s="154">
        <v>71652.055600000007</v>
      </c>
      <c r="I219" s="154">
        <v>-7719.6266999999898</v>
      </c>
      <c r="J219" s="154">
        <v>-5403.7386899999901</v>
      </c>
      <c r="K219" s="155">
        <v>0.93600000000000005</v>
      </c>
      <c r="L219" s="23"/>
    </row>
    <row r="220" spans="1:12">
      <c r="A220" s="151" t="s">
        <v>536</v>
      </c>
      <c r="B220" s="154">
        <v>68826.091499999995</v>
      </c>
      <c r="C220" s="154">
        <v>6531.4</v>
      </c>
      <c r="D220" s="154">
        <v>-10182.15</v>
      </c>
      <c r="E220" s="154">
        <v>4422.04</v>
      </c>
      <c r="F220" s="154">
        <v>69597.381500000003</v>
      </c>
      <c r="G220" s="154">
        <v>101056.662</v>
      </c>
      <c r="H220" s="154">
        <v>85898.162700000001</v>
      </c>
      <c r="I220" s="154">
        <v>-16300.781199999999</v>
      </c>
      <c r="J220" s="154">
        <v>-11410.546840000001</v>
      </c>
      <c r="K220" s="155">
        <v>0.88700000000000001</v>
      </c>
      <c r="L220" s="23"/>
    </row>
    <row r="221" spans="1:12">
      <c r="A221" s="151" t="s">
        <v>537</v>
      </c>
      <c r="B221" s="154">
        <v>66670.910099999994</v>
      </c>
      <c r="C221" s="154">
        <v>8400.5499999999993</v>
      </c>
      <c r="D221" s="154">
        <v>-10703.2</v>
      </c>
      <c r="E221" s="154">
        <v>3674.21</v>
      </c>
      <c r="F221" s="154">
        <v>68042.470100000006</v>
      </c>
      <c r="G221" s="154">
        <v>70270.782000000007</v>
      </c>
      <c r="H221" s="154">
        <v>59730.164700000001</v>
      </c>
      <c r="I221" s="154">
        <v>8312.3053999999993</v>
      </c>
      <c r="J221" s="154">
        <v>5818.6137799999997</v>
      </c>
      <c r="K221" s="155">
        <v>1.083</v>
      </c>
      <c r="L221" s="23"/>
    </row>
    <row r="222" spans="1:12">
      <c r="A222" s="151" t="s">
        <v>538</v>
      </c>
      <c r="B222" s="154">
        <v>39804.457499999997</v>
      </c>
      <c r="C222" s="154">
        <v>8214.4</v>
      </c>
      <c r="D222" s="154">
        <v>-13166.5</v>
      </c>
      <c r="E222" s="154">
        <v>2256.41</v>
      </c>
      <c r="F222" s="154">
        <v>37108.767500000002</v>
      </c>
      <c r="G222" s="154">
        <v>41716.491999999998</v>
      </c>
      <c r="H222" s="154">
        <v>35459.018199999999</v>
      </c>
      <c r="I222" s="154">
        <v>1649.7492999999999</v>
      </c>
      <c r="J222" s="154">
        <v>1154.8245099999999</v>
      </c>
      <c r="K222" s="155">
        <v>1.028</v>
      </c>
      <c r="L222" s="23"/>
    </row>
    <row r="223" spans="1:12" ht="18.75" customHeight="1">
      <c r="A223" s="145" t="s">
        <v>539</v>
      </c>
      <c r="B223" s="154"/>
      <c r="C223" s="154"/>
      <c r="D223" s="154"/>
      <c r="E223" s="154"/>
      <c r="F223" s="154"/>
      <c r="G223" s="154"/>
      <c r="H223" s="154"/>
      <c r="I223" s="154"/>
      <c r="J223" s="154"/>
      <c r="K223" s="155"/>
      <c r="L223" s="23"/>
    </row>
    <row r="224" spans="1:12">
      <c r="A224" s="151" t="s">
        <v>540</v>
      </c>
      <c r="B224" s="154">
        <v>46160.720999999998</v>
      </c>
      <c r="C224" s="154">
        <v>11369.6</v>
      </c>
      <c r="D224" s="154">
        <v>-6256.85</v>
      </c>
      <c r="E224" s="154">
        <v>3240.88</v>
      </c>
      <c r="F224" s="154">
        <v>54514.351000000002</v>
      </c>
      <c r="G224" s="154">
        <v>57671.360000000001</v>
      </c>
      <c r="H224" s="154">
        <v>49020.656000000003</v>
      </c>
      <c r="I224" s="154">
        <v>5493.6949999999897</v>
      </c>
      <c r="J224" s="154">
        <v>3845.5864999999899</v>
      </c>
      <c r="K224" s="155">
        <v>1.0669999999999999</v>
      </c>
      <c r="L224" s="23"/>
    </row>
    <row r="225" spans="1:12">
      <c r="A225" s="151" t="s">
        <v>541</v>
      </c>
      <c r="B225" s="154">
        <v>33715.170899999997</v>
      </c>
      <c r="C225" s="154">
        <v>5748.55</v>
      </c>
      <c r="D225" s="154">
        <v>-249.9</v>
      </c>
      <c r="E225" s="154">
        <v>1939.87</v>
      </c>
      <c r="F225" s="154">
        <v>41153.690900000001</v>
      </c>
      <c r="G225" s="154">
        <v>48064.885000000002</v>
      </c>
      <c r="H225" s="154">
        <v>40855.152249999999</v>
      </c>
      <c r="I225" s="154">
        <v>298.53865000000201</v>
      </c>
      <c r="J225" s="154">
        <v>208.977055000002</v>
      </c>
      <c r="K225" s="155">
        <v>1.004</v>
      </c>
      <c r="L225" s="23"/>
    </row>
    <row r="226" spans="1:12">
      <c r="A226" s="151" t="s">
        <v>542</v>
      </c>
      <c r="B226" s="154">
        <v>54276.542099999999</v>
      </c>
      <c r="C226" s="154">
        <v>20190.05</v>
      </c>
      <c r="D226" s="154">
        <v>-14983.8</v>
      </c>
      <c r="E226" s="154">
        <v>3278.96</v>
      </c>
      <c r="F226" s="154">
        <v>62761.752099999998</v>
      </c>
      <c r="G226" s="154">
        <v>71359.159</v>
      </c>
      <c r="H226" s="154">
        <v>60655.285150000003</v>
      </c>
      <c r="I226" s="154">
        <v>2106.46694999999</v>
      </c>
      <c r="J226" s="154">
        <v>1474.526865</v>
      </c>
      <c r="K226" s="155">
        <v>1.0209999999999999</v>
      </c>
      <c r="L226" s="23"/>
    </row>
    <row r="227" spans="1:12">
      <c r="A227" s="151" t="s">
        <v>543</v>
      </c>
      <c r="B227" s="154">
        <v>43857.5265</v>
      </c>
      <c r="C227" s="154">
        <v>3297.15</v>
      </c>
      <c r="D227" s="154">
        <v>-19006.849999999999</v>
      </c>
      <c r="E227" s="154">
        <v>511.87</v>
      </c>
      <c r="F227" s="154">
        <v>28659.696499999998</v>
      </c>
      <c r="G227" s="154">
        <v>36580.881000000001</v>
      </c>
      <c r="H227" s="154">
        <v>31093.74885</v>
      </c>
      <c r="I227" s="154">
        <v>-2434.0523499999999</v>
      </c>
      <c r="J227" s="154">
        <v>-1703.8366450000001</v>
      </c>
      <c r="K227" s="155">
        <v>0.95299999999999996</v>
      </c>
      <c r="L227" s="23"/>
    </row>
    <row r="228" spans="1:12">
      <c r="A228" s="151" t="s">
        <v>544</v>
      </c>
      <c r="B228" s="154">
        <v>113090.3082</v>
      </c>
      <c r="C228" s="154">
        <v>12387.05</v>
      </c>
      <c r="D228" s="154">
        <v>-24275.15</v>
      </c>
      <c r="E228" s="154">
        <v>6783.68</v>
      </c>
      <c r="F228" s="154">
        <v>107985.8882</v>
      </c>
      <c r="G228" s="154">
        <v>144873.66200000001</v>
      </c>
      <c r="H228" s="154">
        <v>123142.6127</v>
      </c>
      <c r="I228" s="154">
        <v>-15156.7245</v>
      </c>
      <c r="J228" s="154">
        <v>-10609.70715</v>
      </c>
      <c r="K228" s="155">
        <v>0.92700000000000005</v>
      </c>
      <c r="L228" s="23"/>
    </row>
    <row r="229" spans="1:12">
      <c r="A229" s="151" t="s">
        <v>545</v>
      </c>
      <c r="B229" s="154">
        <v>107285.9814</v>
      </c>
      <c r="C229" s="154">
        <v>16236.7</v>
      </c>
      <c r="D229" s="154">
        <v>-18645.599999999999</v>
      </c>
      <c r="E229" s="154">
        <v>3206.71</v>
      </c>
      <c r="F229" s="154">
        <v>108083.7914</v>
      </c>
      <c r="G229" s="154">
        <v>136407.07</v>
      </c>
      <c r="H229" s="154">
        <v>115946.0095</v>
      </c>
      <c r="I229" s="154">
        <v>-7862.2181</v>
      </c>
      <c r="J229" s="154">
        <v>-5503.55267</v>
      </c>
      <c r="K229" s="155">
        <v>0.96</v>
      </c>
      <c r="L229" s="23"/>
    </row>
    <row r="230" spans="1:12">
      <c r="A230" s="151" t="s">
        <v>546</v>
      </c>
      <c r="B230" s="154">
        <v>22197.8151</v>
      </c>
      <c r="C230" s="154">
        <v>9291.35</v>
      </c>
      <c r="D230" s="154">
        <v>-2425.0500000000002</v>
      </c>
      <c r="E230" s="154">
        <v>1174.3599999999999</v>
      </c>
      <c r="F230" s="154">
        <v>30238.4751</v>
      </c>
      <c r="G230" s="154">
        <v>32276.760999999999</v>
      </c>
      <c r="H230" s="154">
        <v>27435.24685</v>
      </c>
      <c r="I230" s="154">
        <v>2803.2282500000001</v>
      </c>
      <c r="J230" s="154">
        <v>1962.259775</v>
      </c>
      <c r="K230" s="155">
        <v>1.0609999999999999</v>
      </c>
      <c r="L230" s="23"/>
    </row>
    <row r="231" spans="1:12">
      <c r="A231" s="151" t="s">
        <v>547</v>
      </c>
      <c r="B231" s="154">
        <v>30099.224699999999</v>
      </c>
      <c r="C231" s="154">
        <v>14134.65</v>
      </c>
      <c r="D231" s="154">
        <v>-3986.5</v>
      </c>
      <c r="E231" s="154">
        <v>1365.27</v>
      </c>
      <c r="F231" s="154">
        <v>41612.644699999997</v>
      </c>
      <c r="G231" s="154">
        <v>42743.987000000001</v>
      </c>
      <c r="H231" s="154">
        <v>36332.38895</v>
      </c>
      <c r="I231" s="154">
        <v>5280.2557500000003</v>
      </c>
      <c r="J231" s="154">
        <v>3696.1790249999999</v>
      </c>
      <c r="K231" s="155">
        <v>1.0860000000000001</v>
      </c>
      <c r="L231" s="23"/>
    </row>
    <row r="232" spans="1:12">
      <c r="A232" s="151" t="s">
        <v>548</v>
      </c>
      <c r="B232" s="154">
        <v>123340.5612</v>
      </c>
      <c r="C232" s="154">
        <v>38059.599999999999</v>
      </c>
      <c r="D232" s="154">
        <v>-29222.15</v>
      </c>
      <c r="E232" s="154">
        <v>7429</v>
      </c>
      <c r="F232" s="154">
        <v>139607.01120000001</v>
      </c>
      <c r="G232" s="154">
        <v>173906.709</v>
      </c>
      <c r="H232" s="154">
        <v>147820.70264999999</v>
      </c>
      <c r="I232" s="154">
        <v>-8213.6914499999803</v>
      </c>
      <c r="J232" s="154">
        <v>-5749.5840149999904</v>
      </c>
      <c r="K232" s="155">
        <v>0.96699999999999997</v>
      </c>
      <c r="L232" s="23"/>
    </row>
    <row r="233" spans="1:12">
      <c r="A233" s="151" t="s">
        <v>549</v>
      </c>
      <c r="B233" s="154">
        <v>12027.7935</v>
      </c>
      <c r="C233" s="154">
        <v>7721.4</v>
      </c>
      <c r="D233" s="154">
        <v>-449.65</v>
      </c>
      <c r="E233" s="154">
        <v>3389.12</v>
      </c>
      <c r="F233" s="154">
        <v>22688.663499999999</v>
      </c>
      <c r="G233" s="154">
        <v>28764.077000000001</v>
      </c>
      <c r="H233" s="154">
        <v>24449.46545</v>
      </c>
      <c r="I233" s="154">
        <v>-1760.80195</v>
      </c>
      <c r="J233" s="154">
        <v>-1232.561365</v>
      </c>
      <c r="K233" s="155">
        <v>0.95699999999999996</v>
      </c>
      <c r="L233" s="23"/>
    </row>
    <row r="234" spans="1:12">
      <c r="A234" s="151" t="s">
        <v>550</v>
      </c>
      <c r="B234" s="154">
        <v>36923.043599999997</v>
      </c>
      <c r="C234" s="154">
        <v>17188.7</v>
      </c>
      <c r="D234" s="154">
        <v>-6240.7</v>
      </c>
      <c r="E234" s="154">
        <v>4661.2299999999996</v>
      </c>
      <c r="F234" s="154">
        <v>52532.2736</v>
      </c>
      <c r="G234" s="154">
        <v>67913.399000000005</v>
      </c>
      <c r="H234" s="154">
        <v>57726.389150000003</v>
      </c>
      <c r="I234" s="154">
        <v>-5194.1155500000004</v>
      </c>
      <c r="J234" s="154">
        <v>-3635.880885</v>
      </c>
      <c r="K234" s="155">
        <v>0.94599999999999995</v>
      </c>
      <c r="L234" s="23"/>
    </row>
    <row r="235" spans="1:12">
      <c r="A235" s="151" t="s">
        <v>551</v>
      </c>
      <c r="B235" s="154">
        <v>679211.36640000006</v>
      </c>
      <c r="C235" s="154">
        <v>159450.65</v>
      </c>
      <c r="D235" s="154">
        <v>-91776.2</v>
      </c>
      <c r="E235" s="154">
        <v>49300</v>
      </c>
      <c r="F235" s="154">
        <v>796185.81640000001</v>
      </c>
      <c r="G235" s="154">
        <v>877173.92799999996</v>
      </c>
      <c r="H235" s="154">
        <v>745597.83880000003</v>
      </c>
      <c r="I235" s="154">
        <v>50587.9776000001</v>
      </c>
      <c r="J235" s="154">
        <v>35411.584320000104</v>
      </c>
      <c r="K235" s="155">
        <v>1.04</v>
      </c>
      <c r="L235" s="23"/>
    </row>
    <row r="236" spans="1:12" ht="18.75" customHeight="1">
      <c r="A236" s="145" t="s">
        <v>552</v>
      </c>
      <c r="B236" s="154"/>
      <c r="C236" s="154"/>
      <c r="D236" s="154"/>
      <c r="E236" s="154"/>
      <c r="F236" s="154"/>
      <c r="G236" s="154"/>
      <c r="H236" s="154"/>
      <c r="I236" s="154"/>
      <c r="J236" s="154"/>
      <c r="K236" s="155"/>
      <c r="L236" s="23"/>
    </row>
    <row r="237" spans="1:12">
      <c r="A237" s="151" t="s">
        <v>553</v>
      </c>
      <c r="B237" s="154">
        <v>39054.708899999998</v>
      </c>
      <c r="C237" s="154">
        <v>14221.35</v>
      </c>
      <c r="D237" s="154">
        <v>-9184.25</v>
      </c>
      <c r="E237" s="154">
        <v>7142.55</v>
      </c>
      <c r="F237" s="154">
        <v>51234.358899999999</v>
      </c>
      <c r="G237" s="154">
        <v>68503.394</v>
      </c>
      <c r="H237" s="154">
        <v>58227.884899999997</v>
      </c>
      <c r="I237" s="154">
        <v>-6993.5259999999998</v>
      </c>
      <c r="J237" s="154">
        <v>-4895.4682000000003</v>
      </c>
      <c r="K237" s="155">
        <v>0.92900000000000005</v>
      </c>
      <c r="L237" s="23"/>
    </row>
    <row r="238" spans="1:12">
      <c r="A238" s="151" t="s">
        <v>554</v>
      </c>
      <c r="B238" s="154">
        <v>50515.349399999999</v>
      </c>
      <c r="C238" s="154">
        <v>3895.55</v>
      </c>
      <c r="D238" s="154">
        <v>-11856.65</v>
      </c>
      <c r="E238" s="154">
        <v>1679.94</v>
      </c>
      <c r="F238" s="154">
        <v>44234.189400000003</v>
      </c>
      <c r="G238" s="154">
        <v>75241.960999999996</v>
      </c>
      <c r="H238" s="154">
        <v>63955.666850000001</v>
      </c>
      <c r="I238" s="154">
        <v>-19721.477449999998</v>
      </c>
      <c r="J238" s="154">
        <v>-13805.034215</v>
      </c>
      <c r="K238" s="155">
        <v>0.81699999999999995</v>
      </c>
      <c r="L238" s="23"/>
    </row>
    <row r="239" spans="1:12">
      <c r="A239" s="151" t="s">
        <v>555</v>
      </c>
      <c r="B239" s="154">
        <v>76691.535300000003</v>
      </c>
      <c r="C239" s="154">
        <v>22834.400000000001</v>
      </c>
      <c r="D239" s="154">
        <v>-12890.25</v>
      </c>
      <c r="E239" s="154">
        <v>5774.56</v>
      </c>
      <c r="F239" s="154">
        <v>92410.245299999995</v>
      </c>
      <c r="G239" s="154">
        <v>125970.04700000001</v>
      </c>
      <c r="H239" s="154">
        <v>107074.53995000001</v>
      </c>
      <c r="I239" s="154">
        <v>-14664.29465</v>
      </c>
      <c r="J239" s="154">
        <v>-10265.006255</v>
      </c>
      <c r="K239" s="155">
        <v>0.91900000000000004</v>
      </c>
      <c r="L239" s="23"/>
    </row>
    <row r="240" spans="1:12">
      <c r="A240" s="151" t="s">
        <v>556</v>
      </c>
      <c r="B240" s="154">
        <v>67296.161699999997</v>
      </c>
      <c r="C240" s="154">
        <v>13522.65</v>
      </c>
      <c r="D240" s="154">
        <v>-16856.349999999999</v>
      </c>
      <c r="E240" s="154">
        <v>474.98</v>
      </c>
      <c r="F240" s="154">
        <v>64437.441700000003</v>
      </c>
      <c r="G240" s="154">
        <v>73571.998000000007</v>
      </c>
      <c r="H240" s="154">
        <v>62536.198299999996</v>
      </c>
      <c r="I240" s="154">
        <v>1901.2433999999901</v>
      </c>
      <c r="J240" s="154">
        <v>1330.8703799999901</v>
      </c>
      <c r="K240" s="155">
        <v>1.018</v>
      </c>
      <c r="L240" s="23"/>
    </row>
    <row r="241" spans="1:12">
      <c r="A241" s="151" t="s">
        <v>557</v>
      </c>
      <c r="B241" s="154">
        <v>148630.05179999999</v>
      </c>
      <c r="C241" s="154">
        <v>15158.9</v>
      </c>
      <c r="D241" s="154">
        <v>-27931.85</v>
      </c>
      <c r="E241" s="154">
        <v>4050.59</v>
      </c>
      <c r="F241" s="154">
        <v>139907.6918</v>
      </c>
      <c r="G241" s="154">
        <v>143429.95199999999</v>
      </c>
      <c r="H241" s="154">
        <v>121915.4592</v>
      </c>
      <c r="I241" s="154">
        <v>17992.232599999999</v>
      </c>
      <c r="J241" s="154">
        <v>12594.562819999999</v>
      </c>
      <c r="K241" s="155">
        <v>1.0880000000000001</v>
      </c>
      <c r="L241" s="23"/>
    </row>
    <row r="242" spans="1:12">
      <c r="A242" s="151" t="s">
        <v>558</v>
      </c>
      <c r="B242" s="154">
        <v>27736.548299999999</v>
      </c>
      <c r="C242" s="154">
        <v>1814.75</v>
      </c>
      <c r="D242" s="154">
        <v>-9755.4500000000007</v>
      </c>
      <c r="E242" s="154">
        <v>1190.3399999999999</v>
      </c>
      <c r="F242" s="154">
        <v>20986.188300000002</v>
      </c>
      <c r="G242" s="154">
        <v>23091.839</v>
      </c>
      <c r="H242" s="154">
        <v>19628.063150000002</v>
      </c>
      <c r="I242" s="154">
        <v>1358.1251500000001</v>
      </c>
      <c r="J242" s="154">
        <v>950.68760499999996</v>
      </c>
      <c r="K242" s="155">
        <v>1.0409999999999999</v>
      </c>
      <c r="L242" s="23"/>
    </row>
    <row r="243" spans="1:12">
      <c r="A243" s="151" t="s">
        <v>559</v>
      </c>
      <c r="B243" s="154">
        <v>80440.278300000005</v>
      </c>
      <c r="C243" s="154">
        <v>19307.75</v>
      </c>
      <c r="D243" s="154">
        <v>-12806.1</v>
      </c>
      <c r="E243" s="154">
        <v>6189.36</v>
      </c>
      <c r="F243" s="154">
        <v>93131.2883</v>
      </c>
      <c r="G243" s="154">
        <v>135107.99400000001</v>
      </c>
      <c r="H243" s="154">
        <v>114841.79489999999</v>
      </c>
      <c r="I243" s="154">
        <v>-21710.506600000001</v>
      </c>
      <c r="J243" s="154">
        <v>-15197.35462</v>
      </c>
      <c r="K243" s="155">
        <v>0.88800000000000001</v>
      </c>
      <c r="L243" s="23"/>
    </row>
    <row r="244" spans="1:12">
      <c r="A244" s="151" t="s">
        <v>560</v>
      </c>
      <c r="B244" s="154">
        <v>14644.997100000001</v>
      </c>
      <c r="C244" s="154">
        <v>3026</v>
      </c>
      <c r="D244" s="154">
        <v>-4426.8</v>
      </c>
      <c r="E244" s="154">
        <v>664.19</v>
      </c>
      <c r="F244" s="154">
        <v>13908.3871</v>
      </c>
      <c r="G244" s="154">
        <v>14110.953</v>
      </c>
      <c r="H244" s="154">
        <v>11994.31005</v>
      </c>
      <c r="I244" s="154">
        <v>1914.0770500000001</v>
      </c>
      <c r="J244" s="154">
        <v>1339.8539350000001</v>
      </c>
      <c r="K244" s="155">
        <v>1.095</v>
      </c>
      <c r="L244" s="23"/>
    </row>
    <row r="245" spans="1:12">
      <c r="A245" s="151" t="s">
        <v>561</v>
      </c>
      <c r="B245" s="154">
        <v>38122.364699999998</v>
      </c>
      <c r="C245" s="154">
        <v>8953.9</v>
      </c>
      <c r="D245" s="154">
        <v>-11000.7</v>
      </c>
      <c r="E245" s="154">
        <v>4233.8500000000004</v>
      </c>
      <c r="F245" s="154">
        <v>40309.414700000001</v>
      </c>
      <c r="G245" s="154">
        <v>41813.56</v>
      </c>
      <c r="H245" s="154">
        <v>35541.525999999998</v>
      </c>
      <c r="I245" s="154">
        <v>4767.8887000000004</v>
      </c>
      <c r="J245" s="154">
        <v>3337.5220899999999</v>
      </c>
      <c r="K245" s="155">
        <v>1.08</v>
      </c>
      <c r="L245" s="23"/>
    </row>
    <row r="246" spans="1:12">
      <c r="A246" s="151" t="s">
        <v>562</v>
      </c>
      <c r="B246" s="154">
        <v>292063.04550000001</v>
      </c>
      <c r="C246" s="154">
        <v>188504.5</v>
      </c>
      <c r="D246" s="154">
        <v>-67.150000000000006</v>
      </c>
      <c r="E246" s="154">
        <v>56289.55</v>
      </c>
      <c r="F246" s="154">
        <v>536789.94550000003</v>
      </c>
      <c r="G246" s="154">
        <v>720843.78599999996</v>
      </c>
      <c r="H246" s="154">
        <v>612717.21810000006</v>
      </c>
      <c r="I246" s="154">
        <v>-75927.272599999895</v>
      </c>
      <c r="J246" s="154">
        <v>-53149.090819999903</v>
      </c>
      <c r="K246" s="155">
        <v>0.92600000000000005</v>
      </c>
      <c r="L246" s="23"/>
    </row>
    <row r="247" spans="1:12" ht="18.75" customHeight="1">
      <c r="A247" s="145" t="s">
        <v>563</v>
      </c>
      <c r="B247" s="154"/>
      <c r="C247" s="154"/>
      <c r="D247" s="154"/>
      <c r="E247" s="154"/>
      <c r="F247" s="154"/>
      <c r="G247" s="154"/>
      <c r="H247" s="154"/>
      <c r="I247" s="154"/>
      <c r="J247" s="154"/>
      <c r="K247" s="155"/>
      <c r="L247" s="23"/>
    </row>
    <row r="248" spans="1:12">
      <c r="A248" s="151" t="s">
        <v>564</v>
      </c>
      <c r="B248" s="154">
        <v>91210.652100000007</v>
      </c>
      <c r="C248" s="154">
        <v>22723.9</v>
      </c>
      <c r="D248" s="154">
        <v>-25882.5</v>
      </c>
      <c r="E248" s="154">
        <v>2973.64</v>
      </c>
      <c r="F248" s="154">
        <v>91025.6921</v>
      </c>
      <c r="G248" s="154">
        <v>93638.183999999994</v>
      </c>
      <c r="H248" s="154">
        <v>79592.456399999995</v>
      </c>
      <c r="I248" s="154">
        <v>11433.235699999999</v>
      </c>
      <c r="J248" s="154">
        <v>8003.2649899999897</v>
      </c>
      <c r="K248" s="155">
        <v>1.085</v>
      </c>
      <c r="L248" s="23"/>
    </row>
    <row r="249" spans="1:12">
      <c r="A249" s="151" t="s">
        <v>565</v>
      </c>
      <c r="B249" s="154">
        <v>309812.1678</v>
      </c>
      <c r="C249" s="154">
        <v>61052.95</v>
      </c>
      <c r="D249" s="154">
        <v>-75043.95</v>
      </c>
      <c r="E249" s="154">
        <v>21553.62</v>
      </c>
      <c r="F249" s="154">
        <v>317374.78779999999</v>
      </c>
      <c r="G249" s="154">
        <v>319692.842</v>
      </c>
      <c r="H249" s="154">
        <v>271738.91570000001</v>
      </c>
      <c r="I249" s="154">
        <v>45635.872100000001</v>
      </c>
      <c r="J249" s="154">
        <v>31945.11047</v>
      </c>
      <c r="K249" s="155">
        <v>1.1000000000000001</v>
      </c>
      <c r="L249" s="23"/>
    </row>
    <row r="250" spans="1:12">
      <c r="A250" s="151" t="s">
        <v>566</v>
      </c>
      <c r="B250" s="154">
        <v>175961.29319999999</v>
      </c>
      <c r="C250" s="154">
        <v>48344.6</v>
      </c>
      <c r="D250" s="154">
        <v>-5462.1</v>
      </c>
      <c r="E250" s="154">
        <v>29676.560000000001</v>
      </c>
      <c r="F250" s="154">
        <v>248520.35320000001</v>
      </c>
      <c r="G250" s="154">
        <v>313974.239</v>
      </c>
      <c r="H250" s="154">
        <v>266878.10314999998</v>
      </c>
      <c r="I250" s="154">
        <v>-18357.749950000001</v>
      </c>
      <c r="J250" s="154">
        <v>-12850.424965</v>
      </c>
      <c r="K250" s="155">
        <v>0.95899999999999996</v>
      </c>
      <c r="L250" s="23"/>
    </row>
    <row r="251" spans="1:12">
      <c r="A251" s="151" t="s">
        <v>567</v>
      </c>
      <c r="B251" s="154">
        <v>34170.276599999997</v>
      </c>
      <c r="C251" s="154">
        <v>7528.45</v>
      </c>
      <c r="D251" s="154">
        <v>-2224.4499999999998</v>
      </c>
      <c r="E251" s="154">
        <v>5125.33</v>
      </c>
      <c r="F251" s="154">
        <v>44599.606599999999</v>
      </c>
      <c r="G251" s="154">
        <v>58509.284</v>
      </c>
      <c r="H251" s="154">
        <v>49732.8914</v>
      </c>
      <c r="I251" s="154">
        <v>-5133.2848000000004</v>
      </c>
      <c r="J251" s="154">
        <v>-3593.29936</v>
      </c>
      <c r="K251" s="155">
        <v>0.93899999999999995</v>
      </c>
      <c r="L251" s="23"/>
    </row>
    <row r="252" spans="1:12">
      <c r="A252" s="151" t="s">
        <v>568</v>
      </c>
      <c r="B252" s="154">
        <v>85669.152300000002</v>
      </c>
      <c r="C252" s="154">
        <v>8828.1</v>
      </c>
      <c r="D252" s="154">
        <v>-16437.3</v>
      </c>
      <c r="E252" s="154">
        <v>9452.17</v>
      </c>
      <c r="F252" s="154">
        <v>87512.122300000003</v>
      </c>
      <c r="G252" s="154">
        <v>98749.89</v>
      </c>
      <c r="H252" s="154">
        <v>83937.406499999997</v>
      </c>
      <c r="I252" s="154">
        <v>3574.7158000000099</v>
      </c>
      <c r="J252" s="154">
        <v>2502.3010599999998</v>
      </c>
      <c r="K252" s="155">
        <v>1.0249999999999999</v>
      </c>
      <c r="L252" s="23"/>
    </row>
    <row r="253" spans="1:12">
      <c r="A253" s="151" t="s">
        <v>569</v>
      </c>
      <c r="B253" s="154">
        <v>55740.073499999999</v>
      </c>
      <c r="C253" s="154">
        <v>4596.8</v>
      </c>
      <c r="D253" s="154">
        <v>-12520.5</v>
      </c>
      <c r="E253" s="154">
        <v>2750.26</v>
      </c>
      <c r="F253" s="154">
        <v>50566.633500000004</v>
      </c>
      <c r="G253" s="154">
        <v>47949.758999999998</v>
      </c>
      <c r="H253" s="154">
        <v>40757.295149999998</v>
      </c>
      <c r="I253" s="154">
        <v>9809.3383500000109</v>
      </c>
      <c r="J253" s="154">
        <v>6866.5368449999996</v>
      </c>
      <c r="K253" s="155">
        <v>1.143</v>
      </c>
      <c r="L253" s="23"/>
    </row>
    <row r="254" spans="1:12">
      <c r="A254" s="151" t="s">
        <v>570</v>
      </c>
      <c r="B254" s="154">
        <v>113163.6231</v>
      </c>
      <c r="C254" s="154">
        <v>23438.75</v>
      </c>
      <c r="D254" s="154">
        <v>-29695.599999999999</v>
      </c>
      <c r="E254" s="154">
        <v>7371.54</v>
      </c>
      <c r="F254" s="154">
        <v>114278.3131</v>
      </c>
      <c r="G254" s="154">
        <v>124005.462</v>
      </c>
      <c r="H254" s="154">
        <v>105404.6427</v>
      </c>
      <c r="I254" s="154">
        <v>8873.6704000000009</v>
      </c>
      <c r="J254" s="154">
        <v>6211.5692799999997</v>
      </c>
      <c r="K254" s="155">
        <v>1.05</v>
      </c>
      <c r="L254" s="23"/>
    </row>
    <row r="255" spans="1:12">
      <c r="A255" s="151" t="s">
        <v>571</v>
      </c>
      <c r="B255" s="154">
        <v>52855.892999999996</v>
      </c>
      <c r="C255" s="154">
        <v>10472.85</v>
      </c>
      <c r="D255" s="154">
        <v>-14028.4</v>
      </c>
      <c r="E255" s="154">
        <v>794.41</v>
      </c>
      <c r="F255" s="154">
        <v>50094.752999999997</v>
      </c>
      <c r="G255" s="154">
        <v>46440.881000000001</v>
      </c>
      <c r="H255" s="154">
        <v>39474.748850000004</v>
      </c>
      <c r="I255" s="154">
        <v>10620.004150000001</v>
      </c>
      <c r="J255" s="154">
        <v>7434.0029049999903</v>
      </c>
      <c r="K255" s="155">
        <v>1.1599999999999999</v>
      </c>
      <c r="L255" s="23"/>
    </row>
    <row r="256" spans="1:12">
      <c r="A256" s="151" t="s">
        <v>572</v>
      </c>
      <c r="B256" s="154">
        <v>85316.410799999998</v>
      </c>
      <c r="C256" s="154">
        <v>13670.55</v>
      </c>
      <c r="D256" s="154">
        <v>-3794.4</v>
      </c>
      <c r="E256" s="154">
        <v>11119.87</v>
      </c>
      <c r="F256" s="154">
        <v>106312.4308</v>
      </c>
      <c r="G256" s="154">
        <v>132789.337</v>
      </c>
      <c r="H256" s="154">
        <v>112870.93644999999</v>
      </c>
      <c r="I256" s="154">
        <v>-6558.5056499999901</v>
      </c>
      <c r="J256" s="154">
        <v>-4590.9539549999899</v>
      </c>
      <c r="K256" s="155">
        <v>0.96499999999999997</v>
      </c>
      <c r="L256" s="23"/>
    </row>
    <row r="257" spans="1:12">
      <c r="A257" s="151" t="s">
        <v>573</v>
      </c>
      <c r="B257" s="154">
        <v>18591.552</v>
      </c>
      <c r="C257" s="154">
        <v>4821.2</v>
      </c>
      <c r="D257" s="154">
        <v>-4141.2</v>
      </c>
      <c r="E257" s="154">
        <v>3648.71</v>
      </c>
      <c r="F257" s="154">
        <v>22920.261999999999</v>
      </c>
      <c r="G257" s="154">
        <v>38606.267</v>
      </c>
      <c r="H257" s="154">
        <v>32815.326950000002</v>
      </c>
      <c r="I257" s="154">
        <v>-9895.06495</v>
      </c>
      <c r="J257" s="154">
        <v>-6926.5454650000001</v>
      </c>
      <c r="K257" s="155">
        <v>0.82099999999999995</v>
      </c>
      <c r="L257" s="23"/>
    </row>
    <row r="258" spans="1:12">
      <c r="A258" s="151" t="s">
        <v>574</v>
      </c>
      <c r="B258" s="154">
        <v>39482.1486</v>
      </c>
      <c r="C258" s="154">
        <v>5175.6499999999996</v>
      </c>
      <c r="D258" s="154">
        <v>-858.5</v>
      </c>
      <c r="E258" s="154">
        <v>3441.14</v>
      </c>
      <c r="F258" s="154">
        <v>47240.438600000001</v>
      </c>
      <c r="G258" s="154">
        <v>59898.423999999999</v>
      </c>
      <c r="H258" s="154">
        <v>50913.660400000001</v>
      </c>
      <c r="I258" s="154">
        <v>-3673.2217999999998</v>
      </c>
      <c r="J258" s="154">
        <v>-2571.2552599999999</v>
      </c>
      <c r="K258" s="155">
        <v>0.95699999999999996</v>
      </c>
      <c r="L258" s="23"/>
    </row>
    <row r="259" spans="1:12">
      <c r="A259" s="151" t="s">
        <v>575</v>
      </c>
      <c r="B259" s="154">
        <v>26050.3056</v>
      </c>
      <c r="C259" s="154">
        <v>7431.55</v>
      </c>
      <c r="D259" s="154">
        <v>-348.5</v>
      </c>
      <c r="E259" s="154">
        <v>2773.89</v>
      </c>
      <c r="F259" s="154">
        <v>35907.245600000002</v>
      </c>
      <c r="G259" s="154">
        <v>39675.79</v>
      </c>
      <c r="H259" s="154">
        <v>33724.421499999997</v>
      </c>
      <c r="I259" s="154">
        <v>2182.8241000000098</v>
      </c>
      <c r="J259" s="154">
        <v>1527.97687</v>
      </c>
      <c r="K259" s="155">
        <v>1.0389999999999999</v>
      </c>
      <c r="L259" s="23"/>
    </row>
    <row r="260" spans="1:12">
      <c r="A260" s="151" t="s">
        <v>576</v>
      </c>
      <c r="B260" s="154">
        <v>44142.486299999997</v>
      </c>
      <c r="C260" s="154">
        <v>8685.2999999999993</v>
      </c>
      <c r="D260" s="154">
        <v>-10430.35</v>
      </c>
      <c r="E260" s="154">
        <v>2343.62</v>
      </c>
      <c r="F260" s="154">
        <v>44741.056299999997</v>
      </c>
      <c r="G260" s="154">
        <v>47408.527000000002</v>
      </c>
      <c r="H260" s="154">
        <v>40297.247949999997</v>
      </c>
      <c r="I260" s="154">
        <v>4443.8083500000002</v>
      </c>
      <c r="J260" s="154">
        <v>3110.665845</v>
      </c>
      <c r="K260" s="155">
        <v>1.0660000000000001</v>
      </c>
      <c r="L260" s="23"/>
    </row>
    <row r="261" spans="1:12">
      <c r="A261" s="151" t="s">
        <v>577</v>
      </c>
      <c r="B261" s="154">
        <v>20284.711200000002</v>
      </c>
      <c r="C261" s="154">
        <v>5012.45</v>
      </c>
      <c r="D261" s="154">
        <v>-8189.75</v>
      </c>
      <c r="E261" s="154">
        <v>1326.51</v>
      </c>
      <c r="F261" s="154">
        <v>18433.921200000001</v>
      </c>
      <c r="G261" s="154">
        <v>20766.428</v>
      </c>
      <c r="H261" s="154">
        <v>17651.463800000001</v>
      </c>
      <c r="I261" s="154">
        <v>782.45739999999898</v>
      </c>
      <c r="J261" s="154">
        <v>547.720179999999</v>
      </c>
      <c r="K261" s="155">
        <v>1.026</v>
      </c>
      <c r="L261" s="23"/>
    </row>
    <row r="262" spans="1:12">
      <c r="A262" s="151" t="s">
        <v>578</v>
      </c>
      <c r="B262" s="154">
        <v>17371.481400000001</v>
      </c>
      <c r="C262" s="154">
        <v>3950.8</v>
      </c>
      <c r="D262" s="154">
        <v>-1074.4000000000001</v>
      </c>
      <c r="E262" s="154">
        <v>2615.4499999999998</v>
      </c>
      <c r="F262" s="154">
        <v>22863.331399999999</v>
      </c>
      <c r="G262" s="154">
        <v>26710.266</v>
      </c>
      <c r="H262" s="154">
        <v>22703.7261</v>
      </c>
      <c r="I262" s="154">
        <v>159.605299999999</v>
      </c>
      <c r="J262" s="154">
        <v>111.723709999999</v>
      </c>
      <c r="K262" s="155">
        <v>1.004</v>
      </c>
      <c r="L262" s="23"/>
    </row>
    <row r="263" spans="1:12" ht="18.75" customHeight="1">
      <c r="A263" s="145" t="s">
        <v>579</v>
      </c>
      <c r="B263" s="154"/>
      <c r="C263" s="154"/>
      <c r="D263" s="154"/>
      <c r="E263" s="154"/>
      <c r="F263" s="154"/>
      <c r="G263" s="154"/>
      <c r="H263" s="154"/>
      <c r="I263" s="154"/>
      <c r="J263" s="154"/>
      <c r="K263" s="155"/>
      <c r="L263" s="23"/>
    </row>
    <row r="264" spans="1:12">
      <c r="A264" s="151" t="s">
        <v>580</v>
      </c>
      <c r="B264" s="154">
        <v>119856.0285</v>
      </c>
      <c r="C264" s="154">
        <v>16974.5</v>
      </c>
      <c r="D264" s="154">
        <v>-35013.199999999997</v>
      </c>
      <c r="E264" s="154">
        <v>10666.99</v>
      </c>
      <c r="F264" s="154">
        <v>112484.31849999999</v>
      </c>
      <c r="G264" s="154">
        <v>179315.16099999999</v>
      </c>
      <c r="H264" s="154">
        <v>152417.88685000001</v>
      </c>
      <c r="I264" s="154">
        <v>-39933.568350000001</v>
      </c>
      <c r="J264" s="154">
        <v>-27953.497845000002</v>
      </c>
      <c r="K264" s="155">
        <v>0.84399999999999997</v>
      </c>
      <c r="L264" s="23"/>
    </row>
    <row r="265" spans="1:12">
      <c r="A265" s="151" t="s">
        <v>581</v>
      </c>
      <c r="B265" s="154">
        <v>374049.85320000001</v>
      </c>
      <c r="C265" s="154">
        <v>107568.35</v>
      </c>
      <c r="D265" s="154">
        <v>-72001.8</v>
      </c>
      <c r="E265" s="154">
        <v>27562.27</v>
      </c>
      <c r="F265" s="154">
        <v>437178.67320000002</v>
      </c>
      <c r="G265" s="154">
        <v>499218.15600000002</v>
      </c>
      <c r="H265" s="154">
        <v>424335.4326</v>
      </c>
      <c r="I265" s="154">
        <v>12843.240599999999</v>
      </c>
      <c r="J265" s="154">
        <v>8990.2684200000094</v>
      </c>
      <c r="K265" s="155">
        <v>1.018</v>
      </c>
      <c r="L265" s="23"/>
    </row>
    <row r="266" spans="1:12">
      <c r="A266" s="151" t="s">
        <v>582</v>
      </c>
      <c r="B266" s="154">
        <v>66771.891000000003</v>
      </c>
      <c r="C266" s="154">
        <v>13297.4</v>
      </c>
      <c r="D266" s="154">
        <v>-23523.75</v>
      </c>
      <c r="E266" s="154">
        <v>2189.94</v>
      </c>
      <c r="F266" s="154">
        <v>58735.481</v>
      </c>
      <c r="G266" s="154">
        <v>60750.406000000003</v>
      </c>
      <c r="H266" s="154">
        <v>51637.845099999999</v>
      </c>
      <c r="I266" s="154">
        <v>7097.6359000000002</v>
      </c>
      <c r="J266" s="154">
        <v>4968.3451299999997</v>
      </c>
      <c r="K266" s="155">
        <v>1.0820000000000001</v>
      </c>
      <c r="L266" s="23"/>
    </row>
    <row r="267" spans="1:12">
      <c r="A267" s="151" t="s">
        <v>583</v>
      </c>
      <c r="B267" s="154">
        <v>216811.52549999999</v>
      </c>
      <c r="C267" s="154">
        <v>60973.05</v>
      </c>
      <c r="D267" s="154">
        <v>-49772.6</v>
      </c>
      <c r="E267" s="154">
        <v>11144.01</v>
      </c>
      <c r="F267" s="154">
        <v>239155.98550000001</v>
      </c>
      <c r="G267" s="154">
        <v>242462.21100000001</v>
      </c>
      <c r="H267" s="154">
        <v>206092.87935</v>
      </c>
      <c r="I267" s="154">
        <v>33063.10615</v>
      </c>
      <c r="J267" s="154">
        <v>23144.174305</v>
      </c>
      <c r="K267" s="155">
        <v>1.095</v>
      </c>
      <c r="L267" s="23"/>
    </row>
    <row r="268" spans="1:12">
      <c r="A268" s="151" t="s">
        <v>584</v>
      </c>
      <c r="B268" s="154">
        <v>99417.770999999993</v>
      </c>
      <c r="C268" s="154">
        <v>15021.2</v>
      </c>
      <c r="D268" s="154">
        <v>-32372.25</v>
      </c>
      <c r="E268" s="154">
        <v>3438.59</v>
      </c>
      <c r="F268" s="154">
        <v>85505.311000000002</v>
      </c>
      <c r="G268" s="154">
        <v>120032.803</v>
      </c>
      <c r="H268" s="154">
        <v>102027.88254999999</v>
      </c>
      <c r="I268" s="154">
        <v>-16522.571550000001</v>
      </c>
      <c r="J268" s="154">
        <v>-11565.800085000001</v>
      </c>
      <c r="K268" s="155">
        <v>0.90400000000000003</v>
      </c>
      <c r="L268" s="23"/>
    </row>
    <row r="269" spans="1:12">
      <c r="A269" s="151" t="s">
        <v>585</v>
      </c>
      <c r="B269" s="154">
        <v>20589.037199999999</v>
      </c>
      <c r="C269" s="154">
        <v>10389.549999999999</v>
      </c>
      <c r="D269" s="154">
        <v>-596.70000000000005</v>
      </c>
      <c r="E269" s="154">
        <v>5418.75</v>
      </c>
      <c r="F269" s="154">
        <v>35800.637199999997</v>
      </c>
      <c r="G269" s="154">
        <v>36965.748</v>
      </c>
      <c r="H269" s="154">
        <v>31420.8858</v>
      </c>
      <c r="I269" s="154">
        <v>4379.7514000000001</v>
      </c>
      <c r="J269" s="154">
        <v>3065.8259800000001</v>
      </c>
      <c r="K269" s="155">
        <v>1.083</v>
      </c>
      <c r="L269" s="23"/>
    </row>
    <row r="270" spans="1:12">
      <c r="A270" s="151" t="s">
        <v>586</v>
      </c>
      <c r="B270" s="154">
        <v>17988.433199999999</v>
      </c>
      <c r="C270" s="154">
        <v>6357.15</v>
      </c>
      <c r="D270" s="154">
        <v>-3305.65</v>
      </c>
      <c r="E270" s="154">
        <v>4578.1000000000004</v>
      </c>
      <c r="F270" s="154">
        <v>25618.033200000002</v>
      </c>
      <c r="G270" s="154">
        <v>41195.866000000002</v>
      </c>
      <c r="H270" s="154">
        <v>35016.486100000002</v>
      </c>
      <c r="I270" s="154">
        <v>-9398.4529000000002</v>
      </c>
      <c r="J270" s="154">
        <v>-6578.9170299999996</v>
      </c>
      <c r="K270" s="155">
        <v>0.84</v>
      </c>
      <c r="L270" s="23"/>
    </row>
    <row r="271" spans="1:12">
      <c r="A271" s="151" t="s">
        <v>587</v>
      </c>
      <c r="B271" s="154">
        <v>40923.547200000001</v>
      </c>
      <c r="C271" s="154">
        <v>6992.1</v>
      </c>
      <c r="D271" s="154">
        <v>-3771.45</v>
      </c>
      <c r="E271" s="154">
        <v>2094.91</v>
      </c>
      <c r="F271" s="154">
        <v>46239.107199999999</v>
      </c>
      <c r="G271" s="154">
        <v>60279.866000000002</v>
      </c>
      <c r="H271" s="154">
        <v>51237.886100000003</v>
      </c>
      <c r="I271" s="154">
        <v>-4998.7789000000002</v>
      </c>
      <c r="J271" s="154">
        <v>-3499.1452300000001</v>
      </c>
      <c r="K271" s="155">
        <v>0.94199999999999995</v>
      </c>
      <c r="L271" s="23"/>
    </row>
    <row r="272" spans="1:12">
      <c r="A272" s="151" t="s">
        <v>588</v>
      </c>
      <c r="B272" s="154">
        <v>150843.33180000001</v>
      </c>
      <c r="C272" s="154">
        <v>24646.6</v>
      </c>
      <c r="D272" s="154">
        <v>-37994.15</v>
      </c>
      <c r="E272" s="154">
        <v>8188.9</v>
      </c>
      <c r="F272" s="154">
        <v>145684.68179999999</v>
      </c>
      <c r="G272" s="154">
        <v>181971.52</v>
      </c>
      <c r="H272" s="154">
        <v>154675.79199999999</v>
      </c>
      <c r="I272" s="154">
        <v>-8991.1101999999992</v>
      </c>
      <c r="J272" s="154">
        <v>-6293.7771400000001</v>
      </c>
      <c r="K272" s="155">
        <v>0.96499999999999997</v>
      </c>
      <c r="L272" s="23"/>
    </row>
    <row r="273" spans="1:12">
      <c r="A273" s="151" t="s">
        <v>589</v>
      </c>
      <c r="B273" s="154">
        <v>125559.3744</v>
      </c>
      <c r="C273" s="154">
        <v>32137.65</v>
      </c>
      <c r="D273" s="154">
        <v>-22047.3</v>
      </c>
      <c r="E273" s="154">
        <v>5541.32</v>
      </c>
      <c r="F273" s="154">
        <v>141191.04440000001</v>
      </c>
      <c r="G273" s="154">
        <v>178167.057</v>
      </c>
      <c r="H273" s="154">
        <v>151441.99845000001</v>
      </c>
      <c r="I273" s="154">
        <v>-10250.95405</v>
      </c>
      <c r="J273" s="154">
        <v>-7175.6678349999802</v>
      </c>
      <c r="K273" s="155">
        <v>0.96</v>
      </c>
      <c r="L273" s="23"/>
    </row>
    <row r="274" spans="1:12" ht="18.75" customHeight="1">
      <c r="A274" s="145" t="s">
        <v>590</v>
      </c>
      <c r="B274" s="154"/>
      <c r="C274" s="154"/>
      <c r="D274" s="154"/>
      <c r="E274" s="154"/>
      <c r="F274" s="154"/>
      <c r="G274" s="154"/>
      <c r="H274" s="154"/>
      <c r="I274" s="154"/>
      <c r="J274" s="154"/>
      <c r="K274" s="155"/>
      <c r="L274" s="23"/>
    </row>
    <row r="275" spans="1:12">
      <c r="A275" s="151" t="s">
        <v>591</v>
      </c>
      <c r="B275" s="154">
        <v>114761.3346</v>
      </c>
      <c r="C275" s="154">
        <v>24446</v>
      </c>
      <c r="D275" s="154">
        <v>-6271.3</v>
      </c>
      <c r="E275" s="154">
        <v>11399.86</v>
      </c>
      <c r="F275" s="154">
        <v>144335.8946</v>
      </c>
      <c r="G275" s="154">
        <v>195123.96100000001</v>
      </c>
      <c r="H275" s="154">
        <v>165855.36684999999</v>
      </c>
      <c r="I275" s="154">
        <v>-21519.472249999999</v>
      </c>
      <c r="J275" s="154">
        <v>-15063.630574999999</v>
      </c>
      <c r="K275" s="155">
        <v>0.92300000000000004</v>
      </c>
      <c r="L275" s="23"/>
    </row>
    <row r="276" spans="1:12">
      <c r="A276" s="151" t="s">
        <v>592</v>
      </c>
      <c r="B276" s="154">
        <v>120146.5215</v>
      </c>
      <c r="C276" s="154">
        <v>10968.4</v>
      </c>
      <c r="D276" s="154">
        <v>-25534</v>
      </c>
      <c r="E276" s="154">
        <v>2729.35</v>
      </c>
      <c r="F276" s="154">
        <v>108310.2715</v>
      </c>
      <c r="G276" s="154">
        <v>123354.743</v>
      </c>
      <c r="H276" s="154">
        <v>104851.53155</v>
      </c>
      <c r="I276" s="154">
        <v>3458.7399500000001</v>
      </c>
      <c r="J276" s="154">
        <v>2421.1179649999999</v>
      </c>
      <c r="K276" s="155">
        <v>1.02</v>
      </c>
      <c r="L276" s="23"/>
    </row>
    <row r="277" spans="1:12">
      <c r="A277" s="151" t="s">
        <v>593</v>
      </c>
      <c r="B277" s="154">
        <v>106752.0276</v>
      </c>
      <c r="C277" s="154">
        <v>14013.1</v>
      </c>
      <c r="D277" s="154">
        <v>-20829.25</v>
      </c>
      <c r="E277" s="154">
        <v>7093.42</v>
      </c>
      <c r="F277" s="154">
        <v>107029.29760000001</v>
      </c>
      <c r="G277" s="154">
        <v>137987.02900000001</v>
      </c>
      <c r="H277" s="154">
        <v>117288.97465</v>
      </c>
      <c r="I277" s="154">
        <v>-10259.67705</v>
      </c>
      <c r="J277" s="154">
        <v>-7181.7739349999802</v>
      </c>
      <c r="K277" s="155">
        <v>0.94799999999999995</v>
      </c>
      <c r="L277" s="23"/>
    </row>
    <row r="278" spans="1:12">
      <c r="A278" s="151" t="s">
        <v>594</v>
      </c>
      <c r="B278" s="154">
        <v>381071.484</v>
      </c>
      <c r="C278" s="154">
        <v>86706.8</v>
      </c>
      <c r="D278" s="154">
        <v>-70550.850000000006</v>
      </c>
      <c r="E278" s="154">
        <v>30349.08</v>
      </c>
      <c r="F278" s="154">
        <v>427576.51400000002</v>
      </c>
      <c r="G278" s="154">
        <v>473937.36599999998</v>
      </c>
      <c r="H278" s="154">
        <v>402846.7611</v>
      </c>
      <c r="I278" s="154">
        <v>24729.752900000101</v>
      </c>
      <c r="J278" s="154">
        <v>17310.827030000099</v>
      </c>
      <c r="K278" s="155">
        <v>1.0369999999999999</v>
      </c>
      <c r="L278" s="23"/>
    </row>
    <row r="279" spans="1:12">
      <c r="A279" s="151" t="s">
        <v>595</v>
      </c>
      <c r="B279" s="154">
        <v>52659.464399999997</v>
      </c>
      <c r="C279" s="154">
        <v>11548.95</v>
      </c>
      <c r="D279" s="154">
        <v>-11131.6</v>
      </c>
      <c r="E279" s="154">
        <v>6271.13</v>
      </c>
      <c r="F279" s="154">
        <v>59347.9444</v>
      </c>
      <c r="G279" s="154">
        <v>82588.694000000003</v>
      </c>
      <c r="H279" s="154">
        <v>70200.389899999995</v>
      </c>
      <c r="I279" s="154">
        <v>-10852.4455</v>
      </c>
      <c r="J279" s="154">
        <v>-7596.7118499999997</v>
      </c>
      <c r="K279" s="155">
        <v>0.90800000000000003</v>
      </c>
      <c r="L279" s="23"/>
    </row>
    <row r="280" spans="1:12">
      <c r="A280" s="151" t="s">
        <v>596</v>
      </c>
      <c r="B280" s="154">
        <v>28926.186300000001</v>
      </c>
      <c r="C280" s="154">
        <v>10041.9</v>
      </c>
      <c r="D280" s="154">
        <v>-7201.2</v>
      </c>
      <c r="E280" s="154">
        <v>2580.2600000000002</v>
      </c>
      <c r="F280" s="154">
        <v>34347.1463</v>
      </c>
      <c r="G280" s="154">
        <v>58357.703000000001</v>
      </c>
      <c r="H280" s="154">
        <v>49604.047550000003</v>
      </c>
      <c r="I280" s="154">
        <v>-15256.901250000001</v>
      </c>
      <c r="J280" s="154">
        <v>-10679.830875</v>
      </c>
      <c r="K280" s="155">
        <v>0.81699999999999995</v>
      </c>
      <c r="L280" s="23"/>
    </row>
    <row r="281" spans="1:12">
      <c r="A281" s="151" t="s">
        <v>597</v>
      </c>
      <c r="B281" s="154">
        <v>262555.87319999997</v>
      </c>
      <c r="C281" s="154">
        <v>36878.1</v>
      </c>
      <c r="D281" s="154">
        <v>-61171.1</v>
      </c>
      <c r="E281" s="154">
        <v>12836.53</v>
      </c>
      <c r="F281" s="154">
        <v>251099.4032</v>
      </c>
      <c r="G281" s="154">
        <v>342095.86099999998</v>
      </c>
      <c r="H281" s="154">
        <v>290781.48184999998</v>
      </c>
      <c r="I281" s="154">
        <v>-39682.078650000003</v>
      </c>
      <c r="J281" s="154">
        <v>-27777.455054999999</v>
      </c>
      <c r="K281" s="155">
        <v>0.91900000000000004</v>
      </c>
      <c r="L281" s="23"/>
    </row>
    <row r="282" spans="1:12" ht="18.75" customHeight="1">
      <c r="A282" s="145" t="s">
        <v>598</v>
      </c>
      <c r="B282" s="154"/>
      <c r="C282" s="154"/>
      <c r="D282" s="154"/>
      <c r="E282" s="154"/>
      <c r="F282" s="154"/>
      <c r="G282" s="154"/>
      <c r="H282" s="154"/>
      <c r="I282" s="154"/>
      <c r="J282" s="154"/>
      <c r="K282" s="155"/>
      <c r="L282" s="23"/>
    </row>
    <row r="283" spans="1:12">
      <c r="A283" s="151" t="s">
        <v>599</v>
      </c>
      <c r="B283" s="154">
        <v>47099.981699999997</v>
      </c>
      <c r="C283" s="154">
        <v>4818.6499999999996</v>
      </c>
      <c r="D283" s="154">
        <v>-7835.3</v>
      </c>
      <c r="E283" s="154">
        <v>1869.49</v>
      </c>
      <c r="F283" s="154">
        <v>45952.8217</v>
      </c>
      <c r="G283" s="154">
        <v>44986.428999999996</v>
      </c>
      <c r="H283" s="154">
        <v>38238.464650000002</v>
      </c>
      <c r="I283" s="154">
        <v>7714.3570499999996</v>
      </c>
      <c r="J283" s="154">
        <v>5400.049935</v>
      </c>
      <c r="K283" s="155">
        <v>1.1200000000000001</v>
      </c>
      <c r="L283" s="23"/>
    </row>
    <row r="284" spans="1:12">
      <c r="A284" s="151" t="s">
        <v>600</v>
      </c>
      <c r="B284" s="154">
        <v>33453.727200000001</v>
      </c>
      <c r="C284" s="154">
        <v>8718.4500000000007</v>
      </c>
      <c r="D284" s="154">
        <v>-7493.6</v>
      </c>
      <c r="E284" s="154">
        <v>947.07</v>
      </c>
      <c r="F284" s="154">
        <v>35625.647199999999</v>
      </c>
      <c r="G284" s="154">
        <v>37887.642</v>
      </c>
      <c r="H284" s="154">
        <v>32204.495699999999</v>
      </c>
      <c r="I284" s="154">
        <v>3421.1514999999999</v>
      </c>
      <c r="J284" s="154">
        <v>2394.8060500000001</v>
      </c>
      <c r="K284" s="155">
        <v>1.0629999999999999</v>
      </c>
      <c r="L284" s="23"/>
    </row>
    <row r="285" spans="1:12">
      <c r="A285" s="151" t="s">
        <v>601</v>
      </c>
      <c r="B285" s="154">
        <v>51805.9683</v>
      </c>
      <c r="C285" s="154">
        <v>6412.4</v>
      </c>
      <c r="D285" s="154">
        <v>-8619.85</v>
      </c>
      <c r="E285" s="154">
        <v>1184.9000000000001</v>
      </c>
      <c r="F285" s="154">
        <v>50783.418299999998</v>
      </c>
      <c r="G285" s="154">
        <v>46593.021000000001</v>
      </c>
      <c r="H285" s="154">
        <v>39604.067849999999</v>
      </c>
      <c r="I285" s="154">
        <v>11179.35045</v>
      </c>
      <c r="J285" s="154">
        <v>7825.5453150000003</v>
      </c>
      <c r="K285" s="155">
        <v>1.1679999999999999</v>
      </c>
      <c r="L285" s="23"/>
    </row>
    <row r="286" spans="1:12">
      <c r="A286" s="151" t="s">
        <v>602</v>
      </c>
      <c r="B286" s="154">
        <v>79418.0196</v>
      </c>
      <c r="C286" s="154">
        <v>19491.349999999999</v>
      </c>
      <c r="D286" s="154">
        <v>-7803</v>
      </c>
      <c r="E286" s="154">
        <v>3267.06</v>
      </c>
      <c r="F286" s="154">
        <v>94373.429600000003</v>
      </c>
      <c r="G286" s="154">
        <v>79349.785000000003</v>
      </c>
      <c r="H286" s="154">
        <v>67447.317249999993</v>
      </c>
      <c r="I286" s="154">
        <v>26926.112349999999</v>
      </c>
      <c r="J286" s="154">
        <v>18848.278644999999</v>
      </c>
      <c r="K286" s="155">
        <v>1.238</v>
      </c>
      <c r="L286" s="23"/>
    </row>
    <row r="287" spans="1:12">
      <c r="A287" s="151" t="s">
        <v>603</v>
      </c>
      <c r="B287" s="154">
        <v>4979.88</v>
      </c>
      <c r="C287" s="154">
        <v>309.39999999999998</v>
      </c>
      <c r="D287" s="154">
        <v>-2538.1</v>
      </c>
      <c r="E287" s="154">
        <v>1515.38</v>
      </c>
      <c r="F287" s="154">
        <v>4266.5600000000004</v>
      </c>
      <c r="G287" s="154">
        <v>8346.5450000000001</v>
      </c>
      <c r="H287" s="154">
        <v>7094.5632500000002</v>
      </c>
      <c r="I287" s="154">
        <v>-2828.0032500000002</v>
      </c>
      <c r="J287" s="154">
        <v>-1979.602275</v>
      </c>
      <c r="K287" s="155">
        <v>0.76300000000000001</v>
      </c>
      <c r="L287" s="23"/>
    </row>
    <row r="288" spans="1:12">
      <c r="A288" s="151" t="s">
        <v>604</v>
      </c>
      <c r="B288" s="154">
        <v>59192.790300000001</v>
      </c>
      <c r="C288" s="154">
        <v>12007.1</v>
      </c>
      <c r="D288" s="154">
        <v>-16926.05</v>
      </c>
      <c r="E288" s="154">
        <v>903.04</v>
      </c>
      <c r="F288" s="154">
        <v>55176.880299999997</v>
      </c>
      <c r="G288" s="154">
        <v>71932.960000000006</v>
      </c>
      <c r="H288" s="154">
        <v>61143.016000000003</v>
      </c>
      <c r="I288" s="154">
        <v>-5966.1357000000098</v>
      </c>
      <c r="J288" s="154">
        <v>-4176.2949900000003</v>
      </c>
      <c r="K288" s="155">
        <v>0.94199999999999995</v>
      </c>
      <c r="L288" s="23"/>
    </row>
    <row r="289" spans="1:12">
      <c r="A289" s="151" t="s">
        <v>605</v>
      </c>
      <c r="B289" s="154">
        <v>26481.895199999999</v>
      </c>
      <c r="C289" s="154">
        <v>14794.25</v>
      </c>
      <c r="D289" s="154">
        <v>-8300.25</v>
      </c>
      <c r="E289" s="154">
        <v>1196.97</v>
      </c>
      <c r="F289" s="154">
        <v>34172.8652</v>
      </c>
      <c r="G289" s="154">
        <v>35189.489000000001</v>
      </c>
      <c r="H289" s="154">
        <v>29911.06565</v>
      </c>
      <c r="I289" s="154">
        <v>4261.7995499999997</v>
      </c>
      <c r="J289" s="154">
        <v>2983.259685</v>
      </c>
      <c r="K289" s="155">
        <v>1.085</v>
      </c>
      <c r="L289" s="23"/>
    </row>
    <row r="290" spans="1:12">
      <c r="A290" s="151" t="s">
        <v>606</v>
      </c>
      <c r="B290" s="154">
        <v>452903.48639999999</v>
      </c>
      <c r="C290" s="154">
        <v>74853.55</v>
      </c>
      <c r="D290" s="154">
        <v>-23097.05</v>
      </c>
      <c r="E290" s="154">
        <v>22125.16</v>
      </c>
      <c r="F290" s="154">
        <v>526785.14639999997</v>
      </c>
      <c r="G290" s="154">
        <v>650224.64599999995</v>
      </c>
      <c r="H290" s="154">
        <v>552690.94909999997</v>
      </c>
      <c r="I290" s="154">
        <v>-25905.8027</v>
      </c>
      <c r="J290" s="154">
        <v>-18134.061890000001</v>
      </c>
      <c r="K290" s="155">
        <v>0.97199999999999998</v>
      </c>
      <c r="L290" s="23"/>
    </row>
    <row r="291" spans="1:12" ht="18.75" customHeight="1">
      <c r="A291" s="145" t="s">
        <v>607</v>
      </c>
      <c r="B291" s="154"/>
      <c r="C291" s="154"/>
      <c r="D291" s="154"/>
      <c r="E291" s="154"/>
      <c r="F291" s="154"/>
      <c r="G291" s="154"/>
      <c r="H291" s="154"/>
      <c r="I291" s="154"/>
      <c r="J291" s="154"/>
      <c r="K291" s="155"/>
      <c r="L291" s="23"/>
    </row>
    <row r="292" spans="1:12">
      <c r="A292" s="151" t="s">
        <v>608</v>
      </c>
      <c r="B292" s="154">
        <v>2086.0164</v>
      </c>
      <c r="C292" s="154">
        <v>535.5</v>
      </c>
      <c r="D292" s="154">
        <v>0</v>
      </c>
      <c r="E292" s="154">
        <v>0</v>
      </c>
      <c r="F292" s="154">
        <v>2621.5164</v>
      </c>
      <c r="G292" s="154">
        <v>3193.7649999999999</v>
      </c>
      <c r="H292" s="154">
        <v>2714.7002499999999</v>
      </c>
      <c r="I292" s="154">
        <v>-93.183849999999893</v>
      </c>
      <c r="J292" s="154">
        <v>-65.228694999999902</v>
      </c>
      <c r="K292" s="155">
        <v>0.98</v>
      </c>
      <c r="L292" s="23"/>
    </row>
    <row r="293" spans="1:12">
      <c r="A293" s="151" t="s">
        <v>609</v>
      </c>
      <c r="B293" s="154">
        <v>9470.0717999999997</v>
      </c>
      <c r="C293" s="154">
        <v>4553.45</v>
      </c>
      <c r="D293" s="154">
        <v>0</v>
      </c>
      <c r="E293" s="154">
        <v>1059.0999999999999</v>
      </c>
      <c r="F293" s="154">
        <v>15082.621800000001</v>
      </c>
      <c r="G293" s="154">
        <v>17567.143</v>
      </c>
      <c r="H293" s="154">
        <v>14932.071550000001</v>
      </c>
      <c r="I293" s="154">
        <v>150.55025000000001</v>
      </c>
      <c r="J293" s="154">
        <v>105.385175</v>
      </c>
      <c r="K293" s="155">
        <v>1.006</v>
      </c>
      <c r="L293" s="23"/>
    </row>
    <row r="294" spans="1:12">
      <c r="A294" s="151" t="s">
        <v>610</v>
      </c>
      <c r="B294" s="154">
        <v>85533.588900000002</v>
      </c>
      <c r="C294" s="154">
        <v>15447.9</v>
      </c>
      <c r="D294" s="154">
        <v>-12464.4</v>
      </c>
      <c r="E294" s="154">
        <v>3083.63</v>
      </c>
      <c r="F294" s="154">
        <v>91600.718900000007</v>
      </c>
      <c r="G294" s="154">
        <v>118965.80100000001</v>
      </c>
      <c r="H294" s="154">
        <v>101120.93085</v>
      </c>
      <c r="I294" s="154">
        <v>-9520.2119500000008</v>
      </c>
      <c r="J294" s="154">
        <v>-6664.148365</v>
      </c>
      <c r="K294" s="155">
        <v>0.94399999999999995</v>
      </c>
      <c r="L294" s="23"/>
    </row>
    <row r="295" spans="1:12">
      <c r="A295" s="151" t="s">
        <v>611</v>
      </c>
      <c r="B295" s="154">
        <v>7222.2093000000004</v>
      </c>
      <c r="C295" s="154">
        <v>2158.15</v>
      </c>
      <c r="D295" s="154">
        <v>-3934.65</v>
      </c>
      <c r="E295" s="154">
        <v>-152.49</v>
      </c>
      <c r="F295" s="154">
        <v>5293.2192999999997</v>
      </c>
      <c r="G295" s="154">
        <v>7350.2089999999998</v>
      </c>
      <c r="H295" s="154">
        <v>6247.6776499999996</v>
      </c>
      <c r="I295" s="154">
        <v>-954.45834999999897</v>
      </c>
      <c r="J295" s="154">
        <v>-668.12084499999901</v>
      </c>
      <c r="K295" s="155">
        <v>0.90900000000000003</v>
      </c>
      <c r="L295" s="23"/>
    </row>
    <row r="296" spans="1:12">
      <c r="A296" s="151" t="s">
        <v>612</v>
      </c>
      <c r="B296" s="154">
        <v>28437.881399999998</v>
      </c>
      <c r="C296" s="154">
        <v>6903.7</v>
      </c>
      <c r="D296" s="154">
        <v>-463.25</v>
      </c>
      <c r="E296" s="154">
        <v>2065.5</v>
      </c>
      <c r="F296" s="154">
        <v>36943.831400000003</v>
      </c>
      <c r="G296" s="154">
        <v>38656.942999999999</v>
      </c>
      <c r="H296" s="154">
        <v>32858.401550000002</v>
      </c>
      <c r="I296" s="154">
        <v>4085.42985</v>
      </c>
      <c r="J296" s="154">
        <v>2859.8008949999999</v>
      </c>
      <c r="K296" s="155">
        <v>1.0740000000000001</v>
      </c>
      <c r="L296" s="23"/>
    </row>
    <row r="297" spans="1:12">
      <c r="A297" s="151" t="s">
        <v>613</v>
      </c>
      <c r="B297" s="154">
        <v>21214.288799999998</v>
      </c>
      <c r="C297" s="154">
        <v>1408.45</v>
      </c>
      <c r="D297" s="154">
        <v>-4736.2</v>
      </c>
      <c r="E297" s="154">
        <v>2391.0500000000002</v>
      </c>
      <c r="F297" s="154">
        <v>20277.588800000001</v>
      </c>
      <c r="G297" s="154">
        <v>29336.321</v>
      </c>
      <c r="H297" s="154">
        <v>24935.87285</v>
      </c>
      <c r="I297" s="154">
        <v>-4658.2840500000002</v>
      </c>
      <c r="J297" s="154">
        <v>-3260.7988350000001</v>
      </c>
      <c r="K297" s="155">
        <v>0.88900000000000001</v>
      </c>
      <c r="L297" s="23"/>
    </row>
    <row r="298" spans="1:12">
      <c r="A298" s="151" t="s">
        <v>614</v>
      </c>
      <c r="B298" s="154">
        <v>34159.210200000001</v>
      </c>
      <c r="C298" s="154">
        <v>4185.3999999999996</v>
      </c>
      <c r="D298" s="154">
        <v>-11442.7</v>
      </c>
      <c r="E298" s="154">
        <v>-701.08</v>
      </c>
      <c r="F298" s="154">
        <v>26200.8302</v>
      </c>
      <c r="G298" s="154">
        <v>26407.394</v>
      </c>
      <c r="H298" s="154">
        <v>22446.284899999999</v>
      </c>
      <c r="I298" s="154">
        <v>3754.5453000000098</v>
      </c>
      <c r="J298" s="154">
        <v>2628.1817099999998</v>
      </c>
      <c r="K298" s="155">
        <v>1.1000000000000001</v>
      </c>
      <c r="L298" s="23"/>
    </row>
    <row r="299" spans="1:12">
      <c r="A299" s="151" t="s">
        <v>615</v>
      </c>
      <c r="B299" s="154">
        <v>490294.08539999998</v>
      </c>
      <c r="C299" s="154">
        <v>47066.2</v>
      </c>
      <c r="D299" s="154">
        <v>-82019.05</v>
      </c>
      <c r="E299" s="154">
        <v>17222.02</v>
      </c>
      <c r="F299" s="154">
        <v>472563.25540000002</v>
      </c>
      <c r="G299" s="154">
        <v>555295.45600000001</v>
      </c>
      <c r="H299" s="154">
        <v>472001.13760000002</v>
      </c>
      <c r="I299" s="154">
        <v>562.11779999994906</v>
      </c>
      <c r="J299" s="154">
        <v>393.48245999996402</v>
      </c>
      <c r="K299" s="155">
        <v>1.0009999999999999</v>
      </c>
      <c r="L299" s="23"/>
    </row>
    <row r="300" spans="1:12" ht="12.75" customHeight="1">
      <c r="A300" s="151" t="s">
        <v>616</v>
      </c>
      <c r="B300" s="154">
        <v>3249.3717000000001</v>
      </c>
      <c r="C300" s="154">
        <v>5912.6</v>
      </c>
      <c r="D300" s="154">
        <v>-79.900000000000006</v>
      </c>
      <c r="E300" s="154">
        <v>0</v>
      </c>
      <c r="F300" s="154">
        <v>9082.0717000000004</v>
      </c>
      <c r="G300" s="154">
        <v>5905.4979999999996</v>
      </c>
      <c r="H300" s="154">
        <v>5019.6733000000004</v>
      </c>
      <c r="I300" s="154">
        <v>4062.3984</v>
      </c>
      <c r="J300" s="154">
        <v>2843.6788799999999</v>
      </c>
      <c r="K300" s="155">
        <v>1.482</v>
      </c>
      <c r="L300" s="23"/>
    </row>
    <row r="301" spans="1:12">
      <c r="A301" s="151" t="s">
        <v>617</v>
      </c>
      <c r="B301" s="154">
        <v>22381.794000000002</v>
      </c>
      <c r="C301" s="154">
        <v>6313.8</v>
      </c>
      <c r="D301" s="154">
        <v>-1240.1500000000001</v>
      </c>
      <c r="E301" s="154">
        <v>1154.1300000000001</v>
      </c>
      <c r="F301" s="154">
        <v>28609.574000000001</v>
      </c>
      <c r="G301" s="154">
        <v>29593.073</v>
      </c>
      <c r="H301" s="154">
        <v>25154.11205</v>
      </c>
      <c r="I301" s="154">
        <v>3455.4619499999999</v>
      </c>
      <c r="J301" s="154">
        <v>2418.8233650000002</v>
      </c>
      <c r="K301" s="155">
        <v>1.0820000000000001</v>
      </c>
    </row>
    <row r="302" spans="1:12">
      <c r="A302" s="151" t="s">
        <v>618</v>
      </c>
      <c r="B302" s="154">
        <v>548002.59479999996</v>
      </c>
      <c r="C302" s="154">
        <v>176098.75</v>
      </c>
      <c r="D302" s="154">
        <v>-125190.55</v>
      </c>
      <c r="E302" s="154">
        <v>27191.16</v>
      </c>
      <c r="F302" s="154">
        <v>626101.95479999995</v>
      </c>
      <c r="G302" s="154">
        <v>757141.40500000003</v>
      </c>
      <c r="H302" s="154">
        <v>643570.19424999994</v>
      </c>
      <c r="I302" s="154">
        <v>-17468.239450000099</v>
      </c>
      <c r="J302" s="154">
        <v>-12227.767615000101</v>
      </c>
      <c r="K302" s="155">
        <v>0.98399999999999999</v>
      </c>
    </row>
    <row r="303" spans="1:12">
      <c r="A303" s="151" t="s">
        <v>619</v>
      </c>
      <c r="B303" s="154">
        <v>48569.046300000002</v>
      </c>
      <c r="C303" s="154">
        <v>8723.5499999999993</v>
      </c>
      <c r="D303" s="154">
        <v>-8868.9</v>
      </c>
      <c r="E303" s="154">
        <v>1564.17</v>
      </c>
      <c r="F303" s="154">
        <v>49987.866300000002</v>
      </c>
      <c r="G303" s="154">
        <v>53590.502</v>
      </c>
      <c r="H303" s="154">
        <v>45551.926700000004</v>
      </c>
      <c r="I303" s="154">
        <v>4435.9396000000097</v>
      </c>
      <c r="J303" s="154">
        <v>3105.1577200000002</v>
      </c>
      <c r="K303" s="155">
        <v>1.0580000000000001</v>
      </c>
    </row>
    <row r="304" spans="1:12">
      <c r="A304" s="151" t="s">
        <v>620</v>
      </c>
      <c r="B304" s="154">
        <v>16606.516500000002</v>
      </c>
      <c r="C304" s="154">
        <v>9350</v>
      </c>
      <c r="D304" s="154">
        <v>-247.35</v>
      </c>
      <c r="E304" s="154">
        <v>2102.9</v>
      </c>
      <c r="F304" s="154">
        <v>27812.066500000001</v>
      </c>
      <c r="G304" s="154">
        <v>27722.982</v>
      </c>
      <c r="H304" s="154">
        <v>23564.5347</v>
      </c>
      <c r="I304" s="154">
        <v>4247.5317999999997</v>
      </c>
      <c r="J304" s="154">
        <v>2973.2722600000002</v>
      </c>
      <c r="K304" s="155">
        <v>1.107</v>
      </c>
    </row>
    <row r="305" spans="1:12">
      <c r="A305" s="151" t="s">
        <v>621</v>
      </c>
      <c r="B305" s="154">
        <v>82609.292700000005</v>
      </c>
      <c r="C305" s="154">
        <v>4893.45</v>
      </c>
      <c r="D305" s="154">
        <v>-24725.65</v>
      </c>
      <c r="E305" s="154">
        <v>1161.6099999999999</v>
      </c>
      <c r="F305" s="154">
        <v>63938.702700000002</v>
      </c>
      <c r="G305" s="154">
        <v>69715.357999999993</v>
      </c>
      <c r="H305" s="154">
        <v>59258.054300000003</v>
      </c>
      <c r="I305" s="154">
        <v>4680.64840000001</v>
      </c>
      <c r="J305" s="154">
        <v>3276.45388</v>
      </c>
      <c r="K305" s="155">
        <v>1.0469999999999999</v>
      </c>
    </row>
    <row r="306" spans="1:12">
      <c r="A306" s="151" t="s">
        <v>622</v>
      </c>
      <c r="B306" s="154">
        <v>8785.3382999999994</v>
      </c>
      <c r="C306" s="154">
        <v>2392.75</v>
      </c>
      <c r="D306" s="154">
        <v>-820.25</v>
      </c>
      <c r="E306" s="154">
        <v>912.05</v>
      </c>
      <c r="F306" s="154">
        <v>11269.888300000001</v>
      </c>
      <c r="G306" s="154">
        <v>12247.050999999999</v>
      </c>
      <c r="H306" s="154">
        <v>10409.993350000001</v>
      </c>
      <c r="I306" s="154">
        <v>859.89494999999999</v>
      </c>
      <c r="J306" s="154">
        <v>601.92646500000001</v>
      </c>
      <c r="K306" s="155">
        <v>1.0489999999999999</v>
      </c>
    </row>
    <row r="307" spans="1:12" ht="18.75" customHeight="1">
      <c r="A307" s="145" t="s">
        <v>623</v>
      </c>
      <c r="B307" s="154"/>
      <c r="C307" s="154"/>
      <c r="D307" s="154"/>
      <c r="E307" s="154"/>
      <c r="F307" s="154"/>
      <c r="G307" s="154"/>
      <c r="H307" s="154"/>
      <c r="I307" s="154"/>
      <c r="J307" s="154"/>
      <c r="K307" s="155"/>
      <c r="L307" s="23"/>
    </row>
    <row r="308" spans="1:12">
      <c r="A308" s="151" t="s">
        <v>624</v>
      </c>
      <c r="B308" s="154">
        <v>11201.963400000001</v>
      </c>
      <c r="C308" s="154">
        <v>3609.1</v>
      </c>
      <c r="D308" s="154">
        <v>-7963.65</v>
      </c>
      <c r="E308" s="154">
        <v>731.17</v>
      </c>
      <c r="F308" s="154">
        <v>7578.5834000000004</v>
      </c>
      <c r="G308" s="154">
        <v>8648.5249999999996</v>
      </c>
      <c r="H308" s="154">
        <v>7351.2462500000001</v>
      </c>
      <c r="I308" s="154">
        <v>227.337150000002</v>
      </c>
      <c r="J308" s="154">
        <v>159.13600500000101</v>
      </c>
      <c r="K308" s="155">
        <v>1.018</v>
      </c>
    </row>
    <row r="309" spans="1:12">
      <c r="A309" s="151" t="s">
        <v>625</v>
      </c>
      <c r="B309" s="154">
        <v>35810.8704</v>
      </c>
      <c r="C309" s="154">
        <v>11617.8</v>
      </c>
      <c r="D309" s="154">
        <v>-18592.900000000001</v>
      </c>
      <c r="E309" s="154">
        <v>268.94</v>
      </c>
      <c r="F309" s="154">
        <v>29104.7104</v>
      </c>
      <c r="G309" s="154">
        <v>37536.743999999999</v>
      </c>
      <c r="H309" s="154">
        <v>31906.232400000001</v>
      </c>
      <c r="I309" s="154">
        <v>-2801.5219999999899</v>
      </c>
      <c r="J309" s="154">
        <v>-1961.0654</v>
      </c>
      <c r="K309" s="155">
        <v>0.94799999999999995</v>
      </c>
    </row>
    <row r="310" spans="1:12">
      <c r="A310" s="151" t="s">
        <v>626</v>
      </c>
      <c r="B310" s="154">
        <v>174306.8664</v>
      </c>
      <c r="C310" s="154">
        <v>16687.2</v>
      </c>
      <c r="D310" s="154">
        <v>-26998.55</v>
      </c>
      <c r="E310" s="154">
        <v>18440.580000000002</v>
      </c>
      <c r="F310" s="154">
        <v>182436.09640000001</v>
      </c>
      <c r="G310" s="154">
        <v>210458.894</v>
      </c>
      <c r="H310" s="154">
        <v>178890.05989999999</v>
      </c>
      <c r="I310" s="154">
        <v>3546.0365000000502</v>
      </c>
      <c r="J310" s="154">
        <v>2482.2255500000301</v>
      </c>
      <c r="K310" s="155">
        <v>1.012</v>
      </c>
    </row>
    <row r="311" spans="1:12">
      <c r="A311" s="151" t="s">
        <v>627</v>
      </c>
      <c r="B311" s="154">
        <v>87013.719899999996</v>
      </c>
      <c r="C311" s="154">
        <v>10444.799999999999</v>
      </c>
      <c r="D311" s="154">
        <v>-16168.7</v>
      </c>
      <c r="E311" s="154">
        <v>7172.47</v>
      </c>
      <c r="F311" s="154">
        <v>88462.289900000003</v>
      </c>
      <c r="G311" s="154">
        <v>81798.134999999995</v>
      </c>
      <c r="H311" s="154">
        <v>69528.414749999996</v>
      </c>
      <c r="I311" s="154">
        <v>18933.87515</v>
      </c>
      <c r="J311" s="154">
        <v>13253.712605000001</v>
      </c>
      <c r="K311" s="155">
        <v>1.1619999999999999</v>
      </c>
    </row>
    <row r="312" spans="1:12">
      <c r="A312" s="151" t="s">
        <v>628</v>
      </c>
      <c r="B312" s="154">
        <v>69196.815900000001</v>
      </c>
      <c r="C312" s="154">
        <v>8074.15</v>
      </c>
      <c r="D312" s="154">
        <v>-25941.15</v>
      </c>
      <c r="E312" s="154">
        <v>3268.42</v>
      </c>
      <c r="F312" s="154">
        <v>54598.2359</v>
      </c>
      <c r="G312" s="154">
        <v>74946.076000000001</v>
      </c>
      <c r="H312" s="154">
        <v>63704.164599999996</v>
      </c>
      <c r="I312" s="154">
        <v>-9105.9287000000004</v>
      </c>
      <c r="J312" s="154">
        <v>-6374.1500900000001</v>
      </c>
      <c r="K312" s="155">
        <v>0.91500000000000004</v>
      </c>
    </row>
    <row r="313" spans="1:12">
      <c r="A313" s="151" t="s">
        <v>629</v>
      </c>
      <c r="B313" s="154">
        <v>13975.4799</v>
      </c>
      <c r="C313" s="154">
        <v>1536.8</v>
      </c>
      <c r="D313" s="154">
        <v>-2517.6999999999998</v>
      </c>
      <c r="E313" s="154">
        <v>1211.5899999999999</v>
      </c>
      <c r="F313" s="154">
        <v>14206.169900000001</v>
      </c>
      <c r="G313" s="154">
        <v>16882.806</v>
      </c>
      <c r="H313" s="154">
        <v>14350.3851</v>
      </c>
      <c r="I313" s="154">
        <v>-144.21519999999899</v>
      </c>
      <c r="J313" s="154">
        <v>-100.950639999999</v>
      </c>
      <c r="K313" s="155">
        <v>0.99399999999999999</v>
      </c>
    </row>
    <row r="314" spans="1:12">
      <c r="A314" s="151" t="s">
        <v>630</v>
      </c>
      <c r="B314" s="154">
        <v>86748.126300000004</v>
      </c>
      <c r="C314" s="154">
        <v>11732.55</v>
      </c>
      <c r="D314" s="154">
        <v>-27310.5</v>
      </c>
      <c r="E314" s="154">
        <v>4675.8500000000004</v>
      </c>
      <c r="F314" s="154">
        <v>75846.026299999998</v>
      </c>
      <c r="G314" s="154">
        <v>107036.28599999999</v>
      </c>
      <c r="H314" s="154">
        <v>90980.843099999998</v>
      </c>
      <c r="I314" s="154">
        <v>-15134.816800000001</v>
      </c>
      <c r="J314" s="154">
        <v>-10594.37176</v>
      </c>
      <c r="K314" s="155">
        <v>0.90100000000000002</v>
      </c>
    </row>
    <row r="315" spans="1:12">
      <c r="A315" s="151" t="s">
        <v>631</v>
      </c>
      <c r="B315" s="154">
        <v>109080.12149999999</v>
      </c>
      <c r="C315" s="154">
        <v>21296.75</v>
      </c>
      <c r="D315" s="154">
        <v>-32260.9</v>
      </c>
      <c r="E315" s="154">
        <v>6530.21</v>
      </c>
      <c r="F315" s="154">
        <v>104646.18150000001</v>
      </c>
      <c r="G315" s="154">
        <v>113949.58100000001</v>
      </c>
      <c r="H315" s="154">
        <v>96857.143849999993</v>
      </c>
      <c r="I315" s="154">
        <v>7789.0376500000002</v>
      </c>
      <c r="J315" s="154">
        <v>5452.3263550000001</v>
      </c>
      <c r="K315" s="155">
        <v>1.048</v>
      </c>
    </row>
    <row r="316" spans="1:12">
      <c r="A316" s="151" t="s">
        <v>632</v>
      </c>
      <c r="B316" s="154">
        <v>316635.98670000001</v>
      </c>
      <c r="C316" s="154">
        <v>47745.35</v>
      </c>
      <c r="D316" s="154">
        <v>-58049.9</v>
      </c>
      <c r="E316" s="154">
        <v>28983.47</v>
      </c>
      <c r="F316" s="154">
        <v>335314.90669999999</v>
      </c>
      <c r="G316" s="154">
        <v>446536.22600000002</v>
      </c>
      <c r="H316" s="154">
        <v>379555.79210000002</v>
      </c>
      <c r="I316" s="154">
        <v>-44240.885400000101</v>
      </c>
      <c r="J316" s="154">
        <v>-30968.619780000099</v>
      </c>
      <c r="K316" s="155">
        <v>0.93100000000000005</v>
      </c>
    </row>
    <row r="317" spans="1:12">
      <c r="A317" s="151" t="s">
        <v>633</v>
      </c>
      <c r="B317" s="154">
        <v>45246.359700000001</v>
      </c>
      <c r="C317" s="154">
        <v>2998.8</v>
      </c>
      <c r="D317" s="154">
        <v>-19070.599999999999</v>
      </c>
      <c r="E317" s="154">
        <v>501.5</v>
      </c>
      <c r="F317" s="154">
        <v>29676.059700000002</v>
      </c>
      <c r="G317" s="154">
        <v>35300.639999999999</v>
      </c>
      <c r="H317" s="154">
        <v>30005.544000000002</v>
      </c>
      <c r="I317" s="154">
        <v>-329.48429999999303</v>
      </c>
      <c r="J317" s="154">
        <v>-230.63900999999501</v>
      </c>
      <c r="K317" s="155">
        <v>0.99299999999999999</v>
      </c>
    </row>
    <row r="318" spans="1:12">
      <c r="A318" s="151" t="s">
        <v>634</v>
      </c>
      <c r="B318" s="154">
        <v>253558.89</v>
      </c>
      <c r="C318" s="154">
        <v>17741.2</v>
      </c>
      <c r="D318" s="154">
        <v>-96116.3</v>
      </c>
      <c r="E318" s="154">
        <v>12414.08</v>
      </c>
      <c r="F318" s="154">
        <v>187597.87</v>
      </c>
      <c r="G318" s="154">
        <v>259138.27900000001</v>
      </c>
      <c r="H318" s="154">
        <v>220267.53714999999</v>
      </c>
      <c r="I318" s="154">
        <v>-32669.667150000001</v>
      </c>
      <c r="J318" s="154">
        <v>-22868.767005000002</v>
      </c>
      <c r="K318" s="155">
        <v>0.91200000000000003</v>
      </c>
    </row>
    <row r="319" spans="1:12">
      <c r="A319" s="151" t="s">
        <v>635</v>
      </c>
      <c r="B319" s="154">
        <v>65127.147299999997</v>
      </c>
      <c r="C319" s="154">
        <v>5497.8</v>
      </c>
      <c r="D319" s="154">
        <v>-27462.65</v>
      </c>
      <c r="E319" s="154">
        <v>2495.09</v>
      </c>
      <c r="F319" s="154">
        <v>45657.387300000002</v>
      </c>
      <c r="G319" s="154">
        <v>59157.161999999997</v>
      </c>
      <c r="H319" s="154">
        <v>50283.587699999996</v>
      </c>
      <c r="I319" s="154">
        <v>-4626.2003999999897</v>
      </c>
      <c r="J319" s="154">
        <v>-3238.3402799999999</v>
      </c>
      <c r="K319" s="155">
        <v>0.94499999999999995</v>
      </c>
    </row>
    <row r="320" spans="1:12">
      <c r="A320" s="152" t="s">
        <v>636</v>
      </c>
      <c r="B320" s="154">
        <v>27104.3802</v>
      </c>
      <c r="C320" s="154">
        <v>1685.55</v>
      </c>
      <c r="D320" s="154">
        <v>-11211.5</v>
      </c>
      <c r="E320" s="154">
        <v>1337.9</v>
      </c>
      <c r="F320" s="154">
        <v>18916.3302</v>
      </c>
      <c r="G320" s="154">
        <v>22214.125</v>
      </c>
      <c r="H320" s="154">
        <v>18882.006249999999</v>
      </c>
      <c r="I320" s="154">
        <v>34.323950000001801</v>
      </c>
      <c r="J320" s="154">
        <v>24.026765000001198</v>
      </c>
      <c r="K320" s="155">
        <v>1.0009999999999999</v>
      </c>
    </row>
    <row r="321" spans="1:11" ht="13.5" thickBot="1">
      <c r="A321" s="153" t="s">
        <v>637</v>
      </c>
      <c r="B321" s="156">
        <v>31016.352599999998</v>
      </c>
      <c r="C321" s="156">
        <v>5634.65</v>
      </c>
      <c r="D321" s="156">
        <v>-8656.4</v>
      </c>
      <c r="E321" s="156">
        <v>2388.5</v>
      </c>
      <c r="F321" s="156">
        <v>30383.102599999998</v>
      </c>
      <c r="G321" s="156">
        <v>41458.644</v>
      </c>
      <c r="H321" s="156">
        <v>35239.847399999999</v>
      </c>
      <c r="I321" s="156">
        <v>-4856.7448000000004</v>
      </c>
      <c r="J321" s="156">
        <v>-3399.72136</v>
      </c>
      <c r="K321" s="157">
        <v>0.91800000000000004</v>
      </c>
    </row>
    <row r="322" spans="1:11">
      <c r="A322" s="22"/>
    </row>
    <row r="323" spans="1:11">
      <c r="A323" s="22"/>
    </row>
    <row r="324" spans="1:11">
      <c r="A324" s="22"/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5" manualBreakCount="5">
    <brk id="53" max="16383" man="1"/>
    <brk id="87" max="16383" man="1"/>
    <brk id="138" max="16383" man="1"/>
    <brk id="231" max="16383" man="1"/>
    <brk id="27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6"/>
  <dimension ref="A1:K322"/>
  <sheetViews>
    <sheetView showGridLines="0" zoomScaleNormal="100" workbookViewId="0">
      <pane ySplit="10" topLeftCell="A11" activePane="bottomLeft" state="frozen"/>
      <selection pane="bottomLeft"/>
    </sheetView>
  </sheetViews>
  <sheetFormatPr defaultColWidth="0" defaultRowHeight="12.75" zeroHeight="1"/>
  <cols>
    <col min="1" max="1" width="19" style="11" customWidth="1"/>
    <col min="2" max="2" width="9.28515625" style="11" bestFit="1" customWidth="1"/>
    <col min="3" max="3" width="9.85546875" style="11" bestFit="1" customWidth="1"/>
    <col min="4" max="10" width="9.28515625" style="11" bestFit="1" customWidth="1"/>
    <col min="11" max="11" width="5" style="11" customWidth="1"/>
    <col min="12" max="16384" width="9.140625" style="11" hidden="1"/>
  </cols>
  <sheetData>
    <row r="1" spans="1:10"/>
    <row r="2" spans="1:10" ht="15.75">
      <c r="A2" s="8" t="s">
        <v>118</v>
      </c>
    </row>
    <row r="3" spans="1:10" ht="16.5" thickBot="1">
      <c r="A3" s="8" t="s">
        <v>645</v>
      </c>
    </row>
    <row r="4" spans="1:10">
      <c r="A4" s="12" t="s">
        <v>6</v>
      </c>
      <c r="B4" s="45" t="s">
        <v>119</v>
      </c>
      <c r="C4" s="45" t="s">
        <v>120</v>
      </c>
      <c r="D4" s="45" t="s">
        <v>121</v>
      </c>
      <c r="E4" s="45" t="s">
        <v>122</v>
      </c>
      <c r="F4" s="45" t="s">
        <v>122</v>
      </c>
      <c r="G4" s="45" t="s">
        <v>123</v>
      </c>
      <c r="H4" s="45" t="s">
        <v>124</v>
      </c>
      <c r="I4" s="45" t="s">
        <v>124</v>
      </c>
      <c r="J4" s="13" t="s">
        <v>125</v>
      </c>
    </row>
    <row r="5" spans="1:10">
      <c r="B5" s="52" t="s">
        <v>126</v>
      </c>
      <c r="C5" s="39" t="s">
        <v>127</v>
      </c>
      <c r="D5" s="39" t="s">
        <v>128</v>
      </c>
      <c r="E5" s="34" t="s">
        <v>129</v>
      </c>
      <c r="F5" s="34" t="s">
        <v>129</v>
      </c>
      <c r="G5" s="50" t="s">
        <v>130</v>
      </c>
      <c r="H5" s="50" t="s">
        <v>131</v>
      </c>
      <c r="I5" s="50" t="s">
        <v>132</v>
      </c>
      <c r="J5" s="34" t="s">
        <v>133</v>
      </c>
    </row>
    <row r="6" spans="1:10">
      <c r="A6" s="11" t="s">
        <v>19</v>
      </c>
      <c r="B6" s="35"/>
      <c r="C6" s="52" t="s">
        <v>134</v>
      </c>
      <c r="D6" s="52" t="s">
        <v>135</v>
      </c>
      <c r="E6" s="50" t="s">
        <v>136</v>
      </c>
      <c r="F6" s="50" t="s">
        <v>136</v>
      </c>
      <c r="G6" s="52"/>
      <c r="H6" s="50" t="s">
        <v>137</v>
      </c>
      <c r="I6" s="50" t="s">
        <v>137</v>
      </c>
      <c r="J6" s="34" t="s">
        <v>55</v>
      </c>
    </row>
    <row r="7" spans="1:10">
      <c r="B7" s="64"/>
      <c r="C7" s="50" t="s">
        <v>138</v>
      </c>
      <c r="D7" s="50" t="s">
        <v>139</v>
      </c>
      <c r="E7" s="50" t="s">
        <v>140</v>
      </c>
      <c r="F7" s="50" t="s">
        <v>140</v>
      </c>
      <c r="G7" s="52"/>
      <c r="H7" s="50" t="s">
        <v>141</v>
      </c>
      <c r="I7" s="50" t="s">
        <v>141</v>
      </c>
      <c r="J7" s="34" t="s">
        <v>142</v>
      </c>
    </row>
    <row r="8" spans="1:10">
      <c r="A8" s="54"/>
      <c r="B8" s="52"/>
      <c r="C8" s="50" t="s">
        <v>143</v>
      </c>
      <c r="D8" s="50" t="s">
        <v>136</v>
      </c>
      <c r="E8" s="50" t="s">
        <v>144</v>
      </c>
      <c r="F8" s="50" t="s">
        <v>145</v>
      </c>
      <c r="G8" s="47"/>
      <c r="H8" s="50" t="s">
        <v>57</v>
      </c>
      <c r="I8" s="50" t="s">
        <v>57</v>
      </c>
      <c r="J8" s="34" t="s">
        <v>146</v>
      </c>
    </row>
    <row r="9" spans="1:10">
      <c r="A9" s="54"/>
      <c r="B9" s="52"/>
      <c r="C9" s="50"/>
      <c r="D9" s="50" t="s">
        <v>147</v>
      </c>
      <c r="E9" s="50" t="s">
        <v>148</v>
      </c>
      <c r="F9" s="50" t="s">
        <v>148</v>
      </c>
      <c r="G9" s="52"/>
      <c r="H9" s="50"/>
      <c r="I9" s="52"/>
      <c r="J9" s="34" t="s">
        <v>149</v>
      </c>
    </row>
    <row r="10" spans="1:10">
      <c r="A10" s="42"/>
      <c r="B10" s="43"/>
      <c r="C10" s="59"/>
      <c r="D10" s="59"/>
      <c r="E10" s="65"/>
      <c r="F10" s="43"/>
      <c r="G10" s="43"/>
      <c r="H10" s="65"/>
      <c r="I10" s="65"/>
      <c r="J10" s="65" t="s">
        <v>150</v>
      </c>
    </row>
    <row r="11" spans="1:10" ht="18.75" customHeight="1">
      <c r="A11" s="158" t="s">
        <v>328</v>
      </c>
      <c r="B11" s="52"/>
      <c r="C11" s="50"/>
      <c r="D11" s="50"/>
      <c r="E11" s="34"/>
      <c r="F11" s="52"/>
      <c r="G11" s="52"/>
      <c r="H11" s="34"/>
      <c r="I11" s="34"/>
      <c r="J11" s="34"/>
    </row>
    <row r="12" spans="1:10" ht="13.5" customHeight="1">
      <c r="A12" s="159" t="s">
        <v>318</v>
      </c>
      <c r="B12" s="23">
        <v>223098</v>
      </c>
      <c r="C12" s="23">
        <v>128869</v>
      </c>
      <c r="D12" s="23">
        <v>18779</v>
      </c>
      <c r="E12" s="23">
        <v>32803</v>
      </c>
      <c r="F12" s="23">
        <v>493</v>
      </c>
      <c r="G12" s="23">
        <v>86</v>
      </c>
      <c r="H12" s="23">
        <v>52819</v>
      </c>
      <c r="I12" s="23">
        <v>58850</v>
      </c>
      <c r="J12" s="23">
        <v>1472</v>
      </c>
    </row>
    <row r="13" spans="1:10">
      <c r="A13" s="159" t="s">
        <v>329</v>
      </c>
      <c r="B13" s="23">
        <v>22360</v>
      </c>
      <c r="C13" s="23">
        <v>113868</v>
      </c>
      <c r="D13" s="23">
        <v>16871</v>
      </c>
      <c r="E13" s="23">
        <v>0</v>
      </c>
      <c r="F13" s="23">
        <v>3141</v>
      </c>
      <c r="G13" s="23">
        <v>14122</v>
      </c>
      <c r="H13" s="23">
        <v>12036</v>
      </c>
      <c r="I13" s="23">
        <v>9406</v>
      </c>
      <c r="J13" s="23">
        <v>1107</v>
      </c>
    </row>
    <row r="14" spans="1:10">
      <c r="A14" s="159" t="s">
        <v>330</v>
      </c>
      <c r="B14" s="23">
        <v>71803</v>
      </c>
      <c r="C14" s="23">
        <v>91131</v>
      </c>
      <c r="D14" s="23">
        <v>105428</v>
      </c>
      <c r="E14" s="23">
        <v>0</v>
      </c>
      <c r="F14" s="23">
        <v>8975</v>
      </c>
      <c r="G14" s="23">
        <v>103672</v>
      </c>
      <c r="H14" s="23">
        <v>13334</v>
      </c>
      <c r="I14" s="23">
        <v>10213</v>
      </c>
      <c r="J14" s="23">
        <v>179</v>
      </c>
    </row>
    <row r="15" spans="1:10">
      <c r="A15" s="159" t="s">
        <v>331</v>
      </c>
      <c r="B15" s="23">
        <v>173933</v>
      </c>
      <c r="C15" s="23">
        <v>114655</v>
      </c>
      <c r="D15" s="23">
        <v>182657</v>
      </c>
      <c r="E15" s="23">
        <v>0</v>
      </c>
      <c r="F15" s="23">
        <v>0</v>
      </c>
      <c r="G15" s="23">
        <v>170385</v>
      </c>
      <c r="H15" s="23">
        <v>84520</v>
      </c>
      <c r="I15" s="23">
        <v>42225</v>
      </c>
      <c r="J15" s="23">
        <v>675</v>
      </c>
    </row>
    <row r="16" spans="1:10">
      <c r="A16" s="159" t="s">
        <v>332</v>
      </c>
      <c r="B16" s="23">
        <v>183723</v>
      </c>
      <c r="C16" s="23">
        <v>134581</v>
      </c>
      <c r="D16" s="23">
        <v>229482</v>
      </c>
      <c r="E16" s="23">
        <v>0</v>
      </c>
      <c r="F16" s="23">
        <v>14111</v>
      </c>
      <c r="G16" s="23">
        <v>233151</v>
      </c>
      <c r="H16" s="23">
        <v>52267</v>
      </c>
      <c r="I16" s="23">
        <v>46302</v>
      </c>
      <c r="J16" s="23">
        <v>1287</v>
      </c>
    </row>
    <row r="17" spans="1:10">
      <c r="A17" s="159" t="s">
        <v>333</v>
      </c>
      <c r="B17" s="23">
        <v>120611</v>
      </c>
      <c r="C17" s="23">
        <v>193192</v>
      </c>
      <c r="D17" s="23">
        <v>9508</v>
      </c>
      <c r="E17" s="23">
        <v>0</v>
      </c>
      <c r="F17" s="23">
        <v>14512</v>
      </c>
      <c r="G17" s="23">
        <v>3531</v>
      </c>
      <c r="H17" s="23">
        <v>62377</v>
      </c>
      <c r="I17" s="23">
        <v>30946</v>
      </c>
      <c r="J17" s="23">
        <v>0</v>
      </c>
    </row>
    <row r="18" spans="1:10">
      <c r="A18" s="159" t="s">
        <v>334</v>
      </c>
      <c r="B18" s="23">
        <v>99089</v>
      </c>
      <c r="C18" s="23">
        <v>53596</v>
      </c>
      <c r="D18" s="23">
        <v>17633</v>
      </c>
      <c r="E18" s="23">
        <v>0</v>
      </c>
      <c r="F18" s="23">
        <v>2150</v>
      </c>
      <c r="G18" s="23">
        <v>3340</v>
      </c>
      <c r="H18" s="23">
        <v>248</v>
      </c>
      <c r="I18" s="23">
        <v>15725</v>
      </c>
      <c r="J18" s="23">
        <v>2415</v>
      </c>
    </row>
    <row r="19" spans="1:10">
      <c r="A19" s="159" t="s">
        <v>335</v>
      </c>
      <c r="B19" s="23">
        <v>86570</v>
      </c>
      <c r="C19" s="23">
        <v>233627</v>
      </c>
      <c r="D19" s="23">
        <v>33796</v>
      </c>
      <c r="E19" s="23">
        <v>0</v>
      </c>
      <c r="F19" s="23">
        <v>6182</v>
      </c>
      <c r="G19" s="23">
        <v>105</v>
      </c>
      <c r="H19" s="23">
        <v>31296</v>
      </c>
      <c r="I19" s="23">
        <v>42799</v>
      </c>
      <c r="J19" s="23">
        <v>5661</v>
      </c>
    </row>
    <row r="20" spans="1:10">
      <c r="A20" s="159" t="s">
        <v>336</v>
      </c>
      <c r="B20" s="23">
        <v>230</v>
      </c>
      <c r="C20" s="23">
        <v>307561</v>
      </c>
      <c r="D20" s="23">
        <v>0</v>
      </c>
      <c r="E20" s="23">
        <v>0</v>
      </c>
      <c r="F20" s="23">
        <v>7</v>
      </c>
      <c r="G20" s="23">
        <v>0</v>
      </c>
      <c r="H20" s="23">
        <v>236</v>
      </c>
      <c r="I20" s="23">
        <v>28</v>
      </c>
      <c r="J20" s="23">
        <v>0</v>
      </c>
    </row>
    <row r="21" spans="1:10">
      <c r="A21" s="159" t="s">
        <v>337</v>
      </c>
      <c r="B21" s="23">
        <v>27837</v>
      </c>
      <c r="C21" s="23">
        <v>6047</v>
      </c>
      <c r="D21" s="23">
        <v>43283</v>
      </c>
      <c r="E21" s="23">
        <v>162</v>
      </c>
      <c r="F21" s="23">
        <v>2012</v>
      </c>
      <c r="G21" s="23">
        <v>47601</v>
      </c>
      <c r="H21" s="23">
        <v>1320</v>
      </c>
      <c r="I21" s="23">
        <v>4108</v>
      </c>
      <c r="J21" s="23">
        <v>315</v>
      </c>
    </row>
    <row r="22" spans="1:10">
      <c r="A22" s="159" t="s">
        <v>338</v>
      </c>
      <c r="B22" s="23">
        <v>69480</v>
      </c>
      <c r="C22" s="23">
        <v>26899</v>
      </c>
      <c r="D22" s="23">
        <v>19988</v>
      </c>
      <c r="E22" s="23">
        <v>0</v>
      </c>
      <c r="F22" s="23">
        <v>7940</v>
      </c>
      <c r="G22" s="23">
        <v>19501</v>
      </c>
      <c r="H22" s="23">
        <v>24226</v>
      </c>
      <c r="I22" s="23">
        <v>12936</v>
      </c>
      <c r="J22" s="23">
        <v>137</v>
      </c>
    </row>
    <row r="23" spans="1:10">
      <c r="A23" s="159" t="s">
        <v>339</v>
      </c>
      <c r="B23" s="23">
        <v>47529</v>
      </c>
      <c r="C23" s="23">
        <v>26423</v>
      </c>
      <c r="D23" s="23">
        <v>12791</v>
      </c>
      <c r="E23" s="23">
        <v>0</v>
      </c>
      <c r="F23" s="23">
        <v>3032</v>
      </c>
      <c r="G23" s="23">
        <v>12823</v>
      </c>
      <c r="H23" s="23">
        <v>24423</v>
      </c>
      <c r="I23" s="23">
        <v>9827</v>
      </c>
      <c r="J23" s="23">
        <v>1095</v>
      </c>
    </row>
    <row r="24" spans="1:10">
      <c r="A24" s="159" t="s">
        <v>340</v>
      </c>
      <c r="B24" s="23">
        <v>102654</v>
      </c>
      <c r="C24" s="23">
        <v>57948</v>
      </c>
      <c r="D24" s="23">
        <v>1488</v>
      </c>
      <c r="E24" s="23">
        <v>0</v>
      </c>
      <c r="F24" s="23">
        <v>12437</v>
      </c>
      <c r="G24" s="23">
        <v>0</v>
      </c>
      <c r="H24" s="23">
        <v>33629</v>
      </c>
      <c r="I24" s="23">
        <v>19117</v>
      </c>
      <c r="J24" s="23">
        <v>0</v>
      </c>
    </row>
    <row r="25" spans="1:10">
      <c r="A25" s="159" t="s">
        <v>341</v>
      </c>
      <c r="B25" s="23">
        <v>11306</v>
      </c>
      <c r="C25" s="23">
        <v>292638</v>
      </c>
      <c r="D25" s="23">
        <v>99386</v>
      </c>
      <c r="E25" s="23">
        <v>0</v>
      </c>
      <c r="F25" s="23">
        <v>2394</v>
      </c>
      <c r="G25" s="23">
        <v>94946</v>
      </c>
      <c r="H25" s="23">
        <v>1530</v>
      </c>
      <c r="I25" s="23">
        <v>30511</v>
      </c>
      <c r="J25" s="23">
        <v>10676</v>
      </c>
    </row>
    <row r="26" spans="1:10">
      <c r="A26" s="159" t="s">
        <v>342</v>
      </c>
      <c r="B26" s="23">
        <v>44755</v>
      </c>
      <c r="C26" s="23">
        <v>167773</v>
      </c>
      <c r="D26" s="23">
        <v>4748</v>
      </c>
      <c r="E26" s="23">
        <v>0</v>
      </c>
      <c r="F26" s="23">
        <v>2910</v>
      </c>
      <c r="G26" s="23">
        <v>599</v>
      </c>
      <c r="H26" s="23">
        <v>22375</v>
      </c>
      <c r="I26" s="23">
        <v>22804</v>
      </c>
      <c r="J26" s="23">
        <v>373</v>
      </c>
    </row>
    <row r="27" spans="1:10">
      <c r="A27" s="159" t="s">
        <v>343</v>
      </c>
      <c r="B27" s="23">
        <v>718083</v>
      </c>
      <c r="C27" s="23">
        <v>1983863</v>
      </c>
      <c r="D27" s="23">
        <v>224545</v>
      </c>
      <c r="E27" s="23">
        <v>0</v>
      </c>
      <c r="F27" s="23">
        <v>87968</v>
      </c>
      <c r="G27" s="23">
        <v>172974</v>
      </c>
      <c r="H27" s="23">
        <v>163391</v>
      </c>
      <c r="I27" s="23">
        <v>358967</v>
      </c>
      <c r="J27" s="23">
        <v>16932</v>
      </c>
    </row>
    <row r="28" spans="1:10">
      <c r="A28" s="159" t="s">
        <v>344</v>
      </c>
      <c r="B28" s="23">
        <v>56037</v>
      </c>
      <c r="C28" s="23">
        <v>51028</v>
      </c>
      <c r="D28" s="23">
        <v>4349</v>
      </c>
      <c r="E28" s="23">
        <v>0</v>
      </c>
      <c r="F28" s="23">
        <v>3536</v>
      </c>
      <c r="G28" s="23">
        <v>0</v>
      </c>
      <c r="H28" s="23">
        <v>19354</v>
      </c>
      <c r="I28" s="23">
        <v>13916</v>
      </c>
      <c r="J28" s="23">
        <v>0</v>
      </c>
    </row>
    <row r="29" spans="1:10">
      <c r="A29" s="159" t="s">
        <v>345</v>
      </c>
      <c r="B29" s="23">
        <v>204350</v>
      </c>
      <c r="C29" s="23">
        <v>346275</v>
      </c>
      <c r="D29" s="23">
        <v>228674</v>
      </c>
      <c r="E29" s="23">
        <v>0</v>
      </c>
      <c r="F29" s="23">
        <v>17696</v>
      </c>
      <c r="G29" s="23">
        <v>222429</v>
      </c>
      <c r="H29" s="23">
        <v>54115</v>
      </c>
      <c r="I29" s="23">
        <v>58762</v>
      </c>
      <c r="J29" s="23">
        <v>1453</v>
      </c>
    </row>
    <row r="30" spans="1:10">
      <c r="A30" s="159" t="s">
        <v>346</v>
      </c>
      <c r="B30" s="23">
        <v>59898</v>
      </c>
      <c r="C30" s="23">
        <v>100918</v>
      </c>
      <c r="D30" s="23">
        <v>3694</v>
      </c>
      <c r="E30" s="23">
        <v>0</v>
      </c>
      <c r="F30" s="23">
        <v>7892</v>
      </c>
      <c r="G30" s="23">
        <v>198</v>
      </c>
      <c r="H30" s="23">
        <v>4901</v>
      </c>
      <c r="I30" s="23">
        <v>21645</v>
      </c>
      <c r="J30" s="23">
        <v>102</v>
      </c>
    </row>
    <row r="31" spans="1:10">
      <c r="A31" s="159" t="s">
        <v>347</v>
      </c>
      <c r="B31" s="23">
        <v>79997</v>
      </c>
      <c r="C31" s="23">
        <v>137877</v>
      </c>
      <c r="D31" s="23">
        <v>117698</v>
      </c>
      <c r="E31" s="23">
        <v>0</v>
      </c>
      <c r="F31" s="23">
        <v>7130</v>
      </c>
      <c r="G31" s="23">
        <v>105364</v>
      </c>
      <c r="H31" s="23">
        <v>0</v>
      </c>
      <c r="I31" s="23">
        <v>32485</v>
      </c>
      <c r="J31" s="23">
        <v>5628</v>
      </c>
    </row>
    <row r="32" spans="1:10">
      <c r="A32" s="159" t="s">
        <v>348</v>
      </c>
      <c r="B32" s="23">
        <v>95918</v>
      </c>
      <c r="C32" s="23">
        <v>87168</v>
      </c>
      <c r="D32" s="23">
        <v>140891</v>
      </c>
      <c r="E32" s="23">
        <v>0</v>
      </c>
      <c r="F32" s="23">
        <v>15609</v>
      </c>
      <c r="G32" s="23">
        <v>138204</v>
      </c>
      <c r="H32" s="23">
        <v>15661</v>
      </c>
      <c r="I32" s="23">
        <v>21701</v>
      </c>
      <c r="J32" s="23">
        <v>1364</v>
      </c>
    </row>
    <row r="33" spans="1:10">
      <c r="A33" s="159" t="s">
        <v>349</v>
      </c>
      <c r="B33" s="23">
        <v>71872</v>
      </c>
      <c r="C33" s="23">
        <v>29928</v>
      </c>
      <c r="D33" s="23">
        <v>7142</v>
      </c>
      <c r="E33" s="23">
        <v>0</v>
      </c>
      <c r="F33" s="23">
        <v>5707</v>
      </c>
      <c r="G33" s="23">
        <v>3233</v>
      </c>
      <c r="H33" s="23">
        <v>33289</v>
      </c>
      <c r="I33" s="23">
        <v>14153</v>
      </c>
      <c r="J33" s="23">
        <v>0</v>
      </c>
    </row>
    <row r="34" spans="1:10">
      <c r="A34" s="159" t="s">
        <v>350</v>
      </c>
      <c r="B34" s="23">
        <v>69427</v>
      </c>
      <c r="C34" s="23">
        <v>82669</v>
      </c>
      <c r="D34" s="23">
        <v>62195</v>
      </c>
      <c r="E34" s="23">
        <v>0</v>
      </c>
      <c r="F34" s="23">
        <v>5455</v>
      </c>
      <c r="G34" s="23">
        <v>60578</v>
      </c>
      <c r="H34" s="23">
        <v>6078</v>
      </c>
      <c r="I34" s="23">
        <v>14671</v>
      </c>
      <c r="J34" s="23">
        <v>0</v>
      </c>
    </row>
    <row r="35" spans="1:10">
      <c r="A35" s="159" t="s">
        <v>351</v>
      </c>
      <c r="B35" s="23">
        <v>1469</v>
      </c>
      <c r="C35" s="23">
        <v>31566</v>
      </c>
      <c r="D35" s="23">
        <v>5</v>
      </c>
      <c r="E35" s="23">
        <v>0</v>
      </c>
      <c r="F35" s="23">
        <v>494</v>
      </c>
      <c r="G35" s="23">
        <v>0</v>
      </c>
      <c r="H35" s="23">
        <v>750</v>
      </c>
      <c r="I35" s="23">
        <v>2973</v>
      </c>
      <c r="J35" s="23">
        <v>0</v>
      </c>
    </row>
    <row r="36" spans="1:10">
      <c r="A36" s="159" t="s">
        <v>352</v>
      </c>
      <c r="B36" s="23">
        <v>82098</v>
      </c>
      <c r="C36" s="23">
        <v>42039</v>
      </c>
      <c r="D36" s="23">
        <v>85468</v>
      </c>
      <c r="E36" s="23">
        <v>0</v>
      </c>
      <c r="F36" s="23">
        <v>5563</v>
      </c>
      <c r="G36" s="23">
        <v>77084</v>
      </c>
      <c r="H36" s="23">
        <v>43087</v>
      </c>
      <c r="I36" s="23">
        <v>19740</v>
      </c>
      <c r="J36" s="23">
        <v>143</v>
      </c>
    </row>
    <row r="37" spans="1:10">
      <c r="A37" s="159" t="s">
        <v>353</v>
      </c>
      <c r="B37" s="23">
        <v>85784</v>
      </c>
      <c r="C37" s="23">
        <v>81074</v>
      </c>
      <c r="D37" s="23">
        <v>129763</v>
      </c>
      <c r="E37" s="23">
        <v>0</v>
      </c>
      <c r="F37" s="23">
        <v>3241</v>
      </c>
      <c r="G37" s="23">
        <v>109262</v>
      </c>
      <c r="H37" s="23">
        <v>15716</v>
      </c>
      <c r="I37" s="23">
        <v>18479</v>
      </c>
      <c r="J37" s="23">
        <v>3127</v>
      </c>
    </row>
    <row r="38" spans="1:10" ht="19.5" customHeight="1">
      <c r="A38" s="158" t="s">
        <v>354</v>
      </c>
      <c r="B38" s="23"/>
      <c r="C38" s="23"/>
      <c r="D38" s="23"/>
      <c r="E38" s="23"/>
      <c r="F38" s="23"/>
      <c r="G38" s="23"/>
      <c r="H38" s="23"/>
      <c r="I38" s="23"/>
      <c r="J38" s="23"/>
    </row>
    <row r="39" spans="1:10">
      <c r="A39" s="159" t="s">
        <v>355</v>
      </c>
      <c r="B39" s="23">
        <v>120518</v>
      </c>
      <c r="C39" s="23">
        <v>42823</v>
      </c>
      <c r="D39" s="23">
        <v>9291</v>
      </c>
      <c r="E39" s="23">
        <v>0</v>
      </c>
      <c r="F39" s="23">
        <v>1605</v>
      </c>
      <c r="G39" s="23">
        <v>1720</v>
      </c>
      <c r="H39" s="23">
        <v>21492</v>
      </c>
      <c r="I39" s="23">
        <v>17592</v>
      </c>
      <c r="J39" s="23">
        <v>1489</v>
      </c>
    </row>
    <row r="40" spans="1:10">
      <c r="A40" s="159" t="s">
        <v>356</v>
      </c>
      <c r="B40" s="23">
        <v>29461</v>
      </c>
      <c r="C40" s="23">
        <v>15626</v>
      </c>
      <c r="D40" s="23">
        <v>1814</v>
      </c>
      <c r="E40" s="23">
        <v>0</v>
      </c>
      <c r="F40" s="23">
        <v>3755</v>
      </c>
      <c r="G40" s="23">
        <v>1835</v>
      </c>
      <c r="H40" s="23">
        <v>270</v>
      </c>
      <c r="I40" s="23">
        <v>8252</v>
      </c>
      <c r="J40" s="23">
        <v>0</v>
      </c>
    </row>
    <row r="41" spans="1:10">
      <c r="A41" s="159" t="s">
        <v>357</v>
      </c>
      <c r="B41" s="23">
        <v>47816</v>
      </c>
      <c r="C41" s="23">
        <v>4575</v>
      </c>
      <c r="D41" s="23">
        <v>1607</v>
      </c>
      <c r="E41" s="23">
        <v>0</v>
      </c>
      <c r="F41" s="23">
        <v>3923</v>
      </c>
      <c r="G41" s="23">
        <v>847</v>
      </c>
      <c r="H41" s="23">
        <v>27047</v>
      </c>
      <c r="I41" s="23">
        <v>8579</v>
      </c>
      <c r="J41" s="23">
        <v>0</v>
      </c>
    </row>
    <row r="42" spans="1:10">
      <c r="A42" s="159" t="s">
        <v>358</v>
      </c>
      <c r="B42" s="23">
        <v>16782</v>
      </c>
      <c r="C42" s="23">
        <v>38023</v>
      </c>
      <c r="D42" s="23">
        <v>619</v>
      </c>
      <c r="E42" s="23">
        <v>0</v>
      </c>
      <c r="F42" s="23">
        <v>2477</v>
      </c>
      <c r="G42" s="23">
        <v>39</v>
      </c>
      <c r="H42" s="23">
        <v>10855</v>
      </c>
      <c r="I42" s="23">
        <v>6798</v>
      </c>
      <c r="J42" s="23">
        <v>26</v>
      </c>
    </row>
    <row r="43" spans="1:10">
      <c r="A43" s="159" t="s">
        <v>359</v>
      </c>
      <c r="B43" s="23">
        <v>74084</v>
      </c>
      <c r="C43" s="23">
        <v>12831</v>
      </c>
      <c r="D43" s="23">
        <v>981</v>
      </c>
      <c r="E43" s="23">
        <v>4995</v>
      </c>
      <c r="F43" s="23">
        <v>396</v>
      </c>
      <c r="G43" s="23">
        <v>4058</v>
      </c>
      <c r="H43" s="23">
        <v>19555</v>
      </c>
      <c r="I43" s="23">
        <v>9203</v>
      </c>
      <c r="J43" s="23">
        <v>0</v>
      </c>
    </row>
    <row r="44" spans="1:10">
      <c r="A44" s="159" t="s">
        <v>360</v>
      </c>
      <c r="B44" s="23">
        <v>430434</v>
      </c>
      <c r="C44" s="23">
        <v>412712</v>
      </c>
      <c r="D44" s="23">
        <v>544245</v>
      </c>
      <c r="E44" s="23">
        <v>0</v>
      </c>
      <c r="F44" s="23">
        <v>6937</v>
      </c>
      <c r="G44" s="23">
        <v>486950</v>
      </c>
      <c r="H44" s="23">
        <v>132594</v>
      </c>
      <c r="I44" s="23">
        <v>100198</v>
      </c>
      <c r="J44" s="23">
        <v>5954</v>
      </c>
    </row>
    <row r="45" spans="1:10">
      <c r="A45" s="159" t="s">
        <v>361</v>
      </c>
      <c r="B45" s="23">
        <v>18721</v>
      </c>
      <c r="C45" s="23">
        <v>1566</v>
      </c>
      <c r="D45" s="23">
        <v>24</v>
      </c>
      <c r="E45" s="23">
        <v>0</v>
      </c>
      <c r="F45" s="23">
        <v>2167</v>
      </c>
      <c r="G45" s="23">
        <v>0</v>
      </c>
      <c r="H45" s="23">
        <v>8452</v>
      </c>
      <c r="I45" s="23">
        <v>3398</v>
      </c>
      <c r="J45" s="23">
        <v>0</v>
      </c>
    </row>
    <row r="46" spans="1:10">
      <c r="A46" s="159" t="s">
        <v>362</v>
      </c>
      <c r="B46" s="23">
        <v>68113</v>
      </c>
      <c r="C46" s="23">
        <v>9976</v>
      </c>
      <c r="D46" s="23">
        <v>21471</v>
      </c>
      <c r="E46" s="23">
        <v>0</v>
      </c>
      <c r="F46" s="23">
        <v>3757</v>
      </c>
      <c r="G46" s="23">
        <v>29254</v>
      </c>
      <c r="H46" s="23">
        <v>27400</v>
      </c>
      <c r="I46" s="23">
        <v>6820</v>
      </c>
      <c r="J46" s="23">
        <v>188</v>
      </c>
    </row>
    <row r="47" spans="1:10" ht="22.5" customHeight="1">
      <c r="A47" s="158" t="s">
        <v>363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>
      <c r="A48" s="159" t="s">
        <v>364</v>
      </c>
      <c r="B48" s="23">
        <v>314161</v>
      </c>
      <c r="C48" s="23">
        <v>63915</v>
      </c>
      <c r="D48" s="23">
        <v>17009</v>
      </c>
      <c r="E48" s="23">
        <v>23001</v>
      </c>
      <c r="F48" s="23">
        <v>0</v>
      </c>
      <c r="G48" s="23">
        <v>1998</v>
      </c>
      <c r="H48" s="23">
        <v>127877</v>
      </c>
      <c r="I48" s="23">
        <v>72954</v>
      </c>
      <c r="J48" s="23">
        <v>291</v>
      </c>
    </row>
    <row r="49" spans="1:10">
      <c r="A49" s="159" t="s">
        <v>365</v>
      </c>
      <c r="B49" s="23">
        <v>68090</v>
      </c>
      <c r="C49" s="23">
        <v>22762</v>
      </c>
      <c r="D49" s="23">
        <v>439</v>
      </c>
      <c r="E49" s="23">
        <v>0</v>
      </c>
      <c r="F49" s="23">
        <v>7473</v>
      </c>
      <c r="G49" s="23">
        <v>744</v>
      </c>
      <c r="H49" s="23">
        <v>37043</v>
      </c>
      <c r="I49" s="23">
        <v>11056</v>
      </c>
      <c r="J49" s="23">
        <v>1266</v>
      </c>
    </row>
    <row r="50" spans="1:10">
      <c r="A50" s="159" t="s">
        <v>366</v>
      </c>
      <c r="B50" s="23">
        <v>24438</v>
      </c>
      <c r="C50" s="23">
        <v>8320</v>
      </c>
      <c r="D50" s="23">
        <v>0</v>
      </c>
      <c r="E50" s="23">
        <v>0</v>
      </c>
      <c r="F50" s="23">
        <v>2950</v>
      </c>
      <c r="G50" s="23">
        <v>0</v>
      </c>
      <c r="H50" s="23">
        <v>4758</v>
      </c>
      <c r="I50" s="23">
        <v>5109</v>
      </c>
      <c r="J50" s="23">
        <v>0</v>
      </c>
    </row>
    <row r="51" spans="1:10">
      <c r="A51" s="159" t="s">
        <v>367</v>
      </c>
      <c r="B51" s="23">
        <v>125644</v>
      </c>
      <c r="C51" s="23">
        <v>37183</v>
      </c>
      <c r="D51" s="23">
        <v>4319</v>
      </c>
      <c r="E51" s="23">
        <v>0</v>
      </c>
      <c r="F51" s="23">
        <v>5673</v>
      </c>
      <c r="G51" s="23">
        <v>964</v>
      </c>
      <c r="H51" s="23">
        <v>35919</v>
      </c>
      <c r="I51" s="23">
        <v>23096</v>
      </c>
      <c r="J51" s="23">
        <v>626</v>
      </c>
    </row>
    <row r="52" spans="1:10">
      <c r="A52" s="159" t="s">
        <v>368</v>
      </c>
      <c r="B52" s="23">
        <v>153673</v>
      </c>
      <c r="C52" s="23">
        <v>69617</v>
      </c>
      <c r="D52" s="23">
        <v>3897</v>
      </c>
      <c r="E52" s="23">
        <v>0</v>
      </c>
      <c r="F52" s="23">
        <v>8335</v>
      </c>
      <c r="G52" s="23">
        <v>849</v>
      </c>
      <c r="H52" s="23">
        <v>26842</v>
      </c>
      <c r="I52" s="23">
        <v>20085</v>
      </c>
      <c r="J52" s="23">
        <v>10</v>
      </c>
    </row>
    <row r="53" spans="1:10">
      <c r="A53" s="159" t="s">
        <v>369</v>
      </c>
      <c r="B53" s="23">
        <v>27010</v>
      </c>
      <c r="C53" s="23">
        <v>12068</v>
      </c>
      <c r="D53" s="23">
        <v>552</v>
      </c>
      <c r="E53" s="23">
        <v>323</v>
      </c>
      <c r="F53" s="23">
        <v>1160</v>
      </c>
      <c r="G53" s="23">
        <v>233</v>
      </c>
      <c r="H53" s="23">
        <v>9277</v>
      </c>
      <c r="I53" s="23">
        <v>4791</v>
      </c>
      <c r="J53" s="23">
        <v>0</v>
      </c>
    </row>
    <row r="54" spans="1:10">
      <c r="A54" s="159" t="s">
        <v>370</v>
      </c>
      <c r="B54" s="23">
        <v>64462</v>
      </c>
      <c r="C54" s="23">
        <v>43734</v>
      </c>
      <c r="D54" s="23">
        <v>15447</v>
      </c>
      <c r="E54" s="23">
        <v>0</v>
      </c>
      <c r="F54" s="23">
        <v>5951</v>
      </c>
      <c r="G54" s="23">
        <v>1648</v>
      </c>
      <c r="H54" s="23">
        <v>22391</v>
      </c>
      <c r="I54" s="23">
        <v>9612</v>
      </c>
      <c r="J54" s="23">
        <v>0</v>
      </c>
    </row>
    <row r="55" spans="1:10">
      <c r="A55" s="159" t="s">
        <v>371</v>
      </c>
      <c r="B55" s="23">
        <v>22127</v>
      </c>
      <c r="C55" s="23">
        <v>19142</v>
      </c>
      <c r="D55" s="23">
        <v>266</v>
      </c>
      <c r="E55" s="23">
        <v>0</v>
      </c>
      <c r="F55" s="23">
        <v>2059</v>
      </c>
      <c r="G55" s="23">
        <v>22</v>
      </c>
      <c r="H55" s="23">
        <v>6475</v>
      </c>
      <c r="I55" s="23">
        <v>6431</v>
      </c>
      <c r="J55" s="23">
        <v>49</v>
      </c>
    </row>
    <row r="56" spans="1:10">
      <c r="A56" s="159" t="s">
        <v>372</v>
      </c>
      <c r="B56" s="23">
        <v>28043</v>
      </c>
      <c r="C56" s="23">
        <v>7037</v>
      </c>
      <c r="D56" s="23">
        <v>796</v>
      </c>
      <c r="E56" s="23">
        <v>0</v>
      </c>
      <c r="F56" s="23">
        <v>5293</v>
      </c>
      <c r="G56" s="23">
        <v>108</v>
      </c>
      <c r="H56" s="23">
        <v>15889</v>
      </c>
      <c r="I56" s="23">
        <v>7720</v>
      </c>
      <c r="J56" s="23">
        <v>7</v>
      </c>
    </row>
    <row r="57" spans="1:10" ht="22.5" customHeight="1">
      <c r="A57" s="158" t="s">
        <v>373</v>
      </c>
      <c r="B57" s="23"/>
      <c r="C57" s="23"/>
      <c r="D57" s="23"/>
      <c r="E57" s="23"/>
      <c r="F57" s="23"/>
      <c r="G57" s="23"/>
      <c r="H57" s="23"/>
      <c r="I57" s="23"/>
      <c r="J57" s="23"/>
    </row>
    <row r="58" spans="1:10">
      <c r="A58" s="159" t="s">
        <v>374</v>
      </c>
      <c r="B58" s="23">
        <v>18286</v>
      </c>
      <c r="C58" s="23">
        <v>2905</v>
      </c>
      <c r="D58" s="23">
        <v>851</v>
      </c>
      <c r="E58" s="23">
        <v>0</v>
      </c>
      <c r="F58" s="23">
        <v>1594</v>
      </c>
      <c r="G58" s="23">
        <v>716</v>
      </c>
      <c r="H58" s="23">
        <v>7003</v>
      </c>
      <c r="I58" s="23">
        <v>2734</v>
      </c>
      <c r="J58" s="23">
        <v>581</v>
      </c>
    </row>
    <row r="59" spans="1:10">
      <c r="A59" s="159" t="s">
        <v>375</v>
      </c>
      <c r="B59" s="23">
        <v>66880</v>
      </c>
      <c r="C59" s="23">
        <v>16415</v>
      </c>
      <c r="D59" s="23">
        <v>6444</v>
      </c>
      <c r="E59" s="23">
        <v>0</v>
      </c>
      <c r="F59" s="23">
        <v>5564</v>
      </c>
      <c r="G59" s="23">
        <v>420</v>
      </c>
      <c r="H59" s="23">
        <v>29381</v>
      </c>
      <c r="I59" s="23">
        <v>12144</v>
      </c>
      <c r="J59" s="23">
        <v>0</v>
      </c>
    </row>
    <row r="60" spans="1:10">
      <c r="A60" s="159" t="s">
        <v>376</v>
      </c>
      <c r="B60" s="23">
        <v>26027</v>
      </c>
      <c r="C60" s="23">
        <v>4606</v>
      </c>
      <c r="D60" s="23">
        <v>596</v>
      </c>
      <c r="E60" s="23">
        <v>0</v>
      </c>
      <c r="F60" s="23">
        <v>2558</v>
      </c>
      <c r="G60" s="23">
        <v>147</v>
      </c>
      <c r="H60" s="23">
        <v>5900</v>
      </c>
      <c r="I60" s="23">
        <v>3066</v>
      </c>
      <c r="J60" s="23">
        <v>1540</v>
      </c>
    </row>
    <row r="61" spans="1:10">
      <c r="A61" s="159" t="s">
        <v>377</v>
      </c>
      <c r="B61" s="23">
        <v>265333</v>
      </c>
      <c r="C61" s="23">
        <v>276697</v>
      </c>
      <c r="D61" s="23">
        <v>0</v>
      </c>
      <c r="E61" s="23">
        <v>4987</v>
      </c>
      <c r="F61" s="23">
        <v>11750</v>
      </c>
      <c r="G61" s="23">
        <v>0</v>
      </c>
      <c r="H61" s="23">
        <v>50291</v>
      </c>
      <c r="I61" s="23">
        <v>64354</v>
      </c>
      <c r="J61" s="23">
        <v>2103</v>
      </c>
    </row>
    <row r="62" spans="1:10">
      <c r="A62" s="159" t="s">
        <v>378</v>
      </c>
      <c r="B62" s="23">
        <v>61865</v>
      </c>
      <c r="C62" s="23">
        <v>24526</v>
      </c>
      <c r="D62" s="23">
        <v>3106</v>
      </c>
      <c r="E62" s="23">
        <v>0</v>
      </c>
      <c r="F62" s="23">
        <v>3111</v>
      </c>
      <c r="G62" s="23">
        <v>397</v>
      </c>
      <c r="H62" s="23">
        <v>88</v>
      </c>
      <c r="I62" s="23">
        <v>11062</v>
      </c>
      <c r="J62" s="23">
        <v>45</v>
      </c>
    </row>
    <row r="63" spans="1:10">
      <c r="A63" s="159" t="s">
        <v>379</v>
      </c>
      <c r="B63" s="23">
        <v>110388</v>
      </c>
      <c r="C63" s="23">
        <v>26426</v>
      </c>
      <c r="D63" s="23">
        <v>4620</v>
      </c>
      <c r="E63" s="23">
        <v>9904</v>
      </c>
      <c r="F63" s="23">
        <v>4810</v>
      </c>
      <c r="G63" s="23">
        <v>1017</v>
      </c>
      <c r="H63" s="23">
        <v>18457</v>
      </c>
      <c r="I63" s="23">
        <v>26899</v>
      </c>
      <c r="J63" s="23">
        <v>0</v>
      </c>
    </row>
    <row r="64" spans="1:10">
      <c r="A64" s="159" t="s">
        <v>380</v>
      </c>
      <c r="B64" s="23">
        <v>404118</v>
      </c>
      <c r="C64" s="23">
        <v>117234</v>
      </c>
      <c r="D64" s="23">
        <v>35765</v>
      </c>
      <c r="E64" s="23">
        <v>0</v>
      </c>
      <c r="F64" s="23">
        <v>11064</v>
      </c>
      <c r="G64" s="23">
        <v>14259</v>
      </c>
      <c r="H64" s="23">
        <v>44463</v>
      </c>
      <c r="I64" s="23">
        <v>63976</v>
      </c>
      <c r="J64" s="23">
        <v>0</v>
      </c>
    </row>
    <row r="65" spans="1:10">
      <c r="A65" s="159" t="s">
        <v>381</v>
      </c>
      <c r="B65" s="23">
        <v>37118</v>
      </c>
      <c r="C65" s="23">
        <v>28166</v>
      </c>
      <c r="D65" s="23">
        <v>951</v>
      </c>
      <c r="E65" s="23">
        <v>0</v>
      </c>
      <c r="F65" s="23">
        <v>4097</v>
      </c>
      <c r="G65" s="23">
        <v>468</v>
      </c>
      <c r="H65" s="23">
        <v>3551</v>
      </c>
      <c r="I65" s="23">
        <v>7653</v>
      </c>
      <c r="J65" s="23">
        <v>811</v>
      </c>
    </row>
    <row r="66" spans="1:10">
      <c r="A66" s="159" t="s">
        <v>382</v>
      </c>
      <c r="B66" s="23">
        <v>29077</v>
      </c>
      <c r="C66" s="23">
        <v>15704</v>
      </c>
      <c r="D66" s="23">
        <v>2263</v>
      </c>
      <c r="E66" s="23">
        <v>0</v>
      </c>
      <c r="F66" s="23">
        <v>4615</v>
      </c>
      <c r="G66" s="23">
        <v>1809</v>
      </c>
      <c r="H66" s="23">
        <v>22706</v>
      </c>
      <c r="I66" s="23">
        <v>5848</v>
      </c>
      <c r="J66" s="23">
        <v>6542</v>
      </c>
    </row>
    <row r="67" spans="1:10">
      <c r="A67" s="159" t="s">
        <v>383</v>
      </c>
      <c r="B67" s="23">
        <v>33475</v>
      </c>
      <c r="C67" s="23">
        <v>6068</v>
      </c>
      <c r="D67" s="23">
        <v>1601</v>
      </c>
      <c r="E67" s="23">
        <v>0</v>
      </c>
      <c r="F67" s="23">
        <v>3708</v>
      </c>
      <c r="G67" s="23">
        <v>8</v>
      </c>
      <c r="H67" s="23">
        <v>6644</v>
      </c>
      <c r="I67" s="23">
        <v>2834</v>
      </c>
      <c r="J67" s="23">
        <v>174</v>
      </c>
    </row>
    <row r="68" spans="1:10">
      <c r="A68" s="159" t="s">
        <v>384</v>
      </c>
      <c r="B68" s="23">
        <v>1942</v>
      </c>
      <c r="C68" s="23">
        <v>9667</v>
      </c>
      <c r="D68" s="23">
        <v>351</v>
      </c>
      <c r="E68" s="23">
        <v>0</v>
      </c>
      <c r="F68" s="23">
        <v>133</v>
      </c>
      <c r="G68" s="23">
        <v>0</v>
      </c>
      <c r="H68" s="23">
        <v>0</v>
      </c>
      <c r="I68" s="23">
        <v>0</v>
      </c>
      <c r="J68" s="23">
        <v>34</v>
      </c>
    </row>
    <row r="69" spans="1:10">
      <c r="A69" s="159" t="s">
        <v>385</v>
      </c>
      <c r="B69" s="23">
        <v>31575</v>
      </c>
      <c r="C69" s="23">
        <v>10240</v>
      </c>
      <c r="D69" s="23">
        <v>687</v>
      </c>
      <c r="E69" s="23">
        <v>0</v>
      </c>
      <c r="F69" s="23">
        <v>2694</v>
      </c>
      <c r="G69" s="23">
        <v>239</v>
      </c>
      <c r="H69" s="23">
        <v>8916</v>
      </c>
      <c r="I69" s="23">
        <v>4315</v>
      </c>
      <c r="J69" s="23">
        <v>0</v>
      </c>
    </row>
    <row r="70" spans="1:10">
      <c r="A70" s="159" t="s">
        <v>386</v>
      </c>
      <c r="B70" s="23">
        <v>15455</v>
      </c>
      <c r="C70" s="23">
        <v>2365</v>
      </c>
      <c r="D70" s="23">
        <v>75</v>
      </c>
      <c r="E70" s="23">
        <v>931</v>
      </c>
      <c r="F70" s="23">
        <v>0</v>
      </c>
      <c r="G70" s="23">
        <v>34</v>
      </c>
      <c r="H70" s="23">
        <v>6453</v>
      </c>
      <c r="I70" s="23">
        <v>2026</v>
      </c>
      <c r="J70" s="23">
        <v>0</v>
      </c>
    </row>
    <row r="71" spans="1:10" ht="25.5" customHeight="1">
      <c r="A71" s="158" t="s">
        <v>387</v>
      </c>
      <c r="B71" s="23"/>
      <c r="C71" s="23"/>
      <c r="D71" s="23"/>
      <c r="E71" s="23"/>
      <c r="F71" s="23"/>
      <c r="G71" s="23"/>
      <c r="H71" s="23"/>
      <c r="I71" s="23"/>
      <c r="J71" s="23"/>
    </row>
    <row r="72" spans="1:10">
      <c r="A72" s="159" t="s">
        <v>388</v>
      </c>
      <c r="B72" s="23">
        <v>16787</v>
      </c>
      <c r="C72" s="23">
        <v>2628</v>
      </c>
      <c r="D72" s="23">
        <v>664</v>
      </c>
      <c r="E72" s="23">
        <v>0</v>
      </c>
      <c r="F72" s="23">
        <v>1910</v>
      </c>
      <c r="G72" s="23">
        <v>0</v>
      </c>
      <c r="H72" s="23">
        <v>3661</v>
      </c>
      <c r="I72" s="23">
        <v>2399</v>
      </c>
      <c r="J72" s="23">
        <v>139</v>
      </c>
    </row>
    <row r="73" spans="1:10">
      <c r="A73" s="159" t="s">
        <v>389</v>
      </c>
      <c r="B73" s="23">
        <v>106614</v>
      </c>
      <c r="C73" s="23">
        <v>8718</v>
      </c>
      <c r="D73" s="23">
        <v>991</v>
      </c>
      <c r="E73" s="23">
        <v>0</v>
      </c>
      <c r="F73" s="23">
        <v>4936</v>
      </c>
      <c r="G73" s="23">
        <v>1956</v>
      </c>
      <c r="H73" s="23">
        <v>81530</v>
      </c>
      <c r="I73" s="23">
        <v>17519</v>
      </c>
      <c r="J73" s="23">
        <v>345</v>
      </c>
    </row>
    <row r="74" spans="1:10">
      <c r="A74" s="159" t="s">
        <v>390</v>
      </c>
      <c r="B74" s="23">
        <v>65319</v>
      </c>
      <c r="C74" s="23">
        <v>54978</v>
      </c>
      <c r="D74" s="23">
        <v>4895</v>
      </c>
      <c r="E74" s="23">
        <v>0</v>
      </c>
      <c r="F74" s="23">
        <v>2745</v>
      </c>
      <c r="G74" s="23">
        <v>69</v>
      </c>
      <c r="H74" s="23">
        <v>18299</v>
      </c>
      <c r="I74" s="23">
        <v>8315</v>
      </c>
      <c r="J74" s="23">
        <v>25</v>
      </c>
    </row>
    <row r="75" spans="1:10">
      <c r="A75" s="159" t="s">
        <v>391</v>
      </c>
      <c r="B75" s="23">
        <v>36461</v>
      </c>
      <c r="C75" s="23">
        <v>6869</v>
      </c>
      <c r="D75" s="23">
        <v>1552</v>
      </c>
      <c r="E75" s="23">
        <v>0</v>
      </c>
      <c r="F75" s="23">
        <v>349</v>
      </c>
      <c r="G75" s="23">
        <v>269</v>
      </c>
      <c r="H75" s="23">
        <v>23521</v>
      </c>
      <c r="I75" s="23">
        <v>3265</v>
      </c>
      <c r="J75" s="23">
        <v>0</v>
      </c>
    </row>
    <row r="76" spans="1:10">
      <c r="A76" s="159" t="s">
        <v>392</v>
      </c>
      <c r="B76" s="23">
        <v>17450</v>
      </c>
      <c r="C76" s="23">
        <v>4595</v>
      </c>
      <c r="D76" s="23">
        <v>622</v>
      </c>
      <c r="E76" s="23">
        <v>0</v>
      </c>
      <c r="F76" s="23">
        <v>1948</v>
      </c>
      <c r="G76" s="23">
        <v>12</v>
      </c>
      <c r="H76" s="23">
        <v>6614</v>
      </c>
      <c r="I76" s="23">
        <v>3538</v>
      </c>
      <c r="J76" s="23">
        <v>143</v>
      </c>
    </row>
    <row r="77" spans="1:10">
      <c r="A77" s="159" t="s">
        <v>393</v>
      </c>
      <c r="B77" s="23">
        <v>451829</v>
      </c>
      <c r="C77" s="23">
        <v>101858</v>
      </c>
      <c r="D77" s="23">
        <v>24543</v>
      </c>
      <c r="E77" s="23">
        <v>0</v>
      </c>
      <c r="F77" s="23">
        <v>16361</v>
      </c>
      <c r="G77" s="23">
        <v>3857</v>
      </c>
      <c r="H77" s="23">
        <v>89575</v>
      </c>
      <c r="I77" s="23">
        <v>55691</v>
      </c>
      <c r="J77" s="23">
        <v>0</v>
      </c>
    </row>
    <row r="78" spans="1:10">
      <c r="A78" s="159" t="s">
        <v>394</v>
      </c>
      <c r="B78" s="23">
        <v>17885</v>
      </c>
      <c r="C78" s="23">
        <v>7917</v>
      </c>
      <c r="D78" s="23">
        <v>340</v>
      </c>
      <c r="E78" s="23">
        <v>0</v>
      </c>
      <c r="F78" s="23">
        <v>2051</v>
      </c>
      <c r="G78" s="23">
        <v>474</v>
      </c>
      <c r="H78" s="23">
        <v>6696</v>
      </c>
      <c r="I78" s="23">
        <v>2550</v>
      </c>
      <c r="J78" s="23">
        <v>0</v>
      </c>
    </row>
    <row r="79" spans="1:10">
      <c r="A79" s="159" t="s">
        <v>395</v>
      </c>
      <c r="B79" s="23">
        <v>133238</v>
      </c>
      <c r="C79" s="23">
        <v>33174</v>
      </c>
      <c r="D79" s="23">
        <v>2687</v>
      </c>
      <c r="E79" s="23">
        <v>54</v>
      </c>
      <c r="F79" s="23">
        <v>7337</v>
      </c>
      <c r="G79" s="23">
        <v>1711</v>
      </c>
      <c r="H79" s="23">
        <v>60356</v>
      </c>
      <c r="I79" s="23">
        <v>21729</v>
      </c>
      <c r="J79" s="23">
        <v>0</v>
      </c>
    </row>
    <row r="80" spans="1:10">
      <c r="A80" s="159" t="s">
        <v>396</v>
      </c>
      <c r="B80" s="23">
        <v>55753</v>
      </c>
      <c r="C80" s="23">
        <v>3947</v>
      </c>
      <c r="D80" s="23">
        <v>1919</v>
      </c>
      <c r="E80" s="23">
        <v>0</v>
      </c>
      <c r="F80" s="23">
        <v>3998</v>
      </c>
      <c r="G80" s="23">
        <v>82</v>
      </c>
      <c r="H80" s="23">
        <v>29956</v>
      </c>
      <c r="I80" s="23">
        <v>8270</v>
      </c>
      <c r="J80" s="23">
        <v>101</v>
      </c>
    </row>
    <row r="81" spans="1:10">
      <c r="A81" s="159" t="s">
        <v>397</v>
      </c>
      <c r="B81" s="23">
        <v>64529</v>
      </c>
      <c r="C81" s="23">
        <v>12674</v>
      </c>
      <c r="D81" s="23">
        <v>1567</v>
      </c>
      <c r="E81" s="23">
        <v>0</v>
      </c>
      <c r="F81" s="23">
        <v>3568</v>
      </c>
      <c r="G81" s="23">
        <v>367</v>
      </c>
      <c r="H81" s="23">
        <v>25258</v>
      </c>
      <c r="I81" s="23">
        <v>9697</v>
      </c>
      <c r="J81" s="23">
        <v>723</v>
      </c>
    </row>
    <row r="82" spans="1:10">
      <c r="A82" s="159" t="s">
        <v>398</v>
      </c>
      <c r="B82" s="23">
        <v>22577</v>
      </c>
      <c r="C82" s="23">
        <v>15216</v>
      </c>
      <c r="D82" s="23">
        <v>1338</v>
      </c>
      <c r="E82" s="23">
        <v>0</v>
      </c>
      <c r="F82" s="23">
        <v>1913</v>
      </c>
      <c r="G82" s="23">
        <v>50</v>
      </c>
      <c r="H82" s="23">
        <v>0</v>
      </c>
      <c r="I82" s="23">
        <v>5806</v>
      </c>
      <c r="J82" s="23">
        <v>0</v>
      </c>
    </row>
    <row r="83" spans="1:10">
      <c r="A83" s="159" t="s">
        <v>399</v>
      </c>
      <c r="B83" s="23">
        <v>83178</v>
      </c>
      <c r="C83" s="23">
        <v>25699</v>
      </c>
      <c r="D83" s="23">
        <v>2562</v>
      </c>
      <c r="E83" s="23">
        <v>0</v>
      </c>
      <c r="F83" s="23">
        <v>4944</v>
      </c>
      <c r="G83" s="23">
        <v>384</v>
      </c>
      <c r="H83" s="23">
        <v>29012</v>
      </c>
      <c r="I83" s="23">
        <v>12963</v>
      </c>
      <c r="J83" s="23">
        <v>0</v>
      </c>
    </row>
    <row r="84" spans="1:10">
      <c r="A84" s="159" t="s">
        <v>400</v>
      </c>
      <c r="B84" s="23">
        <v>101044</v>
      </c>
      <c r="C84" s="23">
        <v>25565</v>
      </c>
      <c r="D84" s="23">
        <v>36159</v>
      </c>
      <c r="E84" s="23">
        <v>0</v>
      </c>
      <c r="F84" s="23">
        <v>8100</v>
      </c>
      <c r="G84" s="23">
        <v>29580</v>
      </c>
      <c r="H84" s="23">
        <v>15741</v>
      </c>
      <c r="I84" s="23">
        <v>7432</v>
      </c>
      <c r="J84" s="23">
        <v>351</v>
      </c>
    </row>
    <row r="85" spans="1:10" ht="24" customHeight="1">
      <c r="A85" s="158" t="s">
        <v>401</v>
      </c>
      <c r="B85" s="23"/>
      <c r="C85" s="23"/>
      <c r="D85" s="23"/>
      <c r="E85" s="23"/>
      <c r="F85" s="23"/>
      <c r="G85" s="23"/>
      <c r="H85" s="23"/>
      <c r="I85" s="23"/>
      <c r="J85" s="23"/>
    </row>
    <row r="86" spans="1:10">
      <c r="A86" s="159" t="s">
        <v>402</v>
      </c>
      <c r="B86" s="23">
        <v>58966</v>
      </c>
      <c r="C86" s="23">
        <v>4499</v>
      </c>
      <c r="D86" s="23">
        <v>5087</v>
      </c>
      <c r="E86" s="23">
        <v>0</v>
      </c>
      <c r="F86" s="23">
        <v>2986</v>
      </c>
      <c r="G86" s="23">
        <v>3475</v>
      </c>
      <c r="H86" s="23">
        <v>16644</v>
      </c>
      <c r="I86" s="23">
        <v>8731</v>
      </c>
      <c r="J86" s="23">
        <v>623</v>
      </c>
    </row>
    <row r="87" spans="1:10">
      <c r="A87" s="159" t="s">
        <v>403</v>
      </c>
      <c r="B87" s="23">
        <v>16609</v>
      </c>
      <c r="C87" s="23">
        <v>5059</v>
      </c>
      <c r="D87" s="23">
        <v>101</v>
      </c>
      <c r="E87" s="23">
        <v>2619</v>
      </c>
      <c r="F87" s="23">
        <v>1050</v>
      </c>
      <c r="G87" s="23">
        <v>65</v>
      </c>
      <c r="H87" s="23">
        <v>5806</v>
      </c>
      <c r="I87" s="23">
        <v>1936</v>
      </c>
      <c r="J87" s="23">
        <v>0</v>
      </c>
    </row>
    <row r="88" spans="1:10">
      <c r="A88" s="159" t="s">
        <v>404</v>
      </c>
      <c r="B88" s="23">
        <v>103445</v>
      </c>
      <c r="C88" s="23">
        <v>40044</v>
      </c>
      <c r="D88" s="23">
        <v>2758</v>
      </c>
      <c r="E88" s="23">
        <v>0</v>
      </c>
      <c r="F88" s="23">
        <v>4681</v>
      </c>
      <c r="G88" s="23">
        <v>123</v>
      </c>
      <c r="H88" s="23">
        <v>50620</v>
      </c>
      <c r="I88" s="23">
        <v>13896</v>
      </c>
      <c r="J88" s="23">
        <v>9</v>
      </c>
    </row>
    <row r="89" spans="1:10">
      <c r="A89" s="159" t="s">
        <v>405</v>
      </c>
      <c r="B89" s="23">
        <v>29640</v>
      </c>
      <c r="C89" s="23">
        <v>5663</v>
      </c>
      <c r="D89" s="23">
        <v>483</v>
      </c>
      <c r="E89" s="23">
        <v>3221</v>
      </c>
      <c r="F89" s="23">
        <v>-814</v>
      </c>
      <c r="G89" s="23">
        <v>205</v>
      </c>
      <c r="H89" s="23">
        <v>4828</v>
      </c>
      <c r="I89" s="23">
        <v>0</v>
      </c>
      <c r="J89" s="23">
        <v>0</v>
      </c>
    </row>
    <row r="90" spans="1:10">
      <c r="A90" s="159" t="s">
        <v>406</v>
      </c>
      <c r="B90" s="23">
        <v>46246</v>
      </c>
      <c r="C90" s="23">
        <v>13603</v>
      </c>
      <c r="D90" s="23">
        <v>1973</v>
      </c>
      <c r="E90" s="23">
        <v>0</v>
      </c>
      <c r="F90" s="23">
        <v>2432</v>
      </c>
      <c r="G90" s="23">
        <v>6</v>
      </c>
      <c r="H90" s="23">
        <v>12117</v>
      </c>
      <c r="I90" s="23">
        <v>5189</v>
      </c>
      <c r="J90" s="23">
        <v>245</v>
      </c>
    </row>
    <row r="91" spans="1:10">
      <c r="A91" s="159" t="s">
        <v>407</v>
      </c>
      <c r="B91" s="23">
        <v>23497</v>
      </c>
      <c r="C91" s="23">
        <v>3592</v>
      </c>
      <c r="D91" s="23">
        <v>639</v>
      </c>
      <c r="E91" s="23">
        <v>1751</v>
      </c>
      <c r="F91" s="23">
        <v>2136</v>
      </c>
      <c r="G91" s="23">
        <v>40</v>
      </c>
      <c r="H91" s="23">
        <v>4067</v>
      </c>
      <c r="I91" s="23">
        <v>3344</v>
      </c>
      <c r="J91" s="23">
        <v>509</v>
      </c>
    </row>
    <row r="92" spans="1:10">
      <c r="A92" s="159" t="s">
        <v>408</v>
      </c>
      <c r="B92" s="23">
        <v>279557</v>
      </c>
      <c r="C92" s="23">
        <v>82488</v>
      </c>
      <c r="D92" s="23">
        <v>9244</v>
      </c>
      <c r="E92" s="23">
        <v>0</v>
      </c>
      <c r="F92" s="23">
        <v>10598</v>
      </c>
      <c r="G92" s="23">
        <v>2336</v>
      </c>
      <c r="H92" s="23">
        <v>60483</v>
      </c>
      <c r="I92" s="23">
        <v>37076</v>
      </c>
      <c r="J92" s="23">
        <v>2279</v>
      </c>
    </row>
    <row r="93" spans="1:10">
      <c r="A93" s="159" t="s">
        <v>409</v>
      </c>
      <c r="B93" s="23">
        <v>40744</v>
      </c>
      <c r="C93" s="23">
        <v>2326</v>
      </c>
      <c r="D93" s="23">
        <v>627</v>
      </c>
      <c r="E93" s="23">
        <v>0</v>
      </c>
      <c r="F93" s="23">
        <v>4132</v>
      </c>
      <c r="G93" s="23">
        <v>35</v>
      </c>
      <c r="H93" s="23">
        <v>14690</v>
      </c>
      <c r="I93" s="23">
        <v>6469</v>
      </c>
      <c r="J93" s="23">
        <v>0</v>
      </c>
    </row>
    <row r="94" spans="1:10">
      <c r="A94" s="159" t="s">
        <v>410</v>
      </c>
      <c r="B94" s="23"/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</row>
    <row r="95" spans="1:10">
      <c r="A95" s="159" t="s">
        <v>411</v>
      </c>
      <c r="B95" s="23">
        <v>44811</v>
      </c>
      <c r="C95" s="23">
        <v>8868</v>
      </c>
      <c r="D95" s="23">
        <v>593</v>
      </c>
      <c r="E95" s="23">
        <v>0</v>
      </c>
      <c r="F95" s="23">
        <v>3425</v>
      </c>
      <c r="G95" s="23">
        <v>9</v>
      </c>
      <c r="H95" s="23">
        <v>8157</v>
      </c>
      <c r="I95" s="23">
        <v>5580</v>
      </c>
      <c r="J95" s="23">
        <v>0</v>
      </c>
    </row>
    <row r="96" spans="1:10">
      <c r="A96" s="159" t="s">
        <v>412</v>
      </c>
      <c r="B96" s="23">
        <v>44485</v>
      </c>
      <c r="C96" s="23">
        <v>1094</v>
      </c>
      <c r="D96" s="23">
        <v>547</v>
      </c>
      <c r="E96" s="23">
        <v>0</v>
      </c>
      <c r="F96" s="23">
        <v>3420</v>
      </c>
      <c r="G96" s="23">
        <v>110</v>
      </c>
      <c r="H96" s="23">
        <v>12182</v>
      </c>
      <c r="I96" s="23">
        <v>3975</v>
      </c>
      <c r="J96" s="23">
        <v>1185</v>
      </c>
    </row>
    <row r="97" spans="1:10">
      <c r="A97" s="159" t="s">
        <v>413</v>
      </c>
      <c r="B97" s="23">
        <v>56100</v>
      </c>
      <c r="C97" s="23">
        <v>14317</v>
      </c>
      <c r="D97" s="23">
        <v>533</v>
      </c>
      <c r="E97" s="23">
        <v>215</v>
      </c>
      <c r="F97" s="23">
        <v>5704</v>
      </c>
      <c r="G97" s="23">
        <v>829</v>
      </c>
      <c r="H97" s="23">
        <v>8837</v>
      </c>
      <c r="I97" s="23">
        <v>6734</v>
      </c>
      <c r="J97" s="23">
        <v>0</v>
      </c>
    </row>
    <row r="98" spans="1:10">
      <c r="A98" s="159" t="s">
        <v>414</v>
      </c>
      <c r="B98" s="23">
        <v>22966</v>
      </c>
      <c r="C98" s="23">
        <v>3099</v>
      </c>
      <c r="D98" s="23">
        <v>456</v>
      </c>
      <c r="E98" s="23">
        <v>506</v>
      </c>
      <c r="F98" s="23">
        <v>1861</v>
      </c>
      <c r="G98" s="23">
        <v>0</v>
      </c>
      <c r="H98" s="23">
        <v>8546</v>
      </c>
      <c r="I98" s="23">
        <v>2491</v>
      </c>
      <c r="J98" s="23">
        <v>0</v>
      </c>
    </row>
    <row r="99" spans="1:10">
      <c r="A99" s="159" t="s">
        <v>415</v>
      </c>
      <c r="B99" s="23">
        <v>273819</v>
      </c>
      <c r="C99" s="23">
        <v>54091</v>
      </c>
      <c r="D99" s="23">
        <v>23388</v>
      </c>
      <c r="E99" s="23">
        <v>0</v>
      </c>
      <c r="F99" s="23">
        <v>4218</v>
      </c>
      <c r="G99" s="23">
        <v>6151</v>
      </c>
      <c r="H99" s="23">
        <v>58076</v>
      </c>
      <c r="I99" s="23">
        <v>34526</v>
      </c>
      <c r="J99" s="23">
        <v>0</v>
      </c>
    </row>
    <row r="100" spans="1:10">
      <c r="A100" s="159" t="s">
        <v>416</v>
      </c>
      <c r="B100" s="23">
        <v>59516</v>
      </c>
      <c r="C100" s="23">
        <v>8491</v>
      </c>
      <c r="D100" s="23">
        <v>593</v>
      </c>
      <c r="E100" s="23">
        <v>0</v>
      </c>
      <c r="F100" s="23">
        <v>3166</v>
      </c>
      <c r="G100" s="23">
        <v>0</v>
      </c>
      <c r="H100" s="23">
        <v>25257</v>
      </c>
      <c r="I100" s="23">
        <v>7652</v>
      </c>
      <c r="J100" s="23">
        <v>0</v>
      </c>
    </row>
    <row r="101" spans="1:10">
      <c r="A101" s="159" t="s">
        <v>417</v>
      </c>
      <c r="B101" s="23">
        <v>43604</v>
      </c>
      <c r="C101" s="23">
        <v>10004</v>
      </c>
      <c r="D101" s="23">
        <v>1644</v>
      </c>
      <c r="E101" s="23">
        <v>0</v>
      </c>
      <c r="F101" s="23">
        <v>1869</v>
      </c>
      <c r="G101" s="23">
        <v>0</v>
      </c>
      <c r="H101" s="23">
        <v>4665</v>
      </c>
      <c r="I101" s="23">
        <v>10642</v>
      </c>
      <c r="J101" s="23">
        <v>234</v>
      </c>
    </row>
    <row r="102" spans="1:10">
      <c r="A102" s="159" t="s">
        <v>418</v>
      </c>
      <c r="B102" s="23">
        <v>89352</v>
      </c>
      <c r="C102" s="23">
        <v>13471</v>
      </c>
      <c r="D102" s="23">
        <v>4508</v>
      </c>
      <c r="E102" s="23">
        <v>0</v>
      </c>
      <c r="F102" s="23">
        <v>5628</v>
      </c>
      <c r="G102" s="23">
        <v>1259</v>
      </c>
      <c r="H102" s="23">
        <v>35273</v>
      </c>
      <c r="I102" s="23">
        <v>12044</v>
      </c>
      <c r="J102" s="23">
        <v>513</v>
      </c>
    </row>
    <row r="103" spans="1:10">
      <c r="A103" s="159" t="s">
        <v>419</v>
      </c>
      <c r="B103" s="23">
        <v>68775</v>
      </c>
      <c r="C103" s="23">
        <v>21784</v>
      </c>
      <c r="D103" s="23">
        <v>2553</v>
      </c>
      <c r="E103" s="23">
        <v>0</v>
      </c>
      <c r="F103" s="23">
        <v>2292</v>
      </c>
      <c r="G103" s="23">
        <v>94</v>
      </c>
      <c r="H103" s="23">
        <v>17602</v>
      </c>
      <c r="I103" s="23">
        <v>11462</v>
      </c>
      <c r="J103" s="23">
        <v>39</v>
      </c>
    </row>
    <row r="104" spans="1:10">
      <c r="A104" s="159" t="s">
        <v>420</v>
      </c>
      <c r="B104" s="23">
        <v>19742</v>
      </c>
      <c r="C104" s="23">
        <v>1181</v>
      </c>
      <c r="D104" s="23">
        <v>1807</v>
      </c>
      <c r="E104" s="23">
        <v>1480</v>
      </c>
      <c r="F104" s="23">
        <v>329</v>
      </c>
      <c r="G104" s="23">
        <v>1721</v>
      </c>
      <c r="H104" s="23">
        <v>1925</v>
      </c>
      <c r="I104" s="23">
        <v>2251</v>
      </c>
      <c r="J104" s="23">
        <v>0</v>
      </c>
    </row>
    <row r="105" spans="1:10">
      <c r="A105" s="159" t="s">
        <v>421</v>
      </c>
      <c r="B105" s="23">
        <v>53781</v>
      </c>
      <c r="C105" s="23">
        <v>8952</v>
      </c>
      <c r="D105" s="23">
        <v>1440</v>
      </c>
      <c r="E105" s="23">
        <v>0</v>
      </c>
      <c r="F105" s="23">
        <v>2985</v>
      </c>
      <c r="G105" s="23">
        <v>302</v>
      </c>
      <c r="H105" s="23">
        <v>8545</v>
      </c>
      <c r="I105" s="23">
        <v>5705</v>
      </c>
      <c r="J105" s="23">
        <v>268</v>
      </c>
    </row>
    <row r="106" spans="1:10">
      <c r="A106" s="159" t="s">
        <v>422</v>
      </c>
      <c r="B106" s="23">
        <v>104971</v>
      </c>
      <c r="C106" s="23">
        <v>38101</v>
      </c>
      <c r="D106" s="23">
        <v>10122</v>
      </c>
      <c r="E106" s="23">
        <v>0</v>
      </c>
      <c r="F106" s="23">
        <v>7032</v>
      </c>
      <c r="G106" s="23">
        <v>1731</v>
      </c>
      <c r="H106" s="23">
        <v>15655</v>
      </c>
      <c r="I106" s="23">
        <v>11165</v>
      </c>
      <c r="J106" s="23">
        <v>163</v>
      </c>
    </row>
    <row r="107" spans="1:10" ht="24" customHeight="1">
      <c r="A107" s="158" t="s">
        <v>423</v>
      </c>
      <c r="B107" s="23"/>
      <c r="C107" s="23"/>
      <c r="D107" s="23"/>
      <c r="E107" s="23"/>
      <c r="F107" s="23"/>
      <c r="G107" s="23"/>
      <c r="H107" s="23"/>
      <c r="I107" s="23"/>
      <c r="J107" s="23"/>
    </row>
    <row r="108" spans="1:10">
      <c r="A108" s="159" t="s">
        <v>424</v>
      </c>
      <c r="B108" s="23">
        <v>109010</v>
      </c>
      <c r="C108" s="23">
        <v>45743</v>
      </c>
      <c r="D108" s="23">
        <v>25985</v>
      </c>
      <c r="E108" s="23">
        <v>0</v>
      </c>
      <c r="F108" s="23">
        <v>6946</v>
      </c>
      <c r="G108" s="23">
        <v>21066</v>
      </c>
      <c r="H108" s="23">
        <v>4049</v>
      </c>
      <c r="I108" s="23">
        <v>33111</v>
      </c>
      <c r="J108" s="23">
        <v>4</v>
      </c>
    </row>
    <row r="109" spans="1:10" ht="25.5" customHeight="1">
      <c r="A109" s="158" t="s">
        <v>425</v>
      </c>
      <c r="B109" s="23"/>
      <c r="C109" s="23"/>
      <c r="D109" s="23"/>
      <c r="E109" s="23"/>
      <c r="F109" s="23"/>
      <c r="G109" s="23"/>
      <c r="H109" s="23"/>
      <c r="I109" s="23"/>
      <c r="J109" s="23"/>
    </row>
    <row r="110" spans="1:10">
      <c r="A110" s="159" t="s">
        <v>426</v>
      </c>
      <c r="B110" s="23">
        <v>126185</v>
      </c>
      <c r="C110" s="23">
        <v>46570</v>
      </c>
      <c r="D110" s="23">
        <v>3836</v>
      </c>
      <c r="E110" s="23">
        <v>0</v>
      </c>
      <c r="F110" s="23">
        <v>9722</v>
      </c>
      <c r="G110" s="23">
        <v>18</v>
      </c>
      <c r="H110" s="23">
        <v>23754</v>
      </c>
      <c r="I110" s="23">
        <v>12658</v>
      </c>
      <c r="J110" s="23">
        <v>574</v>
      </c>
    </row>
    <row r="111" spans="1:10">
      <c r="A111" s="159" t="s">
        <v>427</v>
      </c>
      <c r="B111" s="23">
        <v>225635</v>
      </c>
      <c r="C111" s="23">
        <v>42667</v>
      </c>
      <c r="D111" s="23">
        <v>7337</v>
      </c>
      <c r="E111" s="23">
        <v>0</v>
      </c>
      <c r="F111" s="23">
        <v>20413</v>
      </c>
      <c r="G111" s="23">
        <v>578</v>
      </c>
      <c r="H111" s="23">
        <v>42700</v>
      </c>
      <c r="I111" s="23">
        <v>26582</v>
      </c>
      <c r="J111" s="23">
        <v>1446</v>
      </c>
    </row>
    <row r="112" spans="1:10">
      <c r="A112" s="159" t="s">
        <v>428</v>
      </c>
      <c r="B112" s="23">
        <v>50904</v>
      </c>
      <c r="C112" s="23">
        <v>8901</v>
      </c>
      <c r="D112" s="23">
        <v>1647</v>
      </c>
      <c r="E112" s="23">
        <v>0</v>
      </c>
      <c r="F112" s="23">
        <v>2988</v>
      </c>
      <c r="G112" s="23">
        <v>1870</v>
      </c>
      <c r="H112" s="23">
        <v>22615</v>
      </c>
      <c r="I112" s="23">
        <v>8328</v>
      </c>
      <c r="J112" s="23">
        <v>30</v>
      </c>
    </row>
    <row r="113" spans="1:10">
      <c r="A113" s="159" t="s">
        <v>429</v>
      </c>
      <c r="B113" s="23">
        <v>86366</v>
      </c>
      <c r="C113" s="23">
        <v>31578</v>
      </c>
      <c r="D113" s="23">
        <v>1128</v>
      </c>
      <c r="E113" s="23">
        <v>0</v>
      </c>
      <c r="F113" s="23">
        <v>5327</v>
      </c>
      <c r="G113" s="23">
        <v>249</v>
      </c>
      <c r="H113" s="23">
        <v>30435</v>
      </c>
      <c r="I113" s="23">
        <v>10847</v>
      </c>
      <c r="J113" s="23">
        <v>0</v>
      </c>
    </row>
    <row r="114" spans="1:10">
      <c r="A114" s="159" t="s">
        <v>430</v>
      </c>
      <c r="B114" s="23">
        <v>62099</v>
      </c>
      <c r="C114" s="23">
        <v>3884</v>
      </c>
      <c r="D114" s="23">
        <v>1113</v>
      </c>
      <c r="E114" s="23">
        <v>0</v>
      </c>
      <c r="F114" s="23">
        <v>4255</v>
      </c>
      <c r="G114" s="23">
        <v>230</v>
      </c>
      <c r="H114" s="23">
        <v>21977</v>
      </c>
      <c r="I114" s="23">
        <v>7520</v>
      </c>
      <c r="J114" s="23">
        <v>1246</v>
      </c>
    </row>
    <row r="115" spans="1:10">
      <c r="A115" s="159" t="s">
        <v>431</v>
      </c>
      <c r="B115" s="23"/>
      <c r="C115" s="23"/>
      <c r="D115" s="23"/>
      <c r="E115" s="23"/>
      <c r="F115" s="23"/>
      <c r="G115" s="23"/>
      <c r="H115" s="23"/>
      <c r="I115" s="23"/>
      <c r="J115" s="23"/>
    </row>
    <row r="116" spans="1:10">
      <c r="A116" s="159" t="s">
        <v>432</v>
      </c>
      <c r="B116" s="23">
        <v>38313</v>
      </c>
      <c r="C116" s="23">
        <v>6102</v>
      </c>
      <c r="D116" s="23">
        <v>664</v>
      </c>
      <c r="E116" s="23">
        <v>2532</v>
      </c>
      <c r="F116" s="23">
        <v>0</v>
      </c>
      <c r="G116" s="23">
        <v>809</v>
      </c>
      <c r="H116" s="23">
        <v>19592</v>
      </c>
      <c r="I116" s="23">
        <v>7712</v>
      </c>
      <c r="J116" s="23">
        <v>1555</v>
      </c>
    </row>
    <row r="117" spans="1:10">
      <c r="A117" s="159" t="s">
        <v>433</v>
      </c>
      <c r="B117" s="23">
        <v>31938</v>
      </c>
      <c r="C117" s="23">
        <v>6631</v>
      </c>
      <c r="D117" s="23">
        <v>37</v>
      </c>
      <c r="E117" s="23">
        <v>0</v>
      </c>
      <c r="F117" s="23">
        <v>3432</v>
      </c>
      <c r="G117" s="23">
        <v>51</v>
      </c>
      <c r="H117" s="23">
        <v>7521</v>
      </c>
      <c r="I117" s="23">
        <v>4712</v>
      </c>
      <c r="J117" s="23">
        <v>0</v>
      </c>
    </row>
    <row r="118" spans="1:10">
      <c r="A118" s="159" t="s">
        <v>434</v>
      </c>
      <c r="B118" s="23">
        <v>21777</v>
      </c>
      <c r="C118" s="23">
        <v>12337</v>
      </c>
      <c r="D118" s="23">
        <v>271</v>
      </c>
      <c r="E118" s="23">
        <v>1118</v>
      </c>
      <c r="F118" s="23">
        <v>1736</v>
      </c>
      <c r="G118" s="23">
        <v>55</v>
      </c>
      <c r="H118" s="23">
        <v>2609</v>
      </c>
      <c r="I118" s="23">
        <v>7753</v>
      </c>
      <c r="J118" s="23">
        <v>0</v>
      </c>
    </row>
    <row r="119" spans="1:10">
      <c r="A119" s="159" t="s">
        <v>435</v>
      </c>
      <c r="B119" s="23">
        <v>29302</v>
      </c>
      <c r="C119" s="23">
        <v>6040</v>
      </c>
      <c r="D119" s="23">
        <v>400</v>
      </c>
      <c r="E119" s="23">
        <v>2719</v>
      </c>
      <c r="F119" s="23">
        <v>16</v>
      </c>
      <c r="G119" s="23">
        <v>34</v>
      </c>
      <c r="H119" s="23">
        <v>17031</v>
      </c>
      <c r="I119" s="23">
        <v>4991</v>
      </c>
      <c r="J119" s="23">
        <v>88</v>
      </c>
    </row>
    <row r="120" spans="1:10">
      <c r="A120" s="159" t="s">
        <v>436</v>
      </c>
      <c r="B120" s="23">
        <v>130507</v>
      </c>
      <c r="C120" s="23">
        <v>13403</v>
      </c>
      <c r="D120" s="23">
        <v>3676</v>
      </c>
      <c r="E120" s="23">
        <v>0</v>
      </c>
      <c r="F120" s="23">
        <v>6422</v>
      </c>
      <c r="G120" s="23">
        <v>91</v>
      </c>
      <c r="H120" s="23">
        <v>43438</v>
      </c>
      <c r="I120" s="23">
        <v>18741</v>
      </c>
      <c r="J120" s="23">
        <v>1469</v>
      </c>
    </row>
    <row r="121" spans="1:10">
      <c r="A121" s="159" t="s">
        <v>437</v>
      </c>
      <c r="B121" s="23">
        <v>233370</v>
      </c>
      <c r="C121" s="23">
        <v>77652</v>
      </c>
      <c r="D121" s="23">
        <v>64379</v>
      </c>
      <c r="E121" s="23">
        <v>0</v>
      </c>
      <c r="F121" s="23">
        <v>17205</v>
      </c>
      <c r="G121" s="23">
        <v>53484</v>
      </c>
      <c r="H121" s="23">
        <v>33870</v>
      </c>
      <c r="I121" s="23">
        <v>67765</v>
      </c>
      <c r="J121" s="23">
        <v>642</v>
      </c>
    </row>
    <row r="122" spans="1:10">
      <c r="A122" s="159" t="s">
        <v>438</v>
      </c>
      <c r="B122" s="23">
        <v>152177</v>
      </c>
      <c r="C122" s="23">
        <v>53734</v>
      </c>
      <c r="D122" s="23">
        <v>77132</v>
      </c>
      <c r="E122" s="23">
        <v>0</v>
      </c>
      <c r="F122" s="23">
        <v>5494</v>
      </c>
      <c r="G122" s="23">
        <v>75753</v>
      </c>
      <c r="H122" s="23">
        <v>19574</v>
      </c>
      <c r="I122" s="23">
        <v>23352</v>
      </c>
      <c r="J122" s="23">
        <v>425</v>
      </c>
    </row>
    <row r="123" spans="1:10">
      <c r="A123" s="159" t="s">
        <v>439</v>
      </c>
      <c r="B123" s="23">
        <v>28646</v>
      </c>
      <c r="C123" s="23">
        <v>88017</v>
      </c>
      <c r="D123" s="23">
        <v>5506</v>
      </c>
      <c r="E123" s="23">
        <v>0</v>
      </c>
      <c r="F123" s="23">
        <v>2654</v>
      </c>
      <c r="G123" s="23">
        <v>233</v>
      </c>
      <c r="H123" s="23">
        <v>32549</v>
      </c>
      <c r="I123" s="23">
        <v>9321</v>
      </c>
      <c r="J123" s="23">
        <v>7</v>
      </c>
    </row>
    <row r="124" spans="1:10">
      <c r="A124" s="159" t="s">
        <v>440</v>
      </c>
      <c r="B124" s="23">
        <v>38685</v>
      </c>
      <c r="C124" s="23">
        <v>1683</v>
      </c>
      <c r="D124" s="23">
        <v>435</v>
      </c>
      <c r="E124" s="23">
        <v>0</v>
      </c>
      <c r="F124" s="23">
        <v>7921</v>
      </c>
      <c r="G124" s="23">
        <v>1</v>
      </c>
      <c r="H124" s="23">
        <v>8990</v>
      </c>
      <c r="I124" s="23">
        <v>7272</v>
      </c>
      <c r="J124" s="23">
        <v>0</v>
      </c>
    </row>
    <row r="125" spans="1:10">
      <c r="A125" s="159" t="s">
        <v>441</v>
      </c>
      <c r="B125" s="23">
        <v>30545</v>
      </c>
      <c r="C125" s="23">
        <v>19825</v>
      </c>
      <c r="D125" s="23">
        <v>2289</v>
      </c>
      <c r="E125" s="23">
        <v>2088</v>
      </c>
      <c r="F125" s="23">
        <v>867</v>
      </c>
      <c r="G125" s="23">
        <v>1971</v>
      </c>
      <c r="H125" s="23">
        <v>16736</v>
      </c>
      <c r="I125" s="23">
        <v>9058</v>
      </c>
      <c r="J125" s="23">
        <v>90</v>
      </c>
    </row>
    <row r="126" spans="1:10">
      <c r="A126" s="159" t="s">
        <v>442</v>
      </c>
      <c r="B126" s="23">
        <v>45034</v>
      </c>
      <c r="C126" s="23">
        <v>14732</v>
      </c>
      <c r="D126" s="23">
        <v>7606</v>
      </c>
      <c r="E126" s="23">
        <v>0</v>
      </c>
      <c r="F126" s="23">
        <v>5113</v>
      </c>
      <c r="G126" s="23">
        <v>5395</v>
      </c>
      <c r="H126" s="23">
        <v>8054</v>
      </c>
      <c r="I126" s="23">
        <v>9540</v>
      </c>
      <c r="J126" s="23">
        <v>800</v>
      </c>
    </row>
    <row r="127" spans="1:10">
      <c r="A127" s="159" t="s">
        <v>443</v>
      </c>
      <c r="B127" s="23">
        <v>259411</v>
      </c>
      <c r="C127" s="23">
        <v>60062</v>
      </c>
      <c r="D127" s="23">
        <v>8368</v>
      </c>
      <c r="E127" s="23">
        <v>145</v>
      </c>
      <c r="F127" s="23">
        <v>11651</v>
      </c>
      <c r="G127" s="23">
        <v>1751</v>
      </c>
      <c r="H127" s="23">
        <v>47062</v>
      </c>
      <c r="I127" s="23">
        <v>34840</v>
      </c>
      <c r="J127" s="23">
        <v>0</v>
      </c>
    </row>
    <row r="128" spans="1:10">
      <c r="A128" s="159" t="s">
        <v>444</v>
      </c>
      <c r="B128" s="23">
        <v>47037</v>
      </c>
      <c r="C128" s="23">
        <v>18424</v>
      </c>
      <c r="D128" s="23">
        <v>72513</v>
      </c>
      <c r="E128" s="23">
        <v>3519</v>
      </c>
      <c r="F128" s="23">
        <v>-554</v>
      </c>
      <c r="G128" s="23">
        <v>74560</v>
      </c>
      <c r="H128" s="23">
        <v>304</v>
      </c>
      <c r="I128" s="23">
        <v>11825</v>
      </c>
      <c r="J128" s="23">
        <v>0</v>
      </c>
    </row>
    <row r="129" spans="1:10">
      <c r="A129" s="159" t="s">
        <v>445</v>
      </c>
      <c r="B129" s="23">
        <v>112857</v>
      </c>
      <c r="C129" s="23">
        <v>31705</v>
      </c>
      <c r="D129" s="23">
        <v>136137</v>
      </c>
      <c r="E129" s="23">
        <v>0</v>
      </c>
      <c r="F129" s="23">
        <v>7090</v>
      </c>
      <c r="G129" s="23">
        <v>132998</v>
      </c>
      <c r="H129" s="23">
        <v>21254</v>
      </c>
      <c r="I129" s="23">
        <v>19891</v>
      </c>
      <c r="J129" s="23">
        <v>0</v>
      </c>
    </row>
    <row r="130" spans="1:10">
      <c r="A130" s="159" t="s">
        <v>446</v>
      </c>
      <c r="B130" s="23">
        <v>12284</v>
      </c>
      <c r="C130" s="23">
        <v>17716</v>
      </c>
      <c r="D130" s="23">
        <v>3561</v>
      </c>
      <c r="E130" s="23">
        <v>1300</v>
      </c>
      <c r="F130" s="23">
        <v>0</v>
      </c>
      <c r="G130" s="23">
        <v>37</v>
      </c>
      <c r="H130" s="23">
        <v>0</v>
      </c>
      <c r="I130" s="23">
        <v>9630</v>
      </c>
      <c r="J130" s="23">
        <v>0</v>
      </c>
    </row>
    <row r="131" spans="1:10">
      <c r="A131" s="159" t="s">
        <v>447</v>
      </c>
      <c r="B131" s="23">
        <v>267177</v>
      </c>
      <c r="C131" s="23">
        <v>104545</v>
      </c>
      <c r="D131" s="23">
        <v>15495</v>
      </c>
      <c r="E131" s="23">
        <v>0</v>
      </c>
      <c r="F131" s="23">
        <v>5640</v>
      </c>
      <c r="G131" s="23">
        <v>1866</v>
      </c>
      <c r="H131" s="23">
        <v>0</v>
      </c>
      <c r="I131" s="23">
        <v>55567</v>
      </c>
      <c r="J131" s="23">
        <v>2784</v>
      </c>
    </row>
    <row r="132" spans="1:10">
      <c r="A132" s="159" t="s">
        <v>448</v>
      </c>
      <c r="B132" s="23">
        <v>757069</v>
      </c>
      <c r="C132" s="23">
        <v>133528</v>
      </c>
      <c r="D132" s="23">
        <v>110130</v>
      </c>
      <c r="E132" s="23">
        <v>0</v>
      </c>
      <c r="F132" s="23">
        <v>33237</v>
      </c>
      <c r="G132" s="23">
        <v>122561</v>
      </c>
      <c r="H132" s="23">
        <v>62802</v>
      </c>
      <c r="I132" s="23">
        <v>138425</v>
      </c>
      <c r="J132" s="23">
        <v>2060</v>
      </c>
    </row>
    <row r="133" spans="1:10">
      <c r="A133" s="159" t="s">
        <v>449</v>
      </c>
      <c r="B133" s="23">
        <v>21288</v>
      </c>
      <c r="C133" s="23">
        <v>5854</v>
      </c>
      <c r="D133" s="23">
        <v>168</v>
      </c>
      <c r="E133" s="23">
        <v>235</v>
      </c>
      <c r="F133" s="23">
        <v>1738</v>
      </c>
      <c r="G133" s="23">
        <v>255</v>
      </c>
      <c r="H133" s="23">
        <v>1734</v>
      </c>
      <c r="I133" s="23">
        <v>4785</v>
      </c>
      <c r="J133" s="23">
        <v>1324</v>
      </c>
    </row>
    <row r="134" spans="1:10">
      <c r="A134" s="159" t="s">
        <v>450</v>
      </c>
      <c r="B134" s="23">
        <v>7701</v>
      </c>
      <c r="C134" s="23">
        <v>1927</v>
      </c>
      <c r="D134" s="23">
        <v>1625</v>
      </c>
      <c r="E134" s="23">
        <v>0</v>
      </c>
      <c r="F134" s="23">
        <v>800</v>
      </c>
      <c r="G134" s="23">
        <v>0</v>
      </c>
      <c r="H134" s="23">
        <v>0</v>
      </c>
      <c r="I134" s="23">
        <v>2137</v>
      </c>
      <c r="J134" s="23">
        <v>0</v>
      </c>
    </row>
    <row r="135" spans="1:10">
      <c r="A135" s="159" t="s">
        <v>451</v>
      </c>
      <c r="B135" s="23">
        <v>49442</v>
      </c>
      <c r="C135" s="23">
        <v>6216</v>
      </c>
      <c r="D135" s="23">
        <v>51691</v>
      </c>
      <c r="E135" s="23">
        <v>0</v>
      </c>
      <c r="F135" s="23">
        <v>3125</v>
      </c>
      <c r="G135" s="23">
        <v>50936</v>
      </c>
      <c r="H135" s="23">
        <v>1562</v>
      </c>
      <c r="I135" s="23">
        <v>13170</v>
      </c>
      <c r="J135" s="23">
        <v>2610</v>
      </c>
    </row>
    <row r="136" spans="1:10">
      <c r="A136" s="159" t="s">
        <v>452</v>
      </c>
      <c r="B136" s="23">
        <v>43602</v>
      </c>
      <c r="C136" s="23">
        <v>16446</v>
      </c>
      <c r="D136" s="23">
        <v>3606</v>
      </c>
      <c r="E136" s="23">
        <v>1362</v>
      </c>
      <c r="F136" s="23">
        <v>0</v>
      </c>
      <c r="G136" s="23">
        <v>2691</v>
      </c>
      <c r="H136" s="23">
        <v>1771</v>
      </c>
      <c r="I136" s="23">
        <v>5373</v>
      </c>
      <c r="J136" s="23">
        <v>604</v>
      </c>
    </row>
    <row r="137" spans="1:10">
      <c r="A137" s="159" t="s">
        <v>453</v>
      </c>
      <c r="B137" s="23">
        <v>24705</v>
      </c>
      <c r="C137" s="23">
        <v>1736</v>
      </c>
      <c r="D137" s="23">
        <v>5631</v>
      </c>
      <c r="E137" s="23">
        <v>3089</v>
      </c>
      <c r="F137" s="23">
        <v>16</v>
      </c>
      <c r="G137" s="23">
        <v>19</v>
      </c>
      <c r="H137" s="23">
        <v>4865</v>
      </c>
      <c r="I137" s="23">
        <v>7013</v>
      </c>
      <c r="J137" s="23">
        <v>150</v>
      </c>
    </row>
    <row r="138" spans="1:10">
      <c r="A138" s="159" t="s">
        <v>454</v>
      </c>
      <c r="B138" s="23">
        <v>11660</v>
      </c>
      <c r="C138" s="23">
        <v>50279</v>
      </c>
      <c r="D138" s="23">
        <v>1240</v>
      </c>
      <c r="E138" s="23">
        <v>1543</v>
      </c>
      <c r="F138" s="23">
        <v>0</v>
      </c>
      <c r="G138" s="23">
        <v>0</v>
      </c>
      <c r="H138" s="23">
        <v>2007</v>
      </c>
      <c r="I138" s="23">
        <v>9578</v>
      </c>
      <c r="J138" s="23">
        <v>0</v>
      </c>
    </row>
    <row r="139" spans="1:10">
      <c r="A139" s="159" t="s">
        <v>455</v>
      </c>
      <c r="B139" s="23">
        <v>43383</v>
      </c>
      <c r="C139" s="23">
        <v>12712</v>
      </c>
      <c r="D139" s="23">
        <v>751</v>
      </c>
      <c r="E139" s="23">
        <v>0</v>
      </c>
      <c r="F139" s="23">
        <v>2945</v>
      </c>
      <c r="G139" s="23">
        <v>0</v>
      </c>
      <c r="H139" s="23">
        <v>13786</v>
      </c>
      <c r="I139" s="23">
        <v>4483</v>
      </c>
      <c r="J139" s="23">
        <v>0</v>
      </c>
    </row>
    <row r="140" spans="1:10">
      <c r="A140" s="159" t="s">
        <v>456</v>
      </c>
      <c r="B140" s="23">
        <v>23041</v>
      </c>
      <c r="C140" s="23">
        <v>19023</v>
      </c>
      <c r="D140" s="23">
        <v>507</v>
      </c>
      <c r="E140" s="23">
        <v>0</v>
      </c>
      <c r="F140" s="23">
        <v>2425</v>
      </c>
      <c r="G140" s="23">
        <v>88</v>
      </c>
      <c r="H140" s="23">
        <v>2374</v>
      </c>
      <c r="I140" s="23">
        <v>6617</v>
      </c>
      <c r="J140" s="23">
        <v>0</v>
      </c>
    </row>
    <row r="141" spans="1:10">
      <c r="A141" s="159" t="s">
        <v>457</v>
      </c>
      <c r="B141" s="23">
        <v>19037</v>
      </c>
      <c r="C141" s="23">
        <v>9505</v>
      </c>
      <c r="D141" s="23">
        <v>193</v>
      </c>
      <c r="E141" s="23">
        <v>2042</v>
      </c>
      <c r="F141" s="23">
        <v>43</v>
      </c>
      <c r="G141" s="23">
        <v>187</v>
      </c>
      <c r="H141" s="23">
        <v>2695</v>
      </c>
      <c r="I141" s="23">
        <v>14872</v>
      </c>
      <c r="J141" s="23">
        <v>22</v>
      </c>
    </row>
    <row r="142" spans="1:10">
      <c r="A142" s="159" t="s">
        <v>458</v>
      </c>
      <c r="B142" s="23">
        <v>102366</v>
      </c>
      <c r="C142" s="23">
        <v>25224</v>
      </c>
      <c r="D142" s="23">
        <v>1817</v>
      </c>
      <c r="E142" s="23">
        <v>0</v>
      </c>
      <c r="F142" s="23">
        <v>3350</v>
      </c>
      <c r="G142" s="23">
        <v>422</v>
      </c>
      <c r="H142" s="23">
        <v>20329</v>
      </c>
      <c r="I142" s="23">
        <v>21513</v>
      </c>
      <c r="J142" s="23">
        <v>0</v>
      </c>
    </row>
    <row r="143" spans="1:10">
      <c r="A143" s="159" t="s">
        <v>459</v>
      </c>
      <c r="B143" s="23">
        <v>17506</v>
      </c>
      <c r="C143" s="23">
        <v>40253</v>
      </c>
      <c r="D143" s="23">
        <v>30513</v>
      </c>
      <c r="E143" s="23">
        <v>0</v>
      </c>
      <c r="F143" s="23">
        <v>2639</v>
      </c>
      <c r="G143" s="23">
        <v>29400</v>
      </c>
      <c r="H143" s="23">
        <v>0</v>
      </c>
      <c r="I143" s="23">
        <v>16167</v>
      </c>
      <c r="J143" s="23">
        <v>771</v>
      </c>
    </row>
    <row r="144" spans="1:10">
      <c r="A144" s="159" t="s">
        <v>460</v>
      </c>
      <c r="B144" s="23">
        <v>64886</v>
      </c>
      <c r="C144" s="23">
        <v>13531</v>
      </c>
      <c r="D144" s="23">
        <v>12931</v>
      </c>
      <c r="E144" s="23">
        <v>58</v>
      </c>
      <c r="F144" s="23">
        <v>498</v>
      </c>
      <c r="G144" s="23">
        <v>13039</v>
      </c>
      <c r="H144" s="23">
        <v>2536</v>
      </c>
      <c r="I144" s="23">
        <v>13909</v>
      </c>
      <c r="J144" s="23">
        <v>3025</v>
      </c>
    </row>
    <row r="145" spans="1:10">
      <c r="A145" s="159" t="s">
        <v>461</v>
      </c>
      <c r="B145" s="23">
        <v>29329</v>
      </c>
      <c r="C145" s="23">
        <v>13602</v>
      </c>
      <c r="D145" s="23">
        <v>291</v>
      </c>
      <c r="E145" s="23">
        <v>2077</v>
      </c>
      <c r="F145" s="23">
        <v>-13</v>
      </c>
      <c r="G145" s="23">
        <v>8</v>
      </c>
      <c r="H145" s="23">
        <v>7642</v>
      </c>
      <c r="I145" s="23">
        <v>5723</v>
      </c>
      <c r="J145" s="23">
        <v>0</v>
      </c>
    </row>
    <row r="146" spans="1:10">
      <c r="A146" s="159" t="s">
        <v>462</v>
      </c>
      <c r="B146" s="23">
        <v>122173</v>
      </c>
      <c r="C146" s="23">
        <v>27661</v>
      </c>
      <c r="D146" s="23">
        <v>4299</v>
      </c>
      <c r="E146" s="23">
        <v>5789</v>
      </c>
      <c r="F146" s="23">
        <v>2751</v>
      </c>
      <c r="G146" s="23">
        <v>182</v>
      </c>
      <c r="H146" s="23">
        <v>37688</v>
      </c>
      <c r="I146" s="23">
        <v>22523</v>
      </c>
      <c r="J146" s="23">
        <v>2365</v>
      </c>
    </row>
    <row r="147" spans="1:10">
      <c r="A147" s="159" t="s">
        <v>463</v>
      </c>
      <c r="B147" s="23">
        <v>29974</v>
      </c>
      <c r="C147" s="23">
        <v>167</v>
      </c>
      <c r="D147" s="23">
        <v>637</v>
      </c>
      <c r="E147" s="23">
        <v>0</v>
      </c>
      <c r="F147" s="23">
        <v>3243</v>
      </c>
      <c r="G147" s="23">
        <v>45</v>
      </c>
      <c r="H147" s="23">
        <v>14129</v>
      </c>
      <c r="I147" s="23">
        <v>7391</v>
      </c>
      <c r="J147" s="23">
        <v>63</v>
      </c>
    </row>
    <row r="148" spans="1:10">
      <c r="A148" s="159" t="s">
        <v>464</v>
      </c>
      <c r="B148" s="23">
        <v>34407</v>
      </c>
      <c r="C148" s="23">
        <v>20074</v>
      </c>
      <c r="D148" s="23">
        <v>799</v>
      </c>
      <c r="E148" s="23">
        <v>0</v>
      </c>
      <c r="F148" s="23">
        <v>4521</v>
      </c>
      <c r="G148" s="23">
        <v>104</v>
      </c>
      <c r="H148" s="23">
        <v>8147</v>
      </c>
      <c r="I148" s="23">
        <v>8522</v>
      </c>
      <c r="J148" s="23">
        <v>102</v>
      </c>
    </row>
    <row r="149" spans="1:10" ht="24.75" customHeight="1">
      <c r="A149" s="158" t="s">
        <v>465</v>
      </c>
      <c r="B149" s="23"/>
      <c r="C149" s="23"/>
      <c r="D149" s="23"/>
      <c r="E149" s="23"/>
      <c r="F149" s="23"/>
      <c r="G149" s="23"/>
      <c r="H149" s="23"/>
      <c r="I149" s="23"/>
      <c r="J149" s="23"/>
    </row>
    <row r="150" spans="1:10">
      <c r="A150" s="159" t="s">
        <v>466</v>
      </c>
      <c r="B150" s="23">
        <v>22512</v>
      </c>
      <c r="C150" s="23">
        <v>180629</v>
      </c>
      <c r="D150" s="23">
        <v>5855</v>
      </c>
      <c r="E150" s="23">
        <v>0</v>
      </c>
      <c r="F150" s="23">
        <v>910</v>
      </c>
      <c r="G150" s="23">
        <v>324</v>
      </c>
      <c r="H150" s="23">
        <v>324</v>
      </c>
      <c r="I150" s="23">
        <v>21154</v>
      </c>
      <c r="J150" s="23">
        <v>71</v>
      </c>
    </row>
    <row r="151" spans="1:10">
      <c r="A151" s="159" t="s">
        <v>467</v>
      </c>
      <c r="B151" s="23">
        <v>267581</v>
      </c>
      <c r="C151" s="23">
        <v>99929</v>
      </c>
      <c r="D151" s="23">
        <v>32467</v>
      </c>
      <c r="E151" s="23">
        <v>0</v>
      </c>
      <c r="F151" s="23">
        <v>8608</v>
      </c>
      <c r="G151" s="23">
        <v>19301</v>
      </c>
      <c r="H151" s="23">
        <v>41844</v>
      </c>
      <c r="I151" s="23">
        <v>37022</v>
      </c>
      <c r="J151" s="23">
        <v>34</v>
      </c>
    </row>
    <row r="152" spans="1:10">
      <c r="A152" s="159" t="s">
        <v>468</v>
      </c>
      <c r="B152" s="23">
        <v>23409</v>
      </c>
      <c r="C152" s="23">
        <v>9477</v>
      </c>
      <c r="D152" s="23">
        <v>587</v>
      </c>
      <c r="E152" s="23">
        <v>0</v>
      </c>
      <c r="F152" s="23">
        <v>2349</v>
      </c>
      <c r="G152" s="23">
        <v>499</v>
      </c>
      <c r="H152" s="23">
        <v>5207</v>
      </c>
      <c r="I152" s="23">
        <v>3459</v>
      </c>
      <c r="J152" s="23">
        <v>0</v>
      </c>
    </row>
    <row r="153" spans="1:10">
      <c r="A153" s="159" t="s">
        <v>469</v>
      </c>
      <c r="B153" s="23">
        <v>239013</v>
      </c>
      <c r="C153" s="23">
        <v>52223</v>
      </c>
      <c r="D153" s="23">
        <v>14254</v>
      </c>
      <c r="E153" s="23">
        <v>0</v>
      </c>
      <c r="F153" s="23">
        <v>12989</v>
      </c>
      <c r="G153" s="23">
        <v>288</v>
      </c>
      <c r="H153" s="23">
        <v>42584</v>
      </c>
      <c r="I153" s="23">
        <v>22684</v>
      </c>
      <c r="J153" s="23">
        <v>1364</v>
      </c>
    </row>
    <row r="154" spans="1:10">
      <c r="A154" s="159" t="s">
        <v>470</v>
      </c>
      <c r="B154" s="23">
        <v>73257</v>
      </c>
      <c r="C154" s="23">
        <v>17413</v>
      </c>
      <c r="D154" s="23">
        <v>2138</v>
      </c>
      <c r="E154" s="23">
        <v>4731</v>
      </c>
      <c r="F154" s="23">
        <v>4312</v>
      </c>
      <c r="G154" s="23">
        <v>327</v>
      </c>
      <c r="H154" s="23">
        <v>29084</v>
      </c>
      <c r="I154" s="23">
        <v>13203</v>
      </c>
      <c r="J154" s="23">
        <v>112</v>
      </c>
    </row>
    <row r="155" spans="1:10">
      <c r="A155" s="159" t="s">
        <v>471</v>
      </c>
      <c r="B155" s="23">
        <v>145019</v>
      </c>
      <c r="C155" s="23">
        <v>25403</v>
      </c>
      <c r="D155" s="23">
        <v>8780</v>
      </c>
      <c r="E155" s="23">
        <v>0</v>
      </c>
      <c r="F155" s="23">
        <v>7071</v>
      </c>
      <c r="G155" s="23">
        <v>2918</v>
      </c>
      <c r="H155" s="23">
        <v>27141</v>
      </c>
      <c r="I155" s="23">
        <v>20630</v>
      </c>
      <c r="J155" s="23">
        <v>2071</v>
      </c>
    </row>
    <row r="156" spans="1:10" ht="24" customHeight="1">
      <c r="A156" s="158" t="s">
        <v>472</v>
      </c>
      <c r="B156" s="23"/>
      <c r="C156" s="23"/>
      <c r="D156" s="23"/>
      <c r="E156" s="23"/>
      <c r="F156" s="23"/>
      <c r="G156" s="23"/>
      <c r="H156" s="23"/>
      <c r="I156" s="23"/>
      <c r="J156" s="23"/>
    </row>
    <row r="157" spans="1:10">
      <c r="A157" s="159" t="s">
        <v>473</v>
      </c>
      <c r="B157" s="23">
        <v>93610</v>
      </c>
      <c r="C157" s="23">
        <v>32036</v>
      </c>
      <c r="D157" s="23">
        <v>4383</v>
      </c>
      <c r="E157" s="23">
        <v>0</v>
      </c>
      <c r="F157" s="23">
        <v>13008</v>
      </c>
      <c r="G157" s="23">
        <v>1691</v>
      </c>
      <c r="H157" s="23">
        <v>27125</v>
      </c>
      <c r="I157" s="23">
        <v>9931</v>
      </c>
      <c r="J157" s="23">
        <v>47</v>
      </c>
    </row>
    <row r="158" spans="1:10">
      <c r="A158" s="159" t="s">
        <v>474</v>
      </c>
      <c r="B158" s="23">
        <v>185195</v>
      </c>
      <c r="C158" s="23">
        <v>18078</v>
      </c>
      <c r="D158" s="23">
        <v>5353</v>
      </c>
      <c r="E158" s="23">
        <v>0</v>
      </c>
      <c r="F158" s="23">
        <v>7214</v>
      </c>
      <c r="G158" s="23">
        <v>258</v>
      </c>
      <c r="H158" s="23">
        <v>102508</v>
      </c>
      <c r="I158" s="23">
        <v>33917</v>
      </c>
      <c r="J158" s="23">
        <v>7</v>
      </c>
    </row>
    <row r="159" spans="1:10">
      <c r="A159" s="159" t="s">
        <v>475</v>
      </c>
      <c r="B159" s="23">
        <v>28530</v>
      </c>
      <c r="C159" s="23">
        <v>5251</v>
      </c>
      <c r="D159" s="23">
        <v>800</v>
      </c>
      <c r="E159" s="23">
        <v>0</v>
      </c>
      <c r="F159" s="23">
        <v>3312</v>
      </c>
      <c r="G159" s="23">
        <v>122</v>
      </c>
      <c r="H159" s="23">
        <v>13846</v>
      </c>
      <c r="I159" s="23">
        <v>6149</v>
      </c>
      <c r="J159" s="23">
        <v>693</v>
      </c>
    </row>
    <row r="160" spans="1:10">
      <c r="A160" s="159" t="s">
        <v>476</v>
      </c>
      <c r="B160" s="23">
        <v>24390</v>
      </c>
      <c r="C160" s="23">
        <v>9727</v>
      </c>
      <c r="D160" s="23">
        <v>535</v>
      </c>
      <c r="E160" s="23">
        <v>0</v>
      </c>
      <c r="F160" s="23">
        <v>3811</v>
      </c>
      <c r="G160" s="23">
        <v>155</v>
      </c>
      <c r="H160" s="23">
        <v>9387</v>
      </c>
      <c r="I160" s="23">
        <v>4987</v>
      </c>
      <c r="J160" s="23">
        <v>0</v>
      </c>
    </row>
    <row r="161" spans="1:10">
      <c r="A161" s="159" t="s">
        <v>477</v>
      </c>
      <c r="B161" s="23">
        <v>253181</v>
      </c>
      <c r="C161" s="23">
        <v>139984</v>
      </c>
      <c r="D161" s="23">
        <v>239902</v>
      </c>
      <c r="E161" s="23">
        <v>0</v>
      </c>
      <c r="F161" s="23">
        <v>2211</v>
      </c>
      <c r="G161" s="23">
        <v>220885</v>
      </c>
      <c r="H161" s="23">
        <v>81231</v>
      </c>
      <c r="I161" s="23">
        <v>55488</v>
      </c>
      <c r="J161" s="23">
        <v>2632</v>
      </c>
    </row>
    <row r="162" spans="1:10">
      <c r="A162" s="159" t="s">
        <v>478</v>
      </c>
      <c r="B162" s="23">
        <v>22411</v>
      </c>
      <c r="C162" s="23">
        <v>2536</v>
      </c>
      <c r="D162" s="23">
        <v>1039</v>
      </c>
      <c r="E162" s="23">
        <v>0</v>
      </c>
      <c r="F162" s="23">
        <v>1974</v>
      </c>
      <c r="G162" s="23">
        <v>751</v>
      </c>
      <c r="H162" s="23">
        <v>7699</v>
      </c>
      <c r="I162" s="23">
        <v>1840</v>
      </c>
      <c r="J162" s="23">
        <v>0</v>
      </c>
    </row>
    <row r="163" spans="1:10">
      <c r="A163" s="159" t="s">
        <v>479</v>
      </c>
      <c r="B163" s="23">
        <v>22653</v>
      </c>
      <c r="C163" s="23">
        <v>1717</v>
      </c>
      <c r="D163" s="23">
        <v>781</v>
      </c>
      <c r="E163" s="23">
        <v>0</v>
      </c>
      <c r="F163" s="23">
        <v>555</v>
      </c>
      <c r="G163" s="23">
        <v>337</v>
      </c>
      <c r="H163" s="23">
        <v>13780</v>
      </c>
      <c r="I163" s="23">
        <v>4229</v>
      </c>
      <c r="J163" s="23">
        <v>0</v>
      </c>
    </row>
    <row r="164" spans="1:10">
      <c r="A164" s="159" t="s">
        <v>480</v>
      </c>
      <c r="B164" s="23">
        <v>115234</v>
      </c>
      <c r="C164" s="23">
        <v>16832</v>
      </c>
      <c r="D164" s="23">
        <v>1510</v>
      </c>
      <c r="E164" s="23">
        <v>5667</v>
      </c>
      <c r="F164" s="23">
        <v>0</v>
      </c>
      <c r="G164" s="23">
        <v>184</v>
      </c>
      <c r="H164" s="23">
        <v>53159</v>
      </c>
      <c r="I164" s="23">
        <v>27012</v>
      </c>
      <c r="J164" s="23">
        <v>670</v>
      </c>
    </row>
    <row r="165" spans="1:10">
      <c r="A165" s="159" t="s">
        <v>481</v>
      </c>
      <c r="B165" s="23">
        <v>11516</v>
      </c>
      <c r="C165" s="23">
        <v>5556</v>
      </c>
      <c r="D165" s="23">
        <v>427</v>
      </c>
      <c r="E165" s="23">
        <v>0</v>
      </c>
      <c r="F165" s="23">
        <v>1718</v>
      </c>
      <c r="G165" s="23">
        <v>267</v>
      </c>
      <c r="H165" s="23">
        <v>2325</v>
      </c>
      <c r="I165" s="23">
        <v>810</v>
      </c>
      <c r="J165" s="23">
        <v>0</v>
      </c>
    </row>
    <row r="166" spans="1:10">
      <c r="A166" s="159" t="s">
        <v>482</v>
      </c>
      <c r="B166" s="23">
        <v>30782</v>
      </c>
      <c r="C166" s="23">
        <v>5444</v>
      </c>
      <c r="D166" s="23">
        <v>418</v>
      </c>
      <c r="E166" s="23">
        <v>0</v>
      </c>
      <c r="F166" s="23">
        <v>2832</v>
      </c>
      <c r="G166" s="23">
        <v>232</v>
      </c>
      <c r="H166" s="23">
        <v>22147</v>
      </c>
      <c r="I166" s="23">
        <v>4621</v>
      </c>
      <c r="J166" s="23">
        <v>444</v>
      </c>
    </row>
    <row r="167" spans="1:10">
      <c r="A167" s="159" t="s">
        <v>483</v>
      </c>
      <c r="B167" s="23">
        <v>16622</v>
      </c>
      <c r="C167" s="23">
        <v>438</v>
      </c>
      <c r="D167" s="23">
        <v>1814</v>
      </c>
      <c r="E167" s="23">
        <v>0</v>
      </c>
      <c r="F167" s="23">
        <v>1259</v>
      </c>
      <c r="G167" s="23">
        <v>141</v>
      </c>
      <c r="H167" s="23">
        <v>7223</v>
      </c>
      <c r="I167" s="23">
        <v>2633</v>
      </c>
      <c r="J167" s="23">
        <v>0</v>
      </c>
    </row>
    <row r="168" spans="1:10">
      <c r="A168" s="159" t="s">
        <v>484</v>
      </c>
      <c r="B168" s="23">
        <v>1493631</v>
      </c>
      <c r="C168" s="23">
        <v>656798</v>
      </c>
      <c r="D168" s="23">
        <v>439408</v>
      </c>
      <c r="E168" s="23">
        <v>0</v>
      </c>
      <c r="F168" s="23">
        <v>49354</v>
      </c>
      <c r="G168" s="23">
        <v>350510</v>
      </c>
      <c r="H168" s="23">
        <v>161980</v>
      </c>
      <c r="I168" s="23">
        <v>222427</v>
      </c>
      <c r="J168" s="23">
        <v>6533</v>
      </c>
    </row>
    <row r="169" spans="1:10">
      <c r="A169" s="159" t="s">
        <v>485</v>
      </c>
      <c r="B169" s="23">
        <v>43155</v>
      </c>
      <c r="C169" s="23">
        <v>3337</v>
      </c>
      <c r="D169" s="23">
        <v>5389</v>
      </c>
      <c r="E169" s="23">
        <v>0</v>
      </c>
      <c r="F169" s="23">
        <v>3028</v>
      </c>
      <c r="G169" s="23">
        <v>6046</v>
      </c>
      <c r="H169" s="23">
        <v>11784</v>
      </c>
      <c r="I169" s="23">
        <v>4004</v>
      </c>
      <c r="J169" s="23">
        <v>24</v>
      </c>
    </row>
    <row r="170" spans="1:10">
      <c r="A170" s="159" t="s">
        <v>486</v>
      </c>
      <c r="B170" s="23">
        <v>16839</v>
      </c>
      <c r="C170" s="23">
        <v>8325</v>
      </c>
      <c r="D170" s="23">
        <v>999</v>
      </c>
      <c r="E170" s="23">
        <v>0</v>
      </c>
      <c r="F170" s="23">
        <v>1588</v>
      </c>
      <c r="G170" s="23">
        <v>29</v>
      </c>
      <c r="H170" s="23">
        <v>6569</v>
      </c>
      <c r="I170" s="23">
        <v>4557</v>
      </c>
      <c r="J170" s="23">
        <v>254</v>
      </c>
    </row>
    <row r="171" spans="1:10">
      <c r="A171" s="159" t="s">
        <v>487</v>
      </c>
      <c r="B171" s="23">
        <v>35784</v>
      </c>
      <c r="C171" s="23">
        <v>721</v>
      </c>
      <c r="D171" s="23">
        <v>479</v>
      </c>
      <c r="E171" s="23">
        <v>0</v>
      </c>
      <c r="F171" s="23">
        <v>3318</v>
      </c>
      <c r="G171" s="23">
        <v>490</v>
      </c>
      <c r="H171" s="23">
        <v>25079</v>
      </c>
      <c r="I171" s="23">
        <v>9081</v>
      </c>
      <c r="J171" s="23">
        <v>0</v>
      </c>
    </row>
    <row r="172" spans="1:10">
      <c r="A172" s="159" t="s">
        <v>488</v>
      </c>
      <c r="B172" s="23">
        <v>95399</v>
      </c>
      <c r="C172" s="23">
        <v>25997</v>
      </c>
      <c r="D172" s="23">
        <v>6897</v>
      </c>
      <c r="E172" s="23">
        <v>0</v>
      </c>
      <c r="F172" s="23">
        <v>6315</v>
      </c>
      <c r="G172" s="23">
        <v>1351</v>
      </c>
      <c r="H172" s="23">
        <v>14976</v>
      </c>
      <c r="I172" s="23">
        <v>14933</v>
      </c>
      <c r="J172" s="23">
        <v>328</v>
      </c>
    </row>
    <row r="173" spans="1:10">
      <c r="A173" s="159" t="s">
        <v>489</v>
      </c>
      <c r="B173" s="23">
        <v>17682</v>
      </c>
      <c r="C173" s="23">
        <v>5170</v>
      </c>
      <c r="D173" s="23">
        <v>239</v>
      </c>
      <c r="E173" s="23">
        <v>0</v>
      </c>
      <c r="F173" s="23">
        <v>1551</v>
      </c>
      <c r="G173" s="23">
        <v>0</v>
      </c>
      <c r="H173" s="23">
        <v>7517</v>
      </c>
      <c r="I173" s="23">
        <v>3342</v>
      </c>
      <c r="J173" s="23">
        <v>40</v>
      </c>
    </row>
    <row r="174" spans="1:10">
      <c r="A174" s="159" t="s">
        <v>490</v>
      </c>
      <c r="B174" s="23">
        <v>119232</v>
      </c>
      <c r="C174" s="23">
        <v>48913</v>
      </c>
      <c r="D174" s="23">
        <v>5664</v>
      </c>
      <c r="E174" s="23">
        <v>0</v>
      </c>
      <c r="F174" s="23">
        <v>6879</v>
      </c>
      <c r="G174" s="23">
        <v>1190</v>
      </c>
      <c r="H174" s="23">
        <v>17834</v>
      </c>
      <c r="I174" s="23">
        <v>10060</v>
      </c>
      <c r="J174" s="23">
        <v>635</v>
      </c>
    </row>
    <row r="175" spans="1:10">
      <c r="A175" s="159" t="s">
        <v>491</v>
      </c>
      <c r="B175" s="23">
        <v>61575</v>
      </c>
      <c r="C175" s="23">
        <v>79730</v>
      </c>
      <c r="D175" s="23">
        <v>4696</v>
      </c>
      <c r="E175" s="23">
        <v>0</v>
      </c>
      <c r="F175" s="23">
        <v>2984</v>
      </c>
      <c r="G175" s="23">
        <v>49</v>
      </c>
      <c r="H175" s="23">
        <v>9928</v>
      </c>
      <c r="I175" s="23">
        <v>14260</v>
      </c>
      <c r="J175" s="23">
        <v>8</v>
      </c>
    </row>
    <row r="176" spans="1:10">
      <c r="A176" s="159" t="s">
        <v>492</v>
      </c>
      <c r="B176" s="23">
        <v>143072</v>
      </c>
      <c r="C176" s="23">
        <v>18473</v>
      </c>
      <c r="D176" s="23">
        <v>6076</v>
      </c>
      <c r="E176" s="23">
        <v>0</v>
      </c>
      <c r="F176" s="23">
        <v>5341</v>
      </c>
      <c r="G176" s="23">
        <v>48</v>
      </c>
      <c r="H176" s="23">
        <v>39486</v>
      </c>
      <c r="I176" s="23">
        <v>15783</v>
      </c>
      <c r="J176" s="23">
        <v>59</v>
      </c>
    </row>
    <row r="177" spans="1:10">
      <c r="A177" s="159" t="s">
        <v>493</v>
      </c>
      <c r="B177" s="23">
        <v>35710</v>
      </c>
      <c r="C177" s="23">
        <v>15610</v>
      </c>
      <c r="D177" s="23">
        <v>1566</v>
      </c>
      <c r="E177" s="23">
        <v>-265</v>
      </c>
      <c r="F177" s="23">
        <v>4208</v>
      </c>
      <c r="G177" s="23">
        <v>422</v>
      </c>
      <c r="H177" s="23">
        <v>12812</v>
      </c>
      <c r="I177" s="23">
        <v>6341</v>
      </c>
      <c r="J177" s="23">
        <v>303</v>
      </c>
    </row>
    <row r="178" spans="1:10">
      <c r="A178" s="159" t="s">
        <v>494</v>
      </c>
      <c r="B178" s="23">
        <v>50225</v>
      </c>
      <c r="C178" s="23">
        <v>13069</v>
      </c>
      <c r="D178" s="23">
        <v>3691</v>
      </c>
      <c r="E178" s="23">
        <v>0</v>
      </c>
      <c r="F178" s="23">
        <v>4167</v>
      </c>
      <c r="G178" s="23">
        <v>60</v>
      </c>
      <c r="H178" s="23">
        <v>7952</v>
      </c>
      <c r="I178" s="23">
        <v>7657</v>
      </c>
      <c r="J178" s="23">
        <v>1222</v>
      </c>
    </row>
    <row r="179" spans="1:10">
      <c r="A179" s="159" t="s">
        <v>495</v>
      </c>
      <c r="B179" s="23">
        <v>85726</v>
      </c>
      <c r="C179" s="23">
        <v>5111</v>
      </c>
      <c r="D179" s="23">
        <v>3435</v>
      </c>
      <c r="E179" s="23">
        <v>0</v>
      </c>
      <c r="F179" s="23">
        <v>840</v>
      </c>
      <c r="G179" s="23">
        <v>704</v>
      </c>
      <c r="H179" s="23">
        <v>24934</v>
      </c>
      <c r="I179" s="23">
        <v>11064</v>
      </c>
      <c r="J179" s="23">
        <v>24</v>
      </c>
    </row>
    <row r="180" spans="1:10">
      <c r="A180" s="159" t="s">
        <v>496</v>
      </c>
      <c r="B180" s="23">
        <v>93904</v>
      </c>
      <c r="C180" s="23">
        <v>37396</v>
      </c>
      <c r="D180" s="23">
        <v>10482</v>
      </c>
      <c r="E180" s="23">
        <v>0</v>
      </c>
      <c r="F180" s="23">
        <v>8585</v>
      </c>
      <c r="G180" s="23">
        <v>4673</v>
      </c>
      <c r="H180" s="23">
        <v>9495</v>
      </c>
      <c r="I180" s="23">
        <v>21999</v>
      </c>
      <c r="J180" s="23">
        <v>401</v>
      </c>
    </row>
    <row r="181" spans="1:10">
      <c r="A181" s="159" t="s">
        <v>497</v>
      </c>
      <c r="B181" s="23">
        <v>47844</v>
      </c>
      <c r="C181" s="23">
        <v>1256</v>
      </c>
      <c r="D181" s="23">
        <v>3109</v>
      </c>
      <c r="E181" s="23">
        <v>0</v>
      </c>
      <c r="F181" s="23">
        <v>3017</v>
      </c>
      <c r="G181" s="23">
        <v>1631</v>
      </c>
      <c r="H181" s="23">
        <v>15031</v>
      </c>
      <c r="I181" s="23">
        <v>4178</v>
      </c>
      <c r="J181" s="23">
        <v>389</v>
      </c>
    </row>
    <row r="182" spans="1:10">
      <c r="A182" s="159" t="s">
        <v>498</v>
      </c>
      <c r="B182" s="23">
        <v>33927</v>
      </c>
      <c r="C182" s="23">
        <v>5662</v>
      </c>
      <c r="D182" s="23">
        <v>1265</v>
      </c>
      <c r="E182" s="23">
        <v>0</v>
      </c>
      <c r="F182" s="23">
        <v>2553</v>
      </c>
      <c r="G182" s="23">
        <v>116</v>
      </c>
      <c r="H182" s="23">
        <v>11711</v>
      </c>
      <c r="I182" s="23">
        <v>5066</v>
      </c>
      <c r="J182" s="23">
        <v>5</v>
      </c>
    </row>
    <row r="183" spans="1:10">
      <c r="A183" s="159" t="s">
        <v>499</v>
      </c>
      <c r="B183" s="23">
        <v>179055</v>
      </c>
      <c r="C183" s="23">
        <v>62290</v>
      </c>
      <c r="D183" s="23">
        <v>45891</v>
      </c>
      <c r="E183" s="23">
        <v>0</v>
      </c>
      <c r="F183" s="23">
        <v>7501</v>
      </c>
      <c r="G183" s="23">
        <v>47111</v>
      </c>
      <c r="H183" s="23">
        <v>19128</v>
      </c>
      <c r="I183" s="23">
        <v>23828</v>
      </c>
      <c r="J183" s="23">
        <v>7295</v>
      </c>
    </row>
    <row r="184" spans="1:10">
      <c r="A184" s="159" t="s">
        <v>500</v>
      </c>
      <c r="B184" s="23">
        <v>44263</v>
      </c>
      <c r="C184" s="23">
        <v>10783</v>
      </c>
      <c r="D184" s="23">
        <v>327</v>
      </c>
      <c r="E184" s="23">
        <v>0</v>
      </c>
      <c r="F184" s="23">
        <v>3843</v>
      </c>
      <c r="G184" s="23">
        <v>34</v>
      </c>
      <c r="H184" s="23">
        <v>10068</v>
      </c>
      <c r="I184" s="23">
        <v>4259</v>
      </c>
      <c r="J184" s="23">
        <v>78</v>
      </c>
    </row>
    <row r="185" spans="1:10">
      <c r="A185" s="159" t="s">
        <v>501</v>
      </c>
      <c r="B185" s="23">
        <v>117377</v>
      </c>
      <c r="C185" s="23">
        <v>28193</v>
      </c>
      <c r="D185" s="23">
        <v>1286</v>
      </c>
      <c r="E185" s="23">
        <v>0</v>
      </c>
      <c r="F185" s="23">
        <v>6363</v>
      </c>
      <c r="G185" s="23">
        <v>5422</v>
      </c>
      <c r="H185" s="23">
        <v>35776</v>
      </c>
      <c r="I185" s="23">
        <v>15608</v>
      </c>
      <c r="J185" s="23">
        <v>717</v>
      </c>
    </row>
    <row r="186" spans="1:10">
      <c r="A186" s="159" t="s">
        <v>502</v>
      </c>
      <c r="B186" s="23">
        <v>71850</v>
      </c>
      <c r="C186" s="23">
        <v>2361</v>
      </c>
      <c r="D186" s="23">
        <v>974</v>
      </c>
      <c r="E186" s="23">
        <v>3922</v>
      </c>
      <c r="F186" s="23">
        <v>0</v>
      </c>
      <c r="G186" s="23">
        <v>148</v>
      </c>
      <c r="H186" s="23">
        <v>31071</v>
      </c>
      <c r="I186" s="23">
        <v>11536</v>
      </c>
      <c r="J186" s="23">
        <v>5302</v>
      </c>
    </row>
    <row r="187" spans="1:10">
      <c r="A187" s="159" t="s">
        <v>503</v>
      </c>
      <c r="B187" s="23">
        <v>214439</v>
      </c>
      <c r="C187" s="23">
        <v>22350</v>
      </c>
      <c r="D187" s="23">
        <v>9190</v>
      </c>
      <c r="E187" s="23">
        <v>0</v>
      </c>
      <c r="F187" s="23">
        <v>10154</v>
      </c>
      <c r="G187" s="23">
        <v>7203</v>
      </c>
      <c r="H187" s="23">
        <v>78445</v>
      </c>
      <c r="I187" s="23">
        <v>35395</v>
      </c>
      <c r="J187" s="23">
        <v>786</v>
      </c>
    </row>
    <row r="188" spans="1:10">
      <c r="A188" s="159" t="s">
        <v>504</v>
      </c>
      <c r="B188" s="23">
        <v>17964</v>
      </c>
      <c r="C188" s="23">
        <v>7381</v>
      </c>
      <c r="D188" s="23">
        <v>207</v>
      </c>
      <c r="E188" s="23">
        <v>0</v>
      </c>
      <c r="F188" s="23">
        <v>1636</v>
      </c>
      <c r="G188" s="23">
        <v>50</v>
      </c>
      <c r="H188" s="23">
        <v>5047</v>
      </c>
      <c r="I188" s="23">
        <v>4456</v>
      </c>
      <c r="J188" s="23">
        <v>0</v>
      </c>
    </row>
    <row r="189" spans="1:10">
      <c r="A189" s="159" t="s">
        <v>505</v>
      </c>
      <c r="B189" s="23">
        <v>83156</v>
      </c>
      <c r="C189" s="23">
        <v>19121</v>
      </c>
      <c r="D189" s="23">
        <v>3623</v>
      </c>
      <c r="E189" s="23">
        <v>0</v>
      </c>
      <c r="F189" s="23">
        <v>4893</v>
      </c>
      <c r="G189" s="23">
        <v>2893</v>
      </c>
      <c r="H189" s="23">
        <v>11661</v>
      </c>
      <c r="I189" s="23">
        <v>8709</v>
      </c>
      <c r="J189" s="23">
        <v>0</v>
      </c>
    </row>
    <row r="190" spans="1:10">
      <c r="A190" s="159" t="s">
        <v>506</v>
      </c>
      <c r="B190" s="23">
        <v>28259</v>
      </c>
      <c r="C190" s="23">
        <v>10453</v>
      </c>
      <c r="D190" s="23">
        <v>287</v>
      </c>
      <c r="E190" s="23">
        <v>0</v>
      </c>
      <c r="F190" s="23">
        <v>2749</v>
      </c>
      <c r="G190" s="23">
        <v>73</v>
      </c>
      <c r="H190" s="23">
        <v>5924</v>
      </c>
      <c r="I190" s="23">
        <v>5899</v>
      </c>
      <c r="J190" s="23">
        <v>2135</v>
      </c>
    </row>
    <row r="191" spans="1:10">
      <c r="A191" s="159" t="s">
        <v>507</v>
      </c>
      <c r="B191" s="23">
        <v>26106</v>
      </c>
      <c r="C191" s="23">
        <v>9829</v>
      </c>
      <c r="D191" s="23">
        <v>866</v>
      </c>
      <c r="E191" s="23">
        <v>0</v>
      </c>
      <c r="F191" s="23">
        <v>2106</v>
      </c>
      <c r="G191" s="23">
        <v>1658</v>
      </c>
      <c r="H191" s="23">
        <v>8444</v>
      </c>
      <c r="I191" s="23">
        <v>9352</v>
      </c>
      <c r="J191" s="23">
        <v>33</v>
      </c>
    </row>
    <row r="192" spans="1:10">
      <c r="A192" s="159" t="s">
        <v>508</v>
      </c>
      <c r="B192" s="23">
        <v>41942</v>
      </c>
      <c r="C192" s="23">
        <v>11708</v>
      </c>
      <c r="D192" s="23">
        <v>1467</v>
      </c>
      <c r="E192" s="23">
        <v>0</v>
      </c>
      <c r="F192" s="23">
        <v>3549</v>
      </c>
      <c r="G192" s="23">
        <v>650</v>
      </c>
      <c r="H192" s="23">
        <v>14978</v>
      </c>
      <c r="I192" s="23">
        <v>3693</v>
      </c>
      <c r="J192" s="23">
        <v>747</v>
      </c>
    </row>
    <row r="193" spans="1:10">
      <c r="A193" s="159" t="s">
        <v>509</v>
      </c>
      <c r="B193" s="23">
        <v>28942</v>
      </c>
      <c r="C193" s="23">
        <v>1672</v>
      </c>
      <c r="D193" s="23">
        <v>2920</v>
      </c>
      <c r="E193" s="23">
        <v>0</v>
      </c>
      <c r="F193" s="23">
        <v>1969</v>
      </c>
      <c r="G193" s="23">
        <v>288</v>
      </c>
      <c r="H193" s="23">
        <v>13625</v>
      </c>
      <c r="I193" s="23">
        <v>8363</v>
      </c>
      <c r="J193" s="23">
        <v>72</v>
      </c>
    </row>
    <row r="194" spans="1:10">
      <c r="A194" s="159" t="s">
        <v>510</v>
      </c>
      <c r="B194" s="23">
        <v>34921</v>
      </c>
      <c r="C194" s="23">
        <v>7693</v>
      </c>
      <c r="D194" s="23">
        <v>798</v>
      </c>
      <c r="E194" s="23">
        <v>0</v>
      </c>
      <c r="F194" s="23">
        <v>1821</v>
      </c>
      <c r="G194" s="23">
        <v>12</v>
      </c>
      <c r="H194" s="23">
        <v>10698</v>
      </c>
      <c r="I194" s="23">
        <v>7310</v>
      </c>
      <c r="J194" s="23">
        <v>44</v>
      </c>
    </row>
    <row r="195" spans="1:10">
      <c r="A195" s="159" t="s">
        <v>511</v>
      </c>
      <c r="B195" s="23">
        <v>48670</v>
      </c>
      <c r="C195" s="23">
        <v>11103</v>
      </c>
      <c r="D195" s="23">
        <v>1561</v>
      </c>
      <c r="E195" s="23">
        <v>0</v>
      </c>
      <c r="F195" s="23">
        <v>3584</v>
      </c>
      <c r="G195" s="23">
        <v>677</v>
      </c>
      <c r="H195" s="23">
        <v>21934</v>
      </c>
      <c r="I195" s="23">
        <v>9619</v>
      </c>
      <c r="J195" s="23">
        <v>517</v>
      </c>
    </row>
    <row r="196" spans="1:10">
      <c r="A196" s="159" t="s">
        <v>512</v>
      </c>
      <c r="B196" s="23">
        <v>37705</v>
      </c>
      <c r="C196" s="23">
        <v>3100</v>
      </c>
      <c r="D196" s="23">
        <v>910</v>
      </c>
      <c r="E196" s="23">
        <v>0</v>
      </c>
      <c r="F196" s="23">
        <v>2552</v>
      </c>
      <c r="G196" s="23">
        <v>455</v>
      </c>
      <c r="H196" s="23">
        <v>7386</v>
      </c>
      <c r="I196" s="23">
        <v>4557</v>
      </c>
      <c r="J196" s="23">
        <v>0</v>
      </c>
    </row>
    <row r="197" spans="1:10">
      <c r="A197" s="159" t="s">
        <v>513</v>
      </c>
      <c r="B197" s="23">
        <v>172094</v>
      </c>
      <c r="C197" s="23">
        <v>45976</v>
      </c>
      <c r="D197" s="23">
        <v>4263</v>
      </c>
      <c r="E197" s="23">
        <v>0</v>
      </c>
      <c r="F197" s="23">
        <v>9215</v>
      </c>
      <c r="G197" s="23">
        <v>1137</v>
      </c>
      <c r="H197" s="23">
        <v>50245</v>
      </c>
      <c r="I197" s="23">
        <v>30627</v>
      </c>
      <c r="J197" s="23">
        <v>67</v>
      </c>
    </row>
    <row r="198" spans="1:10">
      <c r="A198" s="159" t="s">
        <v>514</v>
      </c>
      <c r="B198" s="23">
        <v>48106</v>
      </c>
      <c r="C198" s="23">
        <v>2383</v>
      </c>
      <c r="D198" s="23">
        <v>8371</v>
      </c>
      <c r="E198" s="23">
        <v>0</v>
      </c>
      <c r="F198" s="23">
        <v>6644</v>
      </c>
      <c r="G198" s="23">
        <v>1787</v>
      </c>
      <c r="H198" s="23">
        <v>24747</v>
      </c>
      <c r="I198" s="23">
        <v>8456</v>
      </c>
      <c r="J198" s="23">
        <v>0</v>
      </c>
    </row>
    <row r="199" spans="1:10">
      <c r="A199" s="159" t="s">
        <v>515</v>
      </c>
      <c r="B199" s="23">
        <v>209711</v>
      </c>
      <c r="C199" s="23">
        <v>59018</v>
      </c>
      <c r="D199" s="23">
        <v>5706</v>
      </c>
      <c r="E199" s="23">
        <v>0</v>
      </c>
      <c r="F199" s="23">
        <v>14086</v>
      </c>
      <c r="G199" s="23">
        <v>665</v>
      </c>
      <c r="H199" s="23">
        <v>61560</v>
      </c>
      <c r="I199" s="23">
        <v>26077</v>
      </c>
      <c r="J199" s="23">
        <v>380</v>
      </c>
    </row>
    <row r="200" spans="1:10">
      <c r="A200" s="159" t="s">
        <v>516</v>
      </c>
      <c r="B200" s="23">
        <v>66362</v>
      </c>
      <c r="C200" s="23">
        <v>29790</v>
      </c>
      <c r="D200" s="23">
        <v>2096</v>
      </c>
      <c r="E200" s="23">
        <v>0</v>
      </c>
      <c r="F200" s="23">
        <v>5604</v>
      </c>
      <c r="G200" s="23">
        <v>500</v>
      </c>
      <c r="H200" s="23">
        <v>11564</v>
      </c>
      <c r="I200" s="23">
        <v>13454</v>
      </c>
      <c r="J200" s="23">
        <v>452</v>
      </c>
    </row>
    <row r="201" spans="1:10">
      <c r="A201" s="159" t="s">
        <v>517</v>
      </c>
      <c r="B201" s="23">
        <v>54242</v>
      </c>
      <c r="C201" s="23">
        <v>3573</v>
      </c>
      <c r="D201" s="23">
        <v>1946</v>
      </c>
      <c r="E201" s="23">
        <v>5684</v>
      </c>
      <c r="F201" s="23">
        <v>0</v>
      </c>
      <c r="G201" s="23">
        <v>5994</v>
      </c>
      <c r="H201" s="23">
        <v>20041</v>
      </c>
      <c r="I201" s="23">
        <v>6495</v>
      </c>
      <c r="J201" s="23">
        <v>122</v>
      </c>
    </row>
    <row r="202" spans="1:10">
      <c r="A202" s="159" t="s">
        <v>518</v>
      </c>
      <c r="B202" s="23">
        <v>32747</v>
      </c>
      <c r="C202" s="23">
        <v>5191</v>
      </c>
      <c r="D202" s="23">
        <v>703</v>
      </c>
      <c r="E202" s="23">
        <v>3644</v>
      </c>
      <c r="F202" s="23">
        <v>0</v>
      </c>
      <c r="G202" s="23">
        <v>537</v>
      </c>
      <c r="H202" s="23">
        <v>12996</v>
      </c>
      <c r="I202" s="23">
        <v>7519</v>
      </c>
      <c r="J202" s="23">
        <v>1054</v>
      </c>
    </row>
    <row r="203" spans="1:10">
      <c r="A203" s="159" t="s">
        <v>519</v>
      </c>
      <c r="B203" s="23">
        <v>149172</v>
      </c>
      <c r="C203" s="23">
        <v>19440</v>
      </c>
      <c r="D203" s="23">
        <v>4523</v>
      </c>
      <c r="E203" s="23">
        <v>0</v>
      </c>
      <c r="F203" s="23">
        <v>6048</v>
      </c>
      <c r="G203" s="23">
        <v>613</v>
      </c>
      <c r="H203" s="23">
        <v>26164</v>
      </c>
      <c r="I203" s="23">
        <v>16278</v>
      </c>
      <c r="J203" s="23">
        <v>0</v>
      </c>
    </row>
    <row r="204" spans="1:10">
      <c r="A204" s="159" t="s">
        <v>520</v>
      </c>
      <c r="B204" s="23">
        <v>62948</v>
      </c>
      <c r="C204" s="23">
        <v>2178</v>
      </c>
      <c r="D204" s="23">
        <v>1191</v>
      </c>
      <c r="E204" s="23">
        <v>0</v>
      </c>
      <c r="F204" s="23">
        <v>4762</v>
      </c>
      <c r="G204" s="23">
        <v>143</v>
      </c>
      <c r="H204" s="23">
        <v>15661</v>
      </c>
      <c r="I204" s="23">
        <v>4605</v>
      </c>
      <c r="J204" s="23">
        <v>1317</v>
      </c>
    </row>
    <row r="205" spans="1:10">
      <c r="A205" s="159" t="s">
        <v>521</v>
      </c>
      <c r="B205" s="23">
        <v>43026</v>
      </c>
      <c r="C205" s="23">
        <v>11081</v>
      </c>
      <c r="D205" s="23">
        <v>1421</v>
      </c>
      <c r="E205" s="23">
        <v>448</v>
      </c>
      <c r="F205" s="23">
        <v>3067</v>
      </c>
      <c r="G205" s="23">
        <v>445</v>
      </c>
      <c r="H205" s="23">
        <v>5670</v>
      </c>
      <c r="I205" s="23">
        <v>4662</v>
      </c>
      <c r="J205" s="23">
        <v>49</v>
      </c>
    </row>
    <row r="206" spans="1:10" ht="24" customHeight="1">
      <c r="A206" s="158" t="s">
        <v>522</v>
      </c>
      <c r="B206" s="23"/>
      <c r="C206" s="23"/>
      <c r="D206" s="23"/>
      <c r="E206" s="23"/>
      <c r="F206" s="23"/>
      <c r="G206" s="23"/>
      <c r="H206" s="23"/>
      <c r="I206" s="23"/>
      <c r="J206" s="23"/>
    </row>
    <row r="207" spans="1:10">
      <c r="A207" s="159" t="s">
        <v>523</v>
      </c>
      <c r="B207" s="23">
        <v>75084</v>
      </c>
      <c r="C207" s="23">
        <v>17714</v>
      </c>
      <c r="D207" s="23">
        <v>15468</v>
      </c>
      <c r="E207" s="23">
        <v>0</v>
      </c>
      <c r="F207" s="23">
        <v>3378</v>
      </c>
      <c r="G207" s="23">
        <v>3099</v>
      </c>
      <c r="H207" s="23">
        <v>31991</v>
      </c>
      <c r="I207" s="23">
        <v>12446</v>
      </c>
      <c r="J207" s="23">
        <v>260</v>
      </c>
    </row>
    <row r="208" spans="1:10">
      <c r="A208" s="159" t="s">
        <v>524</v>
      </c>
      <c r="B208" s="23">
        <v>16390</v>
      </c>
      <c r="C208" s="23">
        <v>3000</v>
      </c>
      <c r="D208" s="23">
        <v>2584</v>
      </c>
      <c r="E208" s="23">
        <v>-18</v>
      </c>
      <c r="F208" s="23">
        <v>1669</v>
      </c>
      <c r="G208" s="23">
        <v>0</v>
      </c>
      <c r="H208" s="23">
        <v>3134</v>
      </c>
      <c r="I208" s="23">
        <v>4836</v>
      </c>
      <c r="J208" s="23">
        <v>0</v>
      </c>
    </row>
    <row r="209" spans="1:10">
      <c r="A209" s="159" t="s">
        <v>525</v>
      </c>
      <c r="B209" s="23">
        <v>43998</v>
      </c>
      <c r="C209" s="23">
        <v>3594</v>
      </c>
      <c r="D209" s="23">
        <v>335</v>
      </c>
      <c r="E209" s="23">
        <v>0</v>
      </c>
      <c r="F209" s="23">
        <v>3086</v>
      </c>
      <c r="G209" s="23">
        <v>211</v>
      </c>
      <c r="H209" s="23">
        <v>21022</v>
      </c>
      <c r="I209" s="23">
        <v>4838</v>
      </c>
      <c r="J209" s="23">
        <v>65</v>
      </c>
    </row>
    <row r="210" spans="1:10">
      <c r="A210" s="159" t="s">
        <v>526</v>
      </c>
      <c r="B210" s="23">
        <v>53142</v>
      </c>
      <c r="C210" s="23">
        <v>5650</v>
      </c>
      <c r="D210" s="23">
        <v>671</v>
      </c>
      <c r="E210" s="23">
        <v>0</v>
      </c>
      <c r="F210" s="23">
        <v>4216</v>
      </c>
      <c r="G210" s="23">
        <v>0</v>
      </c>
      <c r="H210" s="23">
        <v>27892</v>
      </c>
      <c r="I210" s="23">
        <v>8507</v>
      </c>
      <c r="J210" s="23">
        <v>501</v>
      </c>
    </row>
    <row r="211" spans="1:10">
      <c r="A211" s="159" t="s">
        <v>527</v>
      </c>
      <c r="B211" s="23">
        <v>33847</v>
      </c>
      <c r="C211" s="23">
        <v>2843</v>
      </c>
      <c r="D211" s="23">
        <v>1621</v>
      </c>
      <c r="E211" s="23">
        <v>0</v>
      </c>
      <c r="F211" s="23">
        <v>4447</v>
      </c>
      <c r="G211" s="23">
        <v>74</v>
      </c>
      <c r="H211" s="23">
        <v>21195</v>
      </c>
      <c r="I211" s="23">
        <v>6425</v>
      </c>
      <c r="J211" s="23">
        <v>0</v>
      </c>
    </row>
    <row r="212" spans="1:10">
      <c r="A212" s="159" t="s">
        <v>528</v>
      </c>
      <c r="B212" s="23">
        <v>51093</v>
      </c>
      <c r="C212" s="23">
        <v>8484</v>
      </c>
      <c r="D212" s="23">
        <v>346</v>
      </c>
      <c r="E212" s="23">
        <v>13</v>
      </c>
      <c r="F212" s="23">
        <v>2725</v>
      </c>
      <c r="G212" s="23">
        <v>-3</v>
      </c>
      <c r="H212" s="23">
        <v>37050</v>
      </c>
      <c r="I212" s="23">
        <v>8101</v>
      </c>
      <c r="J212" s="23">
        <v>9</v>
      </c>
    </row>
    <row r="213" spans="1:10">
      <c r="A213" s="159" t="s">
        <v>529</v>
      </c>
      <c r="B213" s="23">
        <v>59421</v>
      </c>
      <c r="C213" s="23">
        <v>7108</v>
      </c>
      <c r="D213" s="23">
        <v>2513</v>
      </c>
      <c r="E213" s="23">
        <v>0</v>
      </c>
      <c r="F213" s="23">
        <v>3408</v>
      </c>
      <c r="G213" s="23">
        <v>1774</v>
      </c>
      <c r="H213" s="23">
        <v>28294</v>
      </c>
      <c r="I213" s="23">
        <v>6582</v>
      </c>
      <c r="J213" s="23">
        <v>54</v>
      </c>
    </row>
    <row r="214" spans="1:10">
      <c r="A214" s="159" t="s">
        <v>530</v>
      </c>
      <c r="B214" s="23">
        <v>170325</v>
      </c>
      <c r="C214" s="23">
        <v>72385</v>
      </c>
      <c r="D214" s="23">
        <v>15754</v>
      </c>
      <c r="E214" s="23">
        <v>0</v>
      </c>
      <c r="F214" s="23">
        <v>3466</v>
      </c>
      <c r="G214" s="23">
        <v>663</v>
      </c>
      <c r="H214" s="23">
        <v>13649</v>
      </c>
      <c r="I214" s="23">
        <v>44001</v>
      </c>
      <c r="J214" s="23">
        <v>9091</v>
      </c>
    </row>
    <row r="215" spans="1:10">
      <c r="A215" s="159" t="s">
        <v>531</v>
      </c>
      <c r="B215" s="23">
        <v>42440</v>
      </c>
      <c r="C215" s="23">
        <v>6866</v>
      </c>
      <c r="D215" s="23">
        <v>764</v>
      </c>
      <c r="E215" s="23">
        <v>0</v>
      </c>
      <c r="F215" s="23">
        <v>2689</v>
      </c>
      <c r="G215" s="23">
        <v>108</v>
      </c>
      <c r="H215" s="23">
        <v>25190</v>
      </c>
      <c r="I215" s="23">
        <v>7011</v>
      </c>
      <c r="J215" s="23">
        <v>0</v>
      </c>
    </row>
    <row r="216" spans="1:10">
      <c r="A216" s="159" t="s">
        <v>532</v>
      </c>
      <c r="B216" s="23">
        <v>67070</v>
      </c>
      <c r="C216" s="23">
        <v>16211</v>
      </c>
      <c r="D216" s="23">
        <v>1692</v>
      </c>
      <c r="E216" s="23">
        <v>0</v>
      </c>
      <c r="F216" s="23">
        <v>4082</v>
      </c>
      <c r="G216" s="23">
        <v>28</v>
      </c>
      <c r="H216" s="23">
        <v>20350</v>
      </c>
      <c r="I216" s="23">
        <v>8092</v>
      </c>
      <c r="J216" s="23">
        <v>13</v>
      </c>
    </row>
    <row r="217" spans="1:10">
      <c r="A217" s="159" t="s">
        <v>533</v>
      </c>
      <c r="B217" s="23">
        <v>15456</v>
      </c>
      <c r="C217" s="23">
        <v>210</v>
      </c>
      <c r="D217" s="23">
        <v>269</v>
      </c>
      <c r="E217" s="23">
        <v>0</v>
      </c>
      <c r="F217" s="23">
        <v>1935</v>
      </c>
      <c r="G217" s="23">
        <v>0</v>
      </c>
      <c r="H217" s="23">
        <v>9321</v>
      </c>
      <c r="I217" s="23">
        <v>2127</v>
      </c>
      <c r="J217" s="23">
        <v>0</v>
      </c>
    </row>
    <row r="218" spans="1:10">
      <c r="A218" s="159" t="s">
        <v>534</v>
      </c>
      <c r="B218" s="23">
        <v>10314</v>
      </c>
      <c r="C218" s="23">
        <v>2622</v>
      </c>
      <c r="D218" s="23">
        <v>130</v>
      </c>
      <c r="E218" s="23">
        <v>1434</v>
      </c>
      <c r="F218" s="23">
        <v>0</v>
      </c>
      <c r="G218" s="23">
        <v>0</v>
      </c>
      <c r="H218" s="23">
        <v>3931</v>
      </c>
      <c r="I218" s="23">
        <v>2304</v>
      </c>
      <c r="J218" s="23">
        <v>0</v>
      </c>
    </row>
    <row r="219" spans="1:10">
      <c r="A219" s="159" t="s">
        <v>535</v>
      </c>
      <c r="B219" s="23">
        <v>49133</v>
      </c>
      <c r="C219" s="23">
        <v>7189</v>
      </c>
      <c r="D219" s="23">
        <v>1784</v>
      </c>
      <c r="E219" s="23">
        <v>0</v>
      </c>
      <c r="F219" s="23">
        <v>3653</v>
      </c>
      <c r="G219" s="23">
        <v>254</v>
      </c>
      <c r="H219" s="23">
        <v>19045</v>
      </c>
      <c r="I219" s="23">
        <v>7370</v>
      </c>
      <c r="J219" s="23">
        <v>1633</v>
      </c>
    </row>
    <row r="220" spans="1:10">
      <c r="A220" s="159" t="s">
        <v>536</v>
      </c>
      <c r="B220" s="23">
        <v>49755</v>
      </c>
      <c r="C220" s="23">
        <v>4456</v>
      </c>
      <c r="D220" s="23">
        <v>551</v>
      </c>
      <c r="E220" s="23">
        <v>0</v>
      </c>
      <c r="F220" s="23">
        <v>2677</v>
      </c>
      <c r="G220" s="23">
        <v>106</v>
      </c>
      <c r="H220" s="23">
        <v>11873</v>
      </c>
      <c r="I220" s="23">
        <v>7577</v>
      </c>
      <c r="J220" s="23">
        <v>0</v>
      </c>
    </row>
    <row r="221" spans="1:10">
      <c r="A221" s="159" t="s">
        <v>537</v>
      </c>
      <c r="B221" s="23">
        <v>48197</v>
      </c>
      <c r="C221" s="23">
        <v>5549</v>
      </c>
      <c r="D221" s="23">
        <v>1072</v>
      </c>
      <c r="E221" s="23">
        <v>0</v>
      </c>
      <c r="F221" s="23">
        <v>3262</v>
      </c>
      <c r="G221" s="23">
        <v>57</v>
      </c>
      <c r="H221" s="23">
        <v>12222</v>
      </c>
      <c r="I221" s="23">
        <v>6767</v>
      </c>
      <c r="J221" s="23">
        <v>313</v>
      </c>
    </row>
    <row r="222" spans="1:10">
      <c r="A222" s="159" t="s">
        <v>538</v>
      </c>
      <c r="B222" s="23">
        <v>28775</v>
      </c>
      <c r="C222" s="23">
        <v>6642</v>
      </c>
      <c r="D222" s="23">
        <v>294</v>
      </c>
      <c r="E222" s="23">
        <v>0</v>
      </c>
      <c r="F222" s="23">
        <v>2728</v>
      </c>
      <c r="G222" s="23">
        <v>269</v>
      </c>
      <c r="H222" s="23">
        <v>15157</v>
      </c>
      <c r="I222" s="23">
        <v>5686</v>
      </c>
      <c r="J222" s="23">
        <v>64</v>
      </c>
    </row>
    <row r="223" spans="1:10" ht="24.75" customHeight="1">
      <c r="A223" s="158" t="s">
        <v>539</v>
      </c>
      <c r="B223" s="23"/>
      <c r="C223" s="23"/>
      <c r="D223" s="23"/>
      <c r="E223" s="23"/>
      <c r="F223" s="23"/>
      <c r="G223" s="23"/>
      <c r="H223" s="23"/>
      <c r="I223" s="23"/>
      <c r="J223" s="23"/>
    </row>
    <row r="224" spans="1:10">
      <c r="A224" s="159" t="s">
        <v>540</v>
      </c>
      <c r="B224" s="23">
        <v>33370</v>
      </c>
      <c r="C224" s="23">
        <v>10229</v>
      </c>
      <c r="D224" s="23">
        <v>330</v>
      </c>
      <c r="E224" s="23">
        <v>0</v>
      </c>
      <c r="F224" s="23">
        <v>2817</v>
      </c>
      <c r="G224" s="23">
        <v>0</v>
      </c>
      <c r="H224" s="23">
        <v>7361</v>
      </c>
      <c r="I224" s="23">
        <v>5285</v>
      </c>
      <c r="J224" s="23">
        <v>0</v>
      </c>
    </row>
    <row r="225" spans="1:10">
      <c r="A225" s="159" t="s">
        <v>541</v>
      </c>
      <c r="B225" s="23">
        <v>24373</v>
      </c>
      <c r="C225" s="23">
        <v>5096</v>
      </c>
      <c r="D225" s="23">
        <v>44</v>
      </c>
      <c r="E225" s="23">
        <v>0</v>
      </c>
      <c r="F225" s="23">
        <v>1623</v>
      </c>
      <c r="G225" s="23">
        <v>15</v>
      </c>
      <c r="H225" s="23">
        <v>279</v>
      </c>
      <c r="I225" s="23">
        <v>2338</v>
      </c>
      <c r="J225" s="23">
        <v>0</v>
      </c>
    </row>
    <row r="226" spans="1:10">
      <c r="A226" s="159" t="s">
        <v>542</v>
      </c>
      <c r="B226" s="23">
        <v>39237</v>
      </c>
      <c r="C226" s="23">
        <v>18875</v>
      </c>
      <c r="D226" s="23">
        <v>1050</v>
      </c>
      <c r="E226" s="23">
        <v>0</v>
      </c>
      <c r="F226" s="23">
        <v>3828</v>
      </c>
      <c r="G226" s="23">
        <v>80</v>
      </c>
      <c r="H226" s="23">
        <v>16662</v>
      </c>
      <c r="I226" s="23">
        <v>7190</v>
      </c>
      <c r="J226" s="23">
        <v>886</v>
      </c>
    </row>
    <row r="227" spans="1:10">
      <c r="A227" s="159" t="s">
        <v>543</v>
      </c>
      <c r="B227" s="23">
        <v>31705</v>
      </c>
      <c r="C227" s="23">
        <v>1588</v>
      </c>
      <c r="D227" s="23">
        <v>102</v>
      </c>
      <c r="E227" s="23">
        <v>0</v>
      </c>
      <c r="F227" s="23">
        <v>2189</v>
      </c>
      <c r="G227" s="23">
        <v>17</v>
      </c>
      <c r="H227" s="23">
        <v>22344</v>
      </c>
      <c r="I227" s="23">
        <v>5071</v>
      </c>
      <c r="J227" s="23">
        <v>0</v>
      </c>
    </row>
    <row r="228" spans="1:10">
      <c r="A228" s="159" t="s">
        <v>544</v>
      </c>
      <c r="B228" s="23">
        <v>81754</v>
      </c>
      <c r="C228" s="23">
        <v>8705</v>
      </c>
      <c r="D228" s="23">
        <v>2155</v>
      </c>
      <c r="E228" s="23">
        <v>0</v>
      </c>
      <c r="F228" s="23">
        <v>3713</v>
      </c>
      <c r="G228" s="23">
        <v>216</v>
      </c>
      <c r="H228" s="23">
        <v>28111</v>
      </c>
      <c r="I228" s="23">
        <v>13603</v>
      </c>
      <c r="J228" s="23">
        <v>232</v>
      </c>
    </row>
    <row r="229" spans="1:10">
      <c r="A229" s="159" t="s">
        <v>545</v>
      </c>
      <c r="B229" s="23">
        <v>77558</v>
      </c>
      <c r="C229" s="23">
        <v>10616</v>
      </c>
      <c r="D229" s="23">
        <v>1225</v>
      </c>
      <c r="E229" s="23">
        <v>0</v>
      </c>
      <c r="F229" s="23">
        <v>7261</v>
      </c>
      <c r="G229" s="23">
        <v>1139</v>
      </c>
      <c r="H229" s="23">
        <v>15397</v>
      </c>
      <c r="I229" s="23">
        <v>6852</v>
      </c>
      <c r="J229" s="23">
        <v>5400</v>
      </c>
    </row>
    <row r="230" spans="1:10">
      <c r="A230" s="159" t="s">
        <v>546</v>
      </c>
      <c r="B230" s="23">
        <v>16047</v>
      </c>
      <c r="C230" s="23">
        <v>8719</v>
      </c>
      <c r="D230" s="23">
        <v>62</v>
      </c>
      <c r="E230" s="23">
        <v>0</v>
      </c>
      <c r="F230" s="23">
        <v>2150</v>
      </c>
      <c r="G230" s="23">
        <v>76</v>
      </c>
      <c r="H230" s="23">
        <v>2777</v>
      </c>
      <c r="I230" s="23">
        <v>1937</v>
      </c>
      <c r="J230" s="23">
        <v>0</v>
      </c>
    </row>
    <row r="231" spans="1:10">
      <c r="A231" s="159" t="s">
        <v>547</v>
      </c>
      <c r="B231" s="23">
        <v>21759</v>
      </c>
      <c r="C231" s="23">
        <v>12625</v>
      </c>
      <c r="D231" s="23">
        <v>502</v>
      </c>
      <c r="E231" s="23">
        <v>0</v>
      </c>
      <c r="F231" s="23">
        <v>3502</v>
      </c>
      <c r="G231" s="23">
        <v>61</v>
      </c>
      <c r="H231" s="23">
        <v>4629</v>
      </c>
      <c r="I231" s="23">
        <v>2532</v>
      </c>
      <c r="J231" s="23">
        <v>0</v>
      </c>
    </row>
    <row r="232" spans="1:10">
      <c r="A232" s="159" t="s">
        <v>548</v>
      </c>
      <c r="B232" s="23">
        <v>89164</v>
      </c>
      <c r="C232" s="23">
        <v>38658</v>
      </c>
      <c r="D232" s="23">
        <v>2029</v>
      </c>
      <c r="E232" s="23">
        <v>0</v>
      </c>
      <c r="F232" s="23">
        <v>4089</v>
      </c>
      <c r="G232" s="23">
        <v>355</v>
      </c>
      <c r="H232" s="23">
        <v>33510</v>
      </c>
      <c r="I232" s="23">
        <v>15442</v>
      </c>
      <c r="J232" s="23">
        <v>514</v>
      </c>
    </row>
    <row r="233" spans="1:10">
      <c r="A233" s="159" t="s">
        <v>549</v>
      </c>
      <c r="B233" s="23">
        <v>8695</v>
      </c>
      <c r="C233" s="23">
        <v>8105</v>
      </c>
      <c r="D233" s="23">
        <v>0</v>
      </c>
      <c r="E233" s="23">
        <v>0</v>
      </c>
      <c r="F233" s="23">
        <v>979</v>
      </c>
      <c r="G233" s="23">
        <v>0</v>
      </c>
      <c r="H233" s="23">
        <v>529</v>
      </c>
      <c r="I233" s="23">
        <v>4093</v>
      </c>
      <c r="J233" s="23">
        <v>0</v>
      </c>
    </row>
    <row r="234" spans="1:10">
      <c r="A234" s="159" t="s">
        <v>550</v>
      </c>
      <c r="B234" s="23">
        <v>26692</v>
      </c>
      <c r="C234" s="23">
        <v>17035</v>
      </c>
      <c r="D234" s="23">
        <v>77</v>
      </c>
      <c r="E234" s="23">
        <v>0</v>
      </c>
      <c r="F234" s="23">
        <v>3110</v>
      </c>
      <c r="G234" s="23">
        <v>31</v>
      </c>
      <c r="H234" s="23">
        <v>7311</v>
      </c>
      <c r="I234" s="23">
        <v>6946</v>
      </c>
      <c r="J234" s="23">
        <v>0</v>
      </c>
    </row>
    <row r="235" spans="1:10">
      <c r="A235" s="159" t="s">
        <v>551</v>
      </c>
      <c r="B235" s="23">
        <v>491008</v>
      </c>
      <c r="C235" s="23">
        <v>96839</v>
      </c>
      <c r="D235" s="23">
        <v>55489</v>
      </c>
      <c r="E235" s="23">
        <v>35261</v>
      </c>
      <c r="F235" s="23">
        <v>0</v>
      </c>
      <c r="G235" s="23">
        <v>41245</v>
      </c>
      <c r="H235" s="23">
        <v>51505</v>
      </c>
      <c r="I235" s="23">
        <v>68301</v>
      </c>
      <c r="J235" s="23">
        <v>15222</v>
      </c>
    </row>
    <row r="236" spans="1:10" ht="22.5" customHeight="1">
      <c r="A236" s="158" t="s">
        <v>552</v>
      </c>
      <c r="B236" s="23"/>
      <c r="C236" s="23"/>
      <c r="D236" s="23"/>
      <c r="E236" s="23"/>
      <c r="F236" s="23"/>
      <c r="G236" s="23"/>
      <c r="H236" s="23"/>
      <c r="I236" s="23"/>
      <c r="J236" s="23"/>
    </row>
    <row r="237" spans="1:10">
      <c r="A237" s="159" t="s">
        <v>553</v>
      </c>
      <c r="B237" s="23">
        <v>28233</v>
      </c>
      <c r="C237" s="23">
        <v>6081</v>
      </c>
      <c r="D237" s="23">
        <v>8462</v>
      </c>
      <c r="E237" s="23">
        <v>0</v>
      </c>
      <c r="F237" s="23">
        <v>2188</v>
      </c>
      <c r="G237" s="23">
        <v>9069</v>
      </c>
      <c r="H237" s="23">
        <v>1185</v>
      </c>
      <c r="I237" s="23">
        <v>8640</v>
      </c>
      <c r="J237" s="23">
        <v>551</v>
      </c>
    </row>
    <row r="238" spans="1:10">
      <c r="A238" s="159" t="s">
        <v>554</v>
      </c>
      <c r="B238" s="23">
        <v>36518</v>
      </c>
      <c r="C238" s="23">
        <v>3314</v>
      </c>
      <c r="D238" s="23">
        <v>217</v>
      </c>
      <c r="E238" s="23">
        <v>0</v>
      </c>
      <c r="F238" s="23">
        <v>1052</v>
      </c>
      <c r="G238" s="23">
        <v>313</v>
      </c>
      <c r="H238" s="23">
        <v>13278</v>
      </c>
      <c r="I238" s="23">
        <v>4632</v>
      </c>
      <c r="J238" s="23">
        <v>358</v>
      </c>
    </row>
    <row r="239" spans="1:10">
      <c r="A239" s="159" t="s">
        <v>555</v>
      </c>
      <c r="B239" s="23">
        <v>55441</v>
      </c>
      <c r="C239" s="23">
        <v>21467</v>
      </c>
      <c r="D239" s="23">
        <v>1361</v>
      </c>
      <c r="E239" s="23">
        <v>0</v>
      </c>
      <c r="F239" s="23">
        <v>4036</v>
      </c>
      <c r="G239" s="23">
        <v>196</v>
      </c>
      <c r="H239" s="23">
        <v>14707</v>
      </c>
      <c r="I239" s="23">
        <v>9735</v>
      </c>
      <c r="J239" s="23">
        <v>262</v>
      </c>
    </row>
    <row r="240" spans="1:10">
      <c r="A240" s="159" t="s">
        <v>556</v>
      </c>
      <c r="B240" s="23">
        <v>48649</v>
      </c>
      <c r="C240" s="23">
        <v>7421</v>
      </c>
      <c r="D240" s="23">
        <v>1918</v>
      </c>
      <c r="E240" s="23">
        <v>0</v>
      </c>
      <c r="F240" s="23">
        <v>6570</v>
      </c>
      <c r="G240" s="23">
        <v>361</v>
      </c>
      <c r="H240" s="23">
        <v>17331</v>
      </c>
      <c r="I240" s="23">
        <v>4025</v>
      </c>
      <c r="J240" s="23">
        <v>2139</v>
      </c>
    </row>
    <row r="241" spans="1:10">
      <c r="A241" s="159" t="s">
        <v>557</v>
      </c>
      <c r="B241" s="23">
        <v>107446</v>
      </c>
      <c r="C241" s="23">
        <v>12466</v>
      </c>
      <c r="D241" s="23">
        <v>2098</v>
      </c>
      <c r="E241" s="23">
        <v>0</v>
      </c>
      <c r="F241" s="23">
        <v>3270</v>
      </c>
      <c r="G241" s="23">
        <v>655</v>
      </c>
      <c r="H241" s="23">
        <v>31793</v>
      </c>
      <c r="I241" s="23">
        <v>11124</v>
      </c>
      <c r="J241" s="23">
        <v>413</v>
      </c>
    </row>
    <row r="242" spans="1:10">
      <c r="A242" s="159" t="s">
        <v>558</v>
      </c>
      <c r="B242" s="23">
        <v>20051</v>
      </c>
      <c r="C242" s="23">
        <v>564</v>
      </c>
      <c r="D242" s="23">
        <v>98</v>
      </c>
      <c r="E242" s="23">
        <v>0</v>
      </c>
      <c r="F242" s="23">
        <v>1473</v>
      </c>
      <c r="G242" s="23">
        <v>218</v>
      </c>
      <c r="H242" s="23">
        <v>11228</v>
      </c>
      <c r="I242" s="23">
        <v>3646</v>
      </c>
      <c r="J242" s="23">
        <v>31</v>
      </c>
    </row>
    <row r="243" spans="1:10">
      <c r="A243" s="159" t="s">
        <v>559</v>
      </c>
      <c r="B243" s="23">
        <v>58151</v>
      </c>
      <c r="C243" s="23">
        <v>12208</v>
      </c>
      <c r="D243" s="23">
        <v>6841</v>
      </c>
      <c r="E243" s="23">
        <v>0</v>
      </c>
      <c r="F243" s="23">
        <v>3666</v>
      </c>
      <c r="G243" s="23">
        <v>6934</v>
      </c>
      <c r="H243" s="23">
        <v>8047</v>
      </c>
      <c r="I243" s="23">
        <v>8891</v>
      </c>
      <c r="J243" s="23">
        <v>85</v>
      </c>
    </row>
    <row r="244" spans="1:10">
      <c r="A244" s="159" t="s">
        <v>560</v>
      </c>
      <c r="B244" s="23">
        <v>10587</v>
      </c>
      <c r="C244" s="23">
        <v>2225</v>
      </c>
      <c r="D244" s="23">
        <v>229</v>
      </c>
      <c r="E244" s="23">
        <v>0</v>
      </c>
      <c r="F244" s="23">
        <v>1106</v>
      </c>
      <c r="G244" s="23">
        <v>0</v>
      </c>
      <c r="H244" s="23">
        <v>5208</v>
      </c>
      <c r="I244" s="23">
        <v>1823</v>
      </c>
      <c r="J244" s="23">
        <v>0</v>
      </c>
    </row>
    <row r="245" spans="1:10">
      <c r="A245" s="159" t="s">
        <v>561</v>
      </c>
      <c r="B245" s="23">
        <v>27559</v>
      </c>
      <c r="C245" s="23">
        <v>6001</v>
      </c>
      <c r="D245" s="23">
        <v>64</v>
      </c>
      <c r="E245" s="23">
        <v>0</v>
      </c>
      <c r="F245" s="23">
        <v>4469</v>
      </c>
      <c r="G245" s="23">
        <v>27</v>
      </c>
      <c r="H245" s="23">
        <v>12915</v>
      </c>
      <c r="I245" s="23">
        <v>7564</v>
      </c>
      <c r="J245" s="23">
        <v>0</v>
      </c>
    </row>
    <row r="246" spans="1:10">
      <c r="A246" s="159" t="s">
        <v>562</v>
      </c>
      <c r="B246" s="23">
        <v>211135</v>
      </c>
      <c r="C246" s="23">
        <v>199380</v>
      </c>
      <c r="D246" s="23">
        <v>14157</v>
      </c>
      <c r="E246" s="23">
        <v>0</v>
      </c>
      <c r="F246" s="23">
        <v>8233</v>
      </c>
      <c r="G246" s="23">
        <v>0</v>
      </c>
      <c r="H246" s="23">
        <v>0</v>
      </c>
      <c r="I246" s="23">
        <v>66223</v>
      </c>
      <c r="J246" s="23">
        <v>79</v>
      </c>
    </row>
    <row r="247" spans="1:10" ht="21" customHeight="1">
      <c r="A247" s="158" t="s">
        <v>563</v>
      </c>
      <c r="B247" s="23"/>
      <c r="C247" s="23"/>
      <c r="D247" s="23"/>
      <c r="E247" s="23"/>
      <c r="F247" s="23"/>
      <c r="G247" s="23"/>
      <c r="H247" s="23"/>
      <c r="I247" s="23"/>
      <c r="J247" s="23"/>
    </row>
    <row r="248" spans="1:10">
      <c r="A248" s="159" t="s">
        <v>564</v>
      </c>
      <c r="B248" s="23">
        <v>65937</v>
      </c>
      <c r="C248" s="23">
        <v>20296</v>
      </c>
      <c r="D248" s="23">
        <v>2718</v>
      </c>
      <c r="E248" s="23">
        <v>0</v>
      </c>
      <c r="F248" s="23">
        <v>3720</v>
      </c>
      <c r="G248" s="23">
        <v>1137</v>
      </c>
      <c r="H248" s="23">
        <v>28463</v>
      </c>
      <c r="I248" s="23">
        <v>9191</v>
      </c>
      <c r="J248" s="23">
        <v>850</v>
      </c>
    </row>
    <row r="249" spans="1:10">
      <c r="A249" s="159" t="s">
        <v>565</v>
      </c>
      <c r="B249" s="23">
        <v>223966</v>
      </c>
      <c r="C249" s="23">
        <v>53219</v>
      </c>
      <c r="D249" s="23">
        <v>4001</v>
      </c>
      <c r="E249" s="23">
        <v>0</v>
      </c>
      <c r="F249" s="23">
        <v>14607</v>
      </c>
      <c r="G249" s="23">
        <v>359</v>
      </c>
      <c r="H249" s="23">
        <v>85439</v>
      </c>
      <c r="I249" s="23">
        <v>42445</v>
      </c>
      <c r="J249" s="23">
        <v>2489</v>
      </c>
    </row>
    <row r="250" spans="1:10">
      <c r="A250" s="159" t="s">
        <v>566</v>
      </c>
      <c r="B250" s="23">
        <v>127204</v>
      </c>
      <c r="C250" s="23">
        <v>40707</v>
      </c>
      <c r="D250" s="23">
        <v>12909</v>
      </c>
      <c r="E250" s="23">
        <v>0</v>
      </c>
      <c r="F250" s="23">
        <v>3260</v>
      </c>
      <c r="G250" s="23">
        <v>4711</v>
      </c>
      <c r="H250" s="23">
        <v>1302</v>
      </c>
      <c r="I250" s="23">
        <v>35174</v>
      </c>
      <c r="J250" s="23">
        <v>413</v>
      </c>
    </row>
    <row r="251" spans="1:10">
      <c r="A251" s="159" t="s">
        <v>567</v>
      </c>
      <c r="B251" s="23">
        <v>24702</v>
      </c>
      <c r="C251" s="23">
        <v>4594</v>
      </c>
      <c r="D251" s="23">
        <v>612</v>
      </c>
      <c r="E251" s="23">
        <v>0</v>
      </c>
      <c r="F251" s="23">
        <v>3651</v>
      </c>
      <c r="G251" s="23">
        <v>665</v>
      </c>
      <c r="H251" s="23">
        <v>1051</v>
      </c>
      <c r="I251" s="23">
        <v>6240</v>
      </c>
      <c r="J251" s="23">
        <v>901</v>
      </c>
    </row>
    <row r="252" spans="1:10">
      <c r="A252" s="159" t="s">
        <v>568</v>
      </c>
      <c r="B252" s="23">
        <v>61931</v>
      </c>
      <c r="C252" s="23">
        <v>4909</v>
      </c>
      <c r="D252" s="23">
        <v>1162</v>
      </c>
      <c r="E252" s="23">
        <v>743</v>
      </c>
      <c r="F252" s="23">
        <v>3572</v>
      </c>
      <c r="G252" s="23">
        <v>523</v>
      </c>
      <c r="H252" s="23">
        <v>18779</v>
      </c>
      <c r="I252" s="23">
        <v>14876</v>
      </c>
      <c r="J252" s="23">
        <v>36</v>
      </c>
    </row>
    <row r="253" spans="1:10">
      <c r="A253" s="159" t="s">
        <v>569</v>
      </c>
      <c r="B253" s="23">
        <v>40295</v>
      </c>
      <c r="C253" s="23">
        <v>1810</v>
      </c>
      <c r="D253" s="23">
        <v>704</v>
      </c>
      <c r="E253" s="23">
        <v>0</v>
      </c>
      <c r="F253" s="23">
        <v>2894</v>
      </c>
      <c r="G253" s="23">
        <v>240</v>
      </c>
      <c r="H253" s="23">
        <v>14322</v>
      </c>
      <c r="I253" s="23">
        <v>6100</v>
      </c>
      <c r="J253" s="23">
        <v>168</v>
      </c>
    </row>
    <row r="254" spans="1:10">
      <c r="A254" s="159" t="s">
        <v>570</v>
      </c>
      <c r="B254" s="23">
        <v>81807</v>
      </c>
      <c r="C254" s="23">
        <v>23376</v>
      </c>
      <c r="D254" s="23">
        <v>1331</v>
      </c>
      <c r="E254" s="23">
        <v>0</v>
      </c>
      <c r="F254" s="23">
        <v>2868</v>
      </c>
      <c r="G254" s="23">
        <v>54</v>
      </c>
      <c r="H254" s="23">
        <v>33208</v>
      </c>
      <c r="I254" s="23">
        <v>15314</v>
      </c>
      <c r="J254" s="23">
        <v>1674</v>
      </c>
    </row>
    <row r="255" spans="1:10">
      <c r="A255" s="159" t="s">
        <v>571</v>
      </c>
      <c r="B255" s="23">
        <v>38210</v>
      </c>
      <c r="C255" s="23">
        <v>6291</v>
      </c>
      <c r="D255" s="23">
        <v>1586</v>
      </c>
      <c r="E255" s="23">
        <v>0</v>
      </c>
      <c r="F255" s="23">
        <v>4444</v>
      </c>
      <c r="G255" s="23">
        <v>92</v>
      </c>
      <c r="H255" s="23">
        <v>16357</v>
      </c>
      <c r="I255" s="23">
        <v>4206</v>
      </c>
      <c r="J255" s="23">
        <v>55</v>
      </c>
    </row>
    <row r="256" spans="1:10">
      <c r="A256" s="159" t="s">
        <v>572</v>
      </c>
      <c r="B256" s="23">
        <v>61676</v>
      </c>
      <c r="C256" s="23">
        <v>7936</v>
      </c>
      <c r="D256" s="23">
        <v>3855</v>
      </c>
      <c r="E256" s="23">
        <v>0</v>
      </c>
      <c r="F256" s="23">
        <v>4292</v>
      </c>
      <c r="G256" s="23">
        <v>3055</v>
      </c>
      <c r="H256" s="23">
        <v>244</v>
      </c>
      <c r="I256" s="23">
        <v>13131</v>
      </c>
      <c r="J256" s="23">
        <v>1165</v>
      </c>
    </row>
    <row r="257" spans="1:10">
      <c r="A257" s="159" t="s">
        <v>573</v>
      </c>
      <c r="B257" s="23">
        <v>13440</v>
      </c>
      <c r="C257" s="23">
        <v>4101</v>
      </c>
      <c r="D257" s="23">
        <v>92</v>
      </c>
      <c r="E257" s="23">
        <v>0</v>
      </c>
      <c r="F257" s="23">
        <v>1479</v>
      </c>
      <c r="G257" s="23">
        <v>0</v>
      </c>
      <c r="H257" s="23">
        <v>4872</v>
      </c>
      <c r="I257" s="23">
        <v>5267</v>
      </c>
      <c r="J257" s="23">
        <v>0</v>
      </c>
    </row>
    <row r="258" spans="1:10">
      <c r="A258" s="159" t="s">
        <v>574</v>
      </c>
      <c r="B258" s="23">
        <v>28542</v>
      </c>
      <c r="C258" s="23">
        <v>1816</v>
      </c>
      <c r="D258" s="23">
        <v>2555</v>
      </c>
      <c r="E258" s="23">
        <v>0</v>
      </c>
      <c r="F258" s="23">
        <v>1718</v>
      </c>
      <c r="G258" s="23">
        <v>142</v>
      </c>
      <c r="H258" s="23">
        <v>868</v>
      </c>
      <c r="I258" s="23">
        <v>4222</v>
      </c>
      <c r="J258" s="23">
        <v>0</v>
      </c>
    </row>
    <row r="259" spans="1:10">
      <c r="A259" s="159" t="s">
        <v>575</v>
      </c>
      <c r="B259" s="23">
        <v>18832</v>
      </c>
      <c r="C259" s="23">
        <v>7511</v>
      </c>
      <c r="D259" s="23">
        <v>335</v>
      </c>
      <c r="E259" s="23">
        <v>0</v>
      </c>
      <c r="F259" s="23">
        <v>897</v>
      </c>
      <c r="G259" s="23">
        <v>22</v>
      </c>
      <c r="H259" s="23">
        <v>388</v>
      </c>
      <c r="I259" s="23">
        <v>3341</v>
      </c>
      <c r="J259" s="23">
        <v>0</v>
      </c>
    </row>
    <row r="260" spans="1:10">
      <c r="A260" s="159" t="s">
        <v>576</v>
      </c>
      <c r="B260" s="23">
        <v>31911</v>
      </c>
      <c r="C260" s="23">
        <v>6935</v>
      </c>
      <c r="D260" s="23">
        <v>626</v>
      </c>
      <c r="E260" s="23">
        <v>0</v>
      </c>
      <c r="F260" s="23">
        <v>2657</v>
      </c>
      <c r="G260" s="23">
        <v>12</v>
      </c>
      <c r="H260" s="23">
        <v>12259</v>
      </c>
      <c r="I260" s="23">
        <v>5209</v>
      </c>
      <c r="J260" s="23">
        <v>0</v>
      </c>
    </row>
    <row r="261" spans="1:10">
      <c r="A261" s="159" t="s">
        <v>577</v>
      </c>
      <c r="B261" s="23">
        <v>14664</v>
      </c>
      <c r="C261" s="23">
        <v>3719</v>
      </c>
      <c r="D261" s="23">
        <v>539</v>
      </c>
      <c r="E261" s="23">
        <v>0</v>
      </c>
      <c r="F261" s="23">
        <v>1639</v>
      </c>
      <c r="G261" s="23">
        <v>0</v>
      </c>
      <c r="H261" s="23">
        <v>9627</v>
      </c>
      <c r="I261" s="23">
        <v>3486</v>
      </c>
      <c r="J261" s="23">
        <v>8</v>
      </c>
    </row>
    <row r="262" spans="1:10">
      <c r="A262" s="159" t="s">
        <v>578</v>
      </c>
      <c r="B262" s="23">
        <v>12558</v>
      </c>
      <c r="C262" s="23">
        <v>3154</v>
      </c>
      <c r="D262" s="23">
        <v>28</v>
      </c>
      <c r="E262" s="23">
        <v>0</v>
      </c>
      <c r="F262" s="23">
        <v>1466</v>
      </c>
      <c r="G262" s="23">
        <v>29</v>
      </c>
      <c r="H262" s="23">
        <v>1235</v>
      </c>
      <c r="I262" s="23">
        <v>3324</v>
      </c>
      <c r="J262" s="23">
        <v>0</v>
      </c>
    </row>
    <row r="263" spans="1:10" ht="22.5" customHeight="1">
      <c r="A263" s="158" t="s">
        <v>579</v>
      </c>
      <c r="B263" s="23"/>
      <c r="C263" s="23"/>
      <c r="D263" s="23"/>
      <c r="E263" s="23"/>
      <c r="F263" s="23"/>
      <c r="G263" s="23"/>
      <c r="H263" s="23"/>
      <c r="I263" s="23"/>
      <c r="J263" s="23"/>
    </row>
    <row r="264" spans="1:10">
      <c r="A264" s="159" t="s">
        <v>580</v>
      </c>
      <c r="B264" s="23">
        <v>86645</v>
      </c>
      <c r="C264" s="23">
        <v>15176</v>
      </c>
      <c r="D264" s="23">
        <v>2917</v>
      </c>
      <c r="E264" s="23">
        <v>0</v>
      </c>
      <c r="F264" s="23">
        <v>1877</v>
      </c>
      <c r="G264" s="23">
        <v>369</v>
      </c>
      <c r="H264" s="23">
        <v>26683</v>
      </c>
      <c r="I264" s="23">
        <v>17886</v>
      </c>
      <c r="J264" s="23">
        <v>14140</v>
      </c>
    </row>
    <row r="265" spans="1:10">
      <c r="A265" s="159" t="s">
        <v>581</v>
      </c>
      <c r="B265" s="23">
        <v>270404</v>
      </c>
      <c r="C265" s="23">
        <v>91926</v>
      </c>
      <c r="D265" s="23">
        <v>27751</v>
      </c>
      <c r="E265" s="23">
        <v>0</v>
      </c>
      <c r="F265" s="23">
        <v>6874</v>
      </c>
      <c r="G265" s="23">
        <v>3494</v>
      </c>
      <c r="H265" s="23">
        <v>80259</v>
      </c>
      <c r="I265" s="23">
        <v>48478</v>
      </c>
      <c r="J265" s="23">
        <v>955</v>
      </c>
    </row>
    <row r="266" spans="1:10">
      <c r="A266" s="159" t="s">
        <v>582</v>
      </c>
      <c r="B266" s="23">
        <v>48270</v>
      </c>
      <c r="C266" s="23">
        <v>10598</v>
      </c>
      <c r="D266" s="23">
        <v>1320</v>
      </c>
      <c r="E266" s="23">
        <v>0</v>
      </c>
      <c r="F266" s="23">
        <v>3726</v>
      </c>
      <c r="G266" s="23">
        <v>682</v>
      </c>
      <c r="H266" s="23">
        <v>26993</v>
      </c>
      <c r="I266" s="23">
        <v>7975</v>
      </c>
      <c r="J266" s="23">
        <v>0</v>
      </c>
    </row>
    <row r="267" spans="1:10">
      <c r="A267" s="159" t="s">
        <v>583</v>
      </c>
      <c r="B267" s="23">
        <v>156735</v>
      </c>
      <c r="C267" s="23">
        <v>58111</v>
      </c>
      <c r="D267" s="23">
        <v>7052</v>
      </c>
      <c r="E267" s="23">
        <v>6392</v>
      </c>
      <c r="F267" s="23">
        <v>178</v>
      </c>
      <c r="G267" s="23">
        <v>242</v>
      </c>
      <c r="H267" s="23">
        <v>57222</v>
      </c>
      <c r="I267" s="23">
        <v>24555</v>
      </c>
      <c r="J267" s="23">
        <v>1092</v>
      </c>
    </row>
    <row r="268" spans="1:10">
      <c r="A268" s="159" t="s">
        <v>584</v>
      </c>
      <c r="B268" s="23">
        <v>71870</v>
      </c>
      <c r="C268" s="23">
        <v>13973</v>
      </c>
      <c r="D268" s="23">
        <v>992</v>
      </c>
      <c r="E268" s="23">
        <v>0</v>
      </c>
      <c r="F268" s="23">
        <v>2707</v>
      </c>
      <c r="G268" s="23">
        <v>81</v>
      </c>
      <c r="H268" s="23">
        <v>37963</v>
      </c>
      <c r="I268" s="23">
        <v>11638</v>
      </c>
      <c r="J268" s="23">
        <v>41</v>
      </c>
    </row>
    <row r="269" spans="1:10">
      <c r="A269" s="159" t="s">
        <v>585</v>
      </c>
      <c r="B269" s="23">
        <v>14884</v>
      </c>
      <c r="C269" s="23">
        <v>9647</v>
      </c>
      <c r="D269" s="23">
        <v>694</v>
      </c>
      <c r="E269" s="23">
        <v>0</v>
      </c>
      <c r="F269" s="23">
        <v>1882</v>
      </c>
      <c r="G269" s="23">
        <v>702</v>
      </c>
      <c r="H269" s="23">
        <v>0</v>
      </c>
      <c r="I269" s="23">
        <v>6375</v>
      </c>
      <c r="J269" s="23">
        <v>0</v>
      </c>
    </row>
    <row r="270" spans="1:10">
      <c r="A270" s="159" t="s">
        <v>586</v>
      </c>
      <c r="B270" s="23">
        <v>13004</v>
      </c>
      <c r="C270" s="23">
        <v>5138</v>
      </c>
      <c r="D270" s="23">
        <v>399</v>
      </c>
      <c r="E270" s="23">
        <v>0</v>
      </c>
      <c r="F270" s="23">
        <v>1942</v>
      </c>
      <c r="G270" s="23">
        <v>24</v>
      </c>
      <c r="H270" s="23">
        <v>3865</v>
      </c>
      <c r="I270" s="23">
        <v>6159</v>
      </c>
      <c r="J270" s="23">
        <v>0</v>
      </c>
    </row>
    <row r="271" spans="1:10">
      <c r="A271" s="159" t="s">
        <v>587</v>
      </c>
      <c r="B271" s="23">
        <v>29584</v>
      </c>
      <c r="C271" s="23">
        <v>6005</v>
      </c>
      <c r="D271" s="23">
        <v>110</v>
      </c>
      <c r="E271" s="23">
        <v>0</v>
      </c>
      <c r="F271" s="23">
        <v>2111</v>
      </c>
      <c r="G271" s="23">
        <v>0</v>
      </c>
      <c r="H271" s="23">
        <v>4437</v>
      </c>
      <c r="I271" s="23">
        <v>3352</v>
      </c>
      <c r="J271" s="23">
        <v>0</v>
      </c>
    </row>
    <row r="272" spans="1:10">
      <c r="A272" s="159" t="s">
        <v>588</v>
      </c>
      <c r="B272" s="23">
        <v>109046</v>
      </c>
      <c r="C272" s="23">
        <v>13933</v>
      </c>
      <c r="D272" s="23">
        <v>8989</v>
      </c>
      <c r="E272" s="23">
        <v>0</v>
      </c>
      <c r="F272" s="23">
        <v>6074</v>
      </c>
      <c r="G272" s="23">
        <v>6528</v>
      </c>
      <c r="H272" s="23">
        <v>37195</v>
      </c>
      <c r="I272" s="23">
        <v>17073</v>
      </c>
      <c r="J272" s="23">
        <v>976</v>
      </c>
    </row>
    <row r="273" spans="1:10">
      <c r="A273" s="159" t="s">
        <v>589</v>
      </c>
      <c r="B273" s="23">
        <v>90768</v>
      </c>
      <c r="C273" s="23">
        <v>11565</v>
      </c>
      <c r="D273" s="23">
        <v>22914</v>
      </c>
      <c r="E273" s="23">
        <v>3330</v>
      </c>
      <c r="F273" s="23">
        <v>0</v>
      </c>
      <c r="G273" s="23">
        <v>246</v>
      </c>
      <c r="H273" s="23">
        <v>25099</v>
      </c>
      <c r="I273" s="23">
        <v>11539</v>
      </c>
      <c r="J273" s="23">
        <v>593</v>
      </c>
    </row>
    <row r="274" spans="1:10" ht="24.75" customHeight="1">
      <c r="A274" s="158" t="s">
        <v>590</v>
      </c>
      <c r="B274" s="23"/>
      <c r="C274" s="23"/>
      <c r="D274" s="23"/>
      <c r="E274" s="23"/>
      <c r="F274" s="23"/>
      <c r="G274" s="23"/>
      <c r="H274" s="23"/>
      <c r="I274" s="23"/>
      <c r="J274" s="23"/>
    </row>
    <row r="275" spans="1:10">
      <c r="A275" s="159" t="s">
        <v>591</v>
      </c>
      <c r="B275" s="23">
        <v>82962</v>
      </c>
      <c r="C275" s="23">
        <v>13402</v>
      </c>
      <c r="D275" s="23">
        <v>6032</v>
      </c>
      <c r="E275" s="23">
        <v>9326</v>
      </c>
      <c r="F275" s="23">
        <v>0</v>
      </c>
      <c r="G275" s="23">
        <v>4403</v>
      </c>
      <c r="H275" s="23">
        <v>412</v>
      </c>
      <c r="I275" s="23">
        <v>13494</v>
      </c>
      <c r="J275" s="23">
        <v>2563</v>
      </c>
    </row>
    <row r="276" spans="1:10">
      <c r="A276" s="159" t="s">
        <v>592</v>
      </c>
      <c r="B276" s="23">
        <v>86855</v>
      </c>
      <c r="C276" s="23">
        <v>7475</v>
      </c>
      <c r="D276" s="23">
        <v>2019</v>
      </c>
      <c r="E276" s="23">
        <v>9</v>
      </c>
      <c r="F276" s="23">
        <v>3401</v>
      </c>
      <c r="G276" s="23">
        <v>280</v>
      </c>
      <c r="H276" s="23">
        <v>29760</v>
      </c>
      <c r="I276" s="23">
        <v>9163</v>
      </c>
      <c r="J276" s="23">
        <v>0</v>
      </c>
    </row>
    <row r="277" spans="1:10">
      <c r="A277" s="159" t="s">
        <v>593</v>
      </c>
      <c r="B277" s="23">
        <v>77172</v>
      </c>
      <c r="C277" s="23">
        <v>10630</v>
      </c>
      <c r="D277" s="23">
        <v>1273</v>
      </c>
      <c r="E277" s="23">
        <v>425</v>
      </c>
      <c r="F277" s="23">
        <v>4158</v>
      </c>
      <c r="G277" s="23">
        <v>101</v>
      </c>
      <c r="H277" s="23">
        <v>24404</v>
      </c>
      <c r="I277" s="23">
        <v>13226</v>
      </c>
      <c r="J277" s="23">
        <v>0</v>
      </c>
    </row>
    <row r="278" spans="1:10">
      <c r="A278" s="159" t="s">
        <v>594</v>
      </c>
      <c r="B278" s="23">
        <v>275480</v>
      </c>
      <c r="C278" s="23">
        <v>47142</v>
      </c>
      <c r="D278" s="23">
        <v>44650</v>
      </c>
      <c r="E278" s="23">
        <v>0</v>
      </c>
      <c r="F278" s="23">
        <v>10216</v>
      </c>
      <c r="G278" s="23">
        <v>22004</v>
      </c>
      <c r="H278" s="23">
        <v>60571</v>
      </c>
      <c r="I278" s="23">
        <v>47819</v>
      </c>
      <c r="J278" s="23">
        <v>426</v>
      </c>
    </row>
    <row r="279" spans="1:10">
      <c r="A279" s="159" t="s">
        <v>595</v>
      </c>
      <c r="B279" s="23">
        <v>38068</v>
      </c>
      <c r="C279" s="23">
        <v>7037</v>
      </c>
      <c r="D279" s="23">
        <v>11630</v>
      </c>
      <c r="E279" s="23">
        <v>-2000</v>
      </c>
      <c r="F279" s="23">
        <v>-3080</v>
      </c>
      <c r="G279" s="23">
        <v>0</v>
      </c>
      <c r="H279" s="23">
        <v>13096</v>
      </c>
      <c r="I279" s="23">
        <v>9997</v>
      </c>
      <c r="J279" s="23">
        <v>0</v>
      </c>
    </row>
    <row r="280" spans="1:10">
      <c r="A280" s="159" t="s">
        <v>596</v>
      </c>
      <c r="B280" s="23">
        <v>20911</v>
      </c>
      <c r="C280" s="23">
        <v>9131</v>
      </c>
      <c r="D280" s="23">
        <v>890</v>
      </c>
      <c r="E280" s="23">
        <v>0</v>
      </c>
      <c r="F280" s="23">
        <v>1793</v>
      </c>
      <c r="G280" s="23">
        <v>630</v>
      </c>
      <c r="H280" s="23">
        <v>7842</v>
      </c>
      <c r="I280" s="23">
        <v>4604</v>
      </c>
      <c r="J280" s="23">
        <v>0</v>
      </c>
    </row>
    <row r="281" spans="1:10">
      <c r="A281" s="159" t="s">
        <v>597</v>
      </c>
      <c r="B281" s="23">
        <v>189804</v>
      </c>
      <c r="C281" s="23">
        <v>27050</v>
      </c>
      <c r="D281" s="23">
        <v>9887</v>
      </c>
      <c r="E281" s="23">
        <v>6119</v>
      </c>
      <c r="F281" s="23">
        <v>330</v>
      </c>
      <c r="G281" s="23">
        <v>1236</v>
      </c>
      <c r="H281" s="23">
        <v>70521</v>
      </c>
      <c r="I281" s="23">
        <v>29206</v>
      </c>
      <c r="J281" s="23">
        <v>209</v>
      </c>
    </row>
    <row r="282" spans="1:10" ht="23.25" customHeight="1">
      <c r="A282" s="158" t="s">
        <v>598</v>
      </c>
      <c r="B282" s="23"/>
      <c r="C282" s="23"/>
      <c r="D282" s="23"/>
      <c r="E282" s="23"/>
      <c r="F282" s="23"/>
      <c r="G282" s="23"/>
      <c r="H282" s="23"/>
      <c r="I282" s="23"/>
      <c r="J282" s="23"/>
    </row>
    <row r="283" spans="1:10">
      <c r="A283" s="159" t="s">
        <v>599</v>
      </c>
      <c r="B283" s="23">
        <v>34049</v>
      </c>
      <c r="C283" s="23">
        <v>2533</v>
      </c>
      <c r="D283" s="23">
        <v>246</v>
      </c>
      <c r="E283" s="23">
        <v>2890</v>
      </c>
      <c r="F283" s="23">
        <v>0</v>
      </c>
      <c r="G283" s="23">
        <v>16</v>
      </c>
      <c r="H283" s="23">
        <v>9198</v>
      </c>
      <c r="I283" s="23">
        <v>4039</v>
      </c>
      <c r="J283" s="23">
        <v>4</v>
      </c>
    </row>
    <row r="284" spans="1:10">
      <c r="A284" s="159" t="s">
        <v>600</v>
      </c>
      <c r="B284" s="23">
        <v>24184</v>
      </c>
      <c r="C284" s="23">
        <v>6620</v>
      </c>
      <c r="D284" s="23">
        <v>1211</v>
      </c>
      <c r="E284" s="23">
        <v>0</v>
      </c>
      <c r="F284" s="23">
        <v>2426</v>
      </c>
      <c r="G284" s="23">
        <v>1431</v>
      </c>
      <c r="H284" s="23">
        <v>7349</v>
      </c>
      <c r="I284" s="23">
        <v>2584</v>
      </c>
      <c r="J284" s="23">
        <v>36</v>
      </c>
    </row>
    <row r="285" spans="1:10">
      <c r="A285" s="159" t="s">
        <v>601</v>
      </c>
      <c r="B285" s="23">
        <v>37451</v>
      </c>
      <c r="C285" s="23">
        <v>4554</v>
      </c>
      <c r="D285" s="23">
        <v>222</v>
      </c>
      <c r="E285" s="23">
        <v>0</v>
      </c>
      <c r="F285" s="23">
        <v>2768</v>
      </c>
      <c r="G285" s="23">
        <v>321</v>
      </c>
      <c r="H285" s="23">
        <v>9820</v>
      </c>
      <c r="I285" s="23">
        <v>3358</v>
      </c>
      <c r="J285" s="23">
        <v>0</v>
      </c>
    </row>
    <row r="286" spans="1:10">
      <c r="A286" s="159" t="s">
        <v>602</v>
      </c>
      <c r="B286" s="23">
        <v>57412</v>
      </c>
      <c r="C286" s="23">
        <v>17192</v>
      </c>
      <c r="D286" s="23">
        <v>255</v>
      </c>
      <c r="E286" s="23">
        <v>0</v>
      </c>
      <c r="F286" s="23">
        <v>5484</v>
      </c>
      <c r="G286" s="23">
        <v>126</v>
      </c>
      <c r="H286" s="23">
        <v>8737</v>
      </c>
      <c r="I286" s="23">
        <v>5591</v>
      </c>
      <c r="J286" s="23">
        <v>317</v>
      </c>
    </row>
    <row r="287" spans="1:10">
      <c r="A287" s="159" t="s">
        <v>603</v>
      </c>
      <c r="B287" s="23">
        <v>3600</v>
      </c>
      <c r="C287" s="23">
        <v>0</v>
      </c>
      <c r="D287" s="23">
        <v>1</v>
      </c>
      <c r="E287" s="23">
        <v>0</v>
      </c>
      <c r="F287" s="23">
        <v>363</v>
      </c>
      <c r="G287" s="23">
        <v>0</v>
      </c>
      <c r="H287" s="23">
        <v>2986</v>
      </c>
      <c r="I287" s="23">
        <v>2380</v>
      </c>
      <c r="J287" s="23">
        <v>0</v>
      </c>
    </row>
    <row r="288" spans="1:10">
      <c r="A288" s="159" t="s">
        <v>604</v>
      </c>
      <c r="B288" s="23">
        <v>42791</v>
      </c>
      <c r="C288" s="23">
        <v>10642</v>
      </c>
      <c r="D288" s="23">
        <v>336</v>
      </c>
      <c r="E288" s="23">
        <v>0</v>
      </c>
      <c r="F288" s="23">
        <v>3148</v>
      </c>
      <c r="G288" s="23">
        <v>-1</v>
      </c>
      <c r="H288" s="23">
        <v>19888</v>
      </c>
      <c r="I288" s="23">
        <v>5040</v>
      </c>
      <c r="J288" s="23">
        <v>26</v>
      </c>
    </row>
    <row r="289" spans="1:10">
      <c r="A289" s="159" t="s">
        <v>605</v>
      </c>
      <c r="B289" s="23">
        <v>19144</v>
      </c>
      <c r="C289" s="23">
        <v>14693</v>
      </c>
      <c r="D289" s="23">
        <v>289</v>
      </c>
      <c r="E289" s="23">
        <v>0</v>
      </c>
      <c r="F289" s="23">
        <v>2423</v>
      </c>
      <c r="G289" s="23">
        <v>21</v>
      </c>
      <c r="H289" s="23">
        <v>9744</v>
      </c>
      <c r="I289" s="23">
        <v>3357</v>
      </c>
      <c r="J289" s="23">
        <v>0</v>
      </c>
    </row>
    <row r="290" spans="1:10">
      <c r="A290" s="159" t="s">
        <v>606</v>
      </c>
      <c r="B290" s="23">
        <v>327408</v>
      </c>
      <c r="C290" s="23">
        <v>61504</v>
      </c>
      <c r="D290" s="23">
        <v>14055</v>
      </c>
      <c r="E290" s="23">
        <v>12338</v>
      </c>
      <c r="F290" s="23">
        <v>166</v>
      </c>
      <c r="G290" s="23">
        <v>531</v>
      </c>
      <c r="H290" s="23">
        <v>13637</v>
      </c>
      <c r="I290" s="23">
        <v>28757</v>
      </c>
      <c r="J290" s="23">
        <v>13005</v>
      </c>
    </row>
    <row r="291" spans="1:10" ht="23.25" customHeight="1">
      <c r="A291" s="158" t="s">
        <v>607</v>
      </c>
      <c r="B291" s="23"/>
      <c r="C291" s="23"/>
      <c r="D291" s="23"/>
      <c r="E291" s="23"/>
      <c r="F291" s="23"/>
      <c r="G291" s="23"/>
      <c r="H291" s="23"/>
      <c r="I291" s="23"/>
      <c r="J291" s="23"/>
    </row>
    <row r="292" spans="1:10">
      <c r="A292" s="159" t="s">
        <v>608</v>
      </c>
      <c r="B292" s="23">
        <v>1508</v>
      </c>
      <c r="C292" s="23">
        <v>515</v>
      </c>
      <c r="D292" s="23">
        <v>0</v>
      </c>
      <c r="E292" s="23">
        <v>0</v>
      </c>
      <c r="F292" s="23">
        <v>115</v>
      </c>
      <c r="G292" s="23">
        <v>0</v>
      </c>
      <c r="H292" s="23">
        <v>0</v>
      </c>
      <c r="I292" s="23">
        <v>0</v>
      </c>
      <c r="J292" s="23">
        <v>0</v>
      </c>
    </row>
    <row r="293" spans="1:10">
      <c r="A293" s="159" t="s">
        <v>609</v>
      </c>
      <c r="B293" s="23">
        <v>6846</v>
      </c>
      <c r="C293" s="23">
        <v>4834</v>
      </c>
      <c r="D293" s="23">
        <v>15</v>
      </c>
      <c r="E293" s="23">
        <v>0</v>
      </c>
      <c r="F293" s="23">
        <v>508</v>
      </c>
      <c r="G293" s="23">
        <v>0</v>
      </c>
      <c r="H293" s="23">
        <v>0</v>
      </c>
      <c r="I293" s="23">
        <v>1246</v>
      </c>
      <c r="J293" s="23">
        <v>0</v>
      </c>
    </row>
    <row r="294" spans="1:10">
      <c r="A294" s="159" t="s">
        <v>610</v>
      </c>
      <c r="B294" s="23">
        <v>61833</v>
      </c>
      <c r="C294" s="23">
        <v>13202</v>
      </c>
      <c r="D294" s="23">
        <v>2892</v>
      </c>
      <c r="E294" s="23">
        <v>0</v>
      </c>
      <c r="F294" s="23">
        <v>2080</v>
      </c>
      <c r="G294" s="23">
        <v>3167</v>
      </c>
      <c r="H294" s="23">
        <v>7431</v>
      </c>
      <c r="I294" s="23">
        <v>5114</v>
      </c>
      <c r="J294" s="23">
        <v>4066</v>
      </c>
    </row>
    <row r="295" spans="1:10">
      <c r="A295" s="159" t="s">
        <v>611</v>
      </c>
      <c r="B295" s="23">
        <v>5221</v>
      </c>
      <c r="C295" s="23">
        <v>2259</v>
      </c>
      <c r="D295" s="23">
        <v>3</v>
      </c>
      <c r="E295" s="23">
        <v>0</v>
      </c>
      <c r="F295" s="23">
        <v>277</v>
      </c>
      <c r="G295" s="23">
        <v>0</v>
      </c>
      <c r="H295" s="23">
        <v>3937</v>
      </c>
      <c r="I295" s="23">
        <v>608</v>
      </c>
      <c r="J295" s="23">
        <v>692</v>
      </c>
    </row>
    <row r="296" spans="1:10">
      <c r="A296" s="159" t="s">
        <v>612</v>
      </c>
      <c r="B296" s="23">
        <v>20558</v>
      </c>
      <c r="C296" s="23">
        <v>5879</v>
      </c>
      <c r="D296" s="23">
        <v>251</v>
      </c>
      <c r="E296" s="23">
        <v>0</v>
      </c>
      <c r="F296" s="23">
        <v>1992</v>
      </c>
      <c r="G296" s="23">
        <v>545</v>
      </c>
      <c r="H296" s="23">
        <v>0</v>
      </c>
      <c r="I296" s="23">
        <v>2430</v>
      </c>
      <c r="J296" s="23">
        <v>0</v>
      </c>
    </row>
    <row r="297" spans="1:10">
      <c r="A297" s="159" t="s">
        <v>613</v>
      </c>
      <c r="B297" s="23">
        <v>15336</v>
      </c>
      <c r="C297" s="23">
        <v>569</v>
      </c>
      <c r="D297" s="23">
        <v>423</v>
      </c>
      <c r="E297" s="23">
        <v>9</v>
      </c>
      <c r="F297" s="23">
        <v>656</v>
      </c>
      <c r="G297" s="23">
        <v>77</v>
      </c>
      <c r="H297" s="23">
        <v>5495</v>
      </c>
      <c r="I297" s="23">
        <v>3912</v>
      </c>
      <c r="J297" s="23">
        <v>0</v>
      </c>
    </row>
    <row r="298" spans="1:10">
      <c r="A298" s="159" t="s">
        <v>614</v>
      </c>
      <c r="B298" s="23">
        <v>24694</v>
      </c>
      <c r="C298" s="23">
        <v>2817</v>
      </c>
      <c r="D298" s="23">
        <v>300</v>
      </c>
      <c r="E298" s="23">
        <v>0</v>
      </c>
      <c r="F298" s="23">
        <v>1807</v>
      </c>
      <c r="G298" s="23">
        <v>43</v>
      </c>
      <c r="H298" s="23">
        <v>13419</v>
      </c>
      <c r="I298" s="23">
        <v>1859</v>
      </c>
      <c r="J298" s="23">
        <v>0</v>
      </c>
    </row>
    <row r="299" spans="1:10">
      <c r="A299" s="159" t="s">
        <v>615</v>
      </c>
      <c r="B299" s="23">
        <v>354438</v>
      </c>
      <c r="C299" s="23">
        <v>25397</v>
      </c>
      <c r="D299" s="23">
        <v>13499</v>
      </c>
      <c r="E299" s="23">
        <v>0</v>
      </c>
      <c r="F299" s="23">
        <v>16476</v>
      </c>
      <c r="G299" s="23">
        <v>1081</v>
      </c>
      <c r="H299" s="23">
        <v>94424</v>
      </c>
      <c r="I299" s="23">
        <v>39146</v>
      </c>
      <c r="J299" s="23">
        <v>988</v>
      </c>
    </row>
    <row r="300" spans="1:10">
      <c r="A300" s="159" t="s">
        <v>616</v>
      </c>
      <c r="B300" s="23">
        <v>2349</v>
      </c>
      <c r="C300" s="23">
        <v>6179</v>
      </c>
      <c r="D300" s="23">
        <v>417</v>
      </c>
      <c r="E300" s="23">
        <v>360</v>
      </c>
      <c r="F300" s="23">
        <v>0</v>
      </c>
      <c r="G300" s="23">
        <v>94</v>
      </c>
      <c r="H300" s="23">
        <v>0</v>
      </c>
      <c r="I300" s="23">
        <v>0</v>
      </c>
      <c r="J300" s="23">
        <v>0</v>
      </c>
    </row>
    <row r="301" spans="1:10">
      <c r="A301" s="159" t="s">
        <v>617</v>
      </c>
      <c r="B301" s="23">
        <v>16180</v>
      </c>
      <c r="C301" s="23">
        <v>6009</v>
      </c>
      <c r="D301" s="23">
        <v>200</v>
      </c>
      <c r="E301" s="23">
        <v>0</v>
      </c>
      <c r="F301" s="23">
        <v>1219</v>
      </c>
      <c r="G301" s="23">
        <v>2</v>
      </c>
      <c r="H301" s="23">
        <v>1446</v>
      </c>
      <c r="I301" s="23">
        <v>1647</v>
      </c>
      <c r="J301" s="23">
        <v>11</v>
      </c>
    </row>
    <row r="302" spans="1:10">
      <c r="A302" s="159" t="s">
        <v>618</v>
      </c>
      <c r="B302" s="23">
        <v>396156</v>
      </c>
      <c r="C302" s="23">
        <v>161943</v>
      </c>
      <c r="D302" s="23">
        <v>16642</v>
      </c>
      <c r="E302" s="23">
        <v>23785</v>
      </c>
      <c r="F302" s="23">
        <v>4805</v>
      </c>
      <c r="G302" s="23">
        <v>0</v>
      </c>
      <c r="H302" s="23">
        <v>146552</v>
      </c>
      <c r="I302" s="23">
        <v>61300</v>
      </c>
      <c r="J302" s="23">
        <v>731</v>
      </c>
    </row>
    <row r="303" spans="1:10">
      <c r="A303" s="159" t="s">
        <v>619</v>
      </c>
      <c r="B303" s="23">
        <v>35111</v>
      </c>
      <c r="C303" s="23">
        <v>8454</v>
      </c>
      <c r="D303" s="23">
        <v>94</v>
      </c>
      <c r="E303" s="23">
        <v>0</v>
      </c>
      <c r="F303" s="23">
        <v>1715</v>
      </c>
      <c r="G303" s="23">
        <v>0</v>
      </c>
      <c r="H303" s="23">
        <v>10434</v>
      </c>
      <c r="I303" s="23">
        <v>3927</v>
      </c>
      <c r="J303" s="23">
        <v>0</v>
      </c>
    </row>
    <row r="304" spans="1:10">
      <c r="A304" s="159" t="s">
        <v>620</v>
      </c>
      <c r="B304" s="23">
        <v>12005</v>
      </c>
      <c r="C304" s="23">
        <v>9542</v>
      </c>
      <c r="D304" s="23">
        <v>371</v>
      </c>
      <c r="E304" s="23">
        <v>0</v>
      </c>
      <c r="F304" s="23">
        <v>1087</v>
      </c>
      <c r="G304" s="23">
        <v>291</v>
      </c>
      <c r="H304" s="23">
        <v>0</v>
      </c>
      <c r="I304" s="23">
        <v>2474</v>
      </c>
      <c r="J304" s="23">
        <v>0</v>
      </c>
    </row>
    <row r="305" spans="1:10">
      <c r="A305" s="159" t="s">
        <v>621</v>
      </c>
      <c r="B305" s="23">
        <v>59719</v>
      </c>
      <c r="C305" s="23">
        <v>236</v>
      </c>
      <c r="D305" s="23">
        <v>1770</v>
      </c>
      <c r="E305" s="23">
        <v>0</v>
      </c>
      <c r="F305" s="23">
        <v>3751</v>
      </c>
      <c r="G305" s="23">
        <v>1727</v>
      </c>
      <c r="H305" s="23">
        <v>14527</v>
      </c>
      <c r="I305" s="23">
        <v>4272</v>
      </c>
      <c r="J305" s="23">
        <v>12835</v>
      </c>
    </row>
    <row r="306" spans="1:10">
      <c r="A306" s="159" t="s">
        <v>622</v>
      </c>
      <c r="B306" s="23">
        <v>6351</v>
      </c>
      <c r="C306" s="23">
        <v>1147</v>
      </c>
      <c r="D306" s="23">
        <v>68</v>
      </c>
      <c r="E306" s="23">
        <v>890</v>
      </c>
      <c r="F306" s="23">
        <v>710</v>
      </c>
      <c r="G306" s="23">
        <v>0</v>
      </c>
      <c r="H306" s="23">
        <v>965</v>
      </c>
      <c r="I306" s="23">
        <v>1266</v>
      </c>
      <c r="J306" s="23">
        <v>0</v>
      </c>
    </row>
    <row r="307" spans="1:10" ht="23.25" customHeight="1">
      <c r="A307" s="158" t="s">
        <v>623</v>
      </c>
      <c r="B307" s="23"/>
      <c r="C307" s="23"/>
      <c r="D307" s="23"/>
      <c r="E307" s="23"/>
      <c r="F307" s="23"/>
      <c r="G307" s="23"/>
      <c r="H307" s="23"/>
      <c r="I307" s="23"/>
      <c r="J307" s="23"/>
    </row>
    <row r="308" spans="1:10">
      <c r="A308" s="159" t="s">
        <v>624</v>
      </c>
      <c r="B308" s="23">
        <v>8098</v>
      </c>
      <c r="C308" s="23">
        <v>3366</v>
      </c>
      <c r="D308" s="23">
        <v>838</v>
      </c>
      <c r="E308" s="23">
        <v>0</v>
      </c>
      <c r="F308" s="23">
        <v>42</v>
      </c>
      <c r="G308" s="23">
        <v>0</v>
      </c>
      <c r="H308" s="23">
        <v>9369</v>
      </c>
      <c r="I308" s="23">
        <v>2734</v>
      </c>
      <c r="J308" s="23">
        <v>0</v>
      </c>
    </row>
    <row r="309" spans="1:10">
      <c r="A309" s="159" t="s">
        <v>625</v>
      </c>
      <c r="B309" s="23">
        <v>25888</v>
      </c>
      <c r="C309" s="23">
        <v>7421</v>
      </c>
      <c r="D309" s="23">
        <v>361</v>
      </c>
      <c r="E309" s="23">
        <v>0</v>
      </c>
      <c r="F309" s="23">
        <v>5886</v>
      </c>
      <c r="G309" s="23">
        <v>166</v>
      </c>
      <c r="H309" s="23">
        <v>21708</v>
      </c>
      <c r="I309" s="23">
        <v>4658</v>
      </c>
      <c r="J309" s="23">
        <v>0</v>
      </c>
    </row>
    <row r="310" spans="1:10">
      <c r="A310" s="159" t="s">
        <v>626</v>
      </c>
      <c r="B310" s="23">
        <v>126008</v>
      </c>
      <c r="C310" s="23">
        <v>5317</v>
      </c>
      <c r="D310" s="23">
        <v>7907</v>
      </c>
      <c r="E310" s="23">
        <v>5926</v>
      </c>
      <c r="F310" s="23">
        <v>482</v>
      </c>
      <c r="G310" s="23">
        <v>2251</v>
      </c>
      <c r="H310" s="23">
        <v>29511</v>
      </c>
      <c r="I310" s="23">
        <v>27597</v>
      </c>
      <c r="J310" s="23">
        <v>1</v>
      </c>
    </row>
    <row r="311" spans="1:10">
      <c r="A311" s="159" t="s">
        <v>627</v>
      </c>
      <c r="B311" s="23">
        <v>62903</v>
      </c>
      <c r="C311" s="23">
        <v>4634</v>
      </c>
      <c r="D311" s="23">
        <v>3961</v>
      </c>
      <c r="E311" s="23">
        <v>0</v>
      </c>
      <c r="F311" s="23">
        <v>3693</v>
      </c>
      <c r="G311" s="23">
        <v>3383</v>
      </c>
      <c r="H311" s="23">
        <v>15639</v>
      </c>
      <c r="I311" s="23">
        <v>11566</v>
      </c>
      <c r="J311" s="23">
        <v>0</v>
      </c>
    </row>
    <row r="312" spans="1:10">
      <c r="A312" s="159" t="s">
        <v>628</v>
      </c>
      <c r="B312" s="23">
        <v>50023</v>
      </c>
      <c r="C312" s="23">
        <v>4534</v>
      </c>
      <c r="D312" s="23">
        <v>722</v>
      </c>
      <c r="E312" s="23">
        <v>0</v>
      </c>
      <c r="F312" s="23">
        <v>4243</v>
      </c>
      <c r="G312" s="23">
        <v>285</v>
      </c>
      <c r="H312" s="23">
        <v>30234</v>
      </c>
      <c r="I312" s="23">
        <v>9892</v>
      </c>
      <c r="J312" s="23">
        <v>0</v>
      </c>
    </row>
    <row r="313" spans="1:10">
      <c r="A313" s="159" t="s">
        <v>629</v>
      </c>
      <c r="B313" s="23">
        <v>10103</v>
      </c>
      <c r="C313" s="23">
        <v>940</v>
      </c>
      <c r="D313" s="23">
        <v>90</v>
      </c>
      <c r="E313" s="23">
        <v>0</v>
      </c>
      <c r="F313" s="23">
        <v>778</v>
      </c>
      <c r="G313" s="23">
        <v>4</v>
      </c>
      <c r="H313" s="23">
        <v>2958</v>
      </c>
      <c r="I313" s="23">
        <v>2017</v>
      </c>
      <c r="J313" s="23">
        <v>0</v>
      </c>
    </row>
    <row r="314" spans="1:10">
      <c r="A314" s="159" t="s">
        <v>630</v>
      </c>
      <c r="B314" s="23">
        <v>62711</v>
      </c>
      <c r="C314" s="23">
        <v>8828</v>
      </c>
      <c r="D314" s="23">
        <v>518</v>
      </c>
      <c r="E314" s="23">
        <v>4457</v>
      </c>
      <c r="F314" s="23">
        <v>0</v>
      </c>
      <c r="G314" s="23">
        <v>155</v>
      </c>
      <c r="H314" s="23">
        <v>31975</v>
      </c>
      <c r="I314" s="23">
        <v>11896</v>
      </c>
      <c r="J314" s="23">
        <v>0</v>
      </c>
    </row>
    <row r="315" spans="1:10">
      <c r="A315" s="159" t="s">
        <v>631</v>
      </c>
      <c r="B315" s="23">
        <v>78855</v>
      </c>
      <c r="C315" s="23">
        <v>8695</v>
      </c>
      <c r="D315" s="23">
        <v>8251</v>
      </c>
      <c r="E315" s="23">
        <v>0</v>
      </c>
      <c r="F315" s="23">
        <v>8109</v>
      </c>
      <c r="G315" s="23">
        <v>6755</v>
      </c>
      <c r="H315" s="23">
        <v>30862</v>
      </c>
      <c r="I315" s="23">
        <v>13855</v>
      </c>
      <c r="J315" s="23">
        <v>337</v>
      </c>
    </row>
    <row r="316" spans="1:10">
      <c r="A316" s="159" t="s">
        <v>632</v>
      </c>
      <c r="B316" s="23">
        <v>228899</v>
      </c>
      <c r="C316" s="23">
        <v>40344</v>
      </c>
      <c r="D316" s="23">
        <v>7623</v>
      </c>
      <c r="E316" s="23">
        <v>0</v>
      </c>
      <c r="F316" s="23">
        <v>8204</v>
      </c>
      <c r="G316" s="23">
        <v>455</v>
      </c>
      <c r="H316" s="23">
        <v>67839</v>
      </c>
      <c r="I316" s="23">
        <v>47666</v>
      </c>
      <c r="J316" s="23">
        <v>0</v>
      </c>
    </row>
    <row r="317" spans="1:10">
      <c r="A317" s="159" t="s">
        <v>633</v>
      </c>
      <c r="B317" s="23">
        <v>32709</v>
      </c>
      <c r="C317" s="23">
        <v>1040</v>
      </c>
      <c r="D317" s="23">
        <v>111</v>
      </c>
      <c r="E317" s="23">
        <v>0</v>
      </c>
      <c r="F317" s="23">
        <v>2377</v>
      </c>
      <c r="G317" s="23">
        <v>16</v>
      </c>
      <c r="H317" s="23">
        <v>22420</v>
      </c>
      <c r="I317" s="23">
        <v>5074</v>
      </c>
      <c r="J317" s="23">
        <v>0</v>
      </c>
    </row>
    <row r="318" spans="1:10">
      <c r="A318" s="159" t="s">
        <v>634</v>
      </c>
      <c r="B318" s="23">
        <v>183300</v>
      </c>
      <c r="C318" s="23">
        <v>8163</v>
      </c>
      <c r="D318" s="23">
        <v>2701</v>
      </c>
      <c r="E318" s="23">
        <v>0</v>
      </c>
      <c r="F318" s="23">
        <v>10008</v>
      </c>
      <c r="G318" s="23">
        <v>1203</v>
      </c>
      <c r="H318" s="23">
        <v>111131</v>
      </c>
      <c r="I318" s="23">
        <v>36831</v>
      </c>
      <c r="J318" s="23">
        <v>744</v>
      </c>
    </row>
    <row r="319" spans="1:10">
      <c r="A319" s="159" t="s">
        <v>635</v>
      </c>
      <c r="B319" s="23">
        <v>47081</v>
      </c>
      <c r="C319" s="23">
        <v>65</v>
      </c>
      <c r="D319" s="23">
        <v>2258</v>
      </c>
      <c r="E319" s="23">
        <v>3533</v>
      </c>
      <c r="F319" s="23">
        <v>612</v>
      </c>
      <c r="G319" s="23">
        <v>1741</v>
      </c>
      <c r="H319" s="23">
        <v>30568</v>
      </c>
      <c r="I319" s="23">
        <v>9049</v>
      </c>
      <c r="J319" s="23">
        <v>0</v>
      </c>
    </row>
    <row r="320" spans="1:10">
      <c r="A320" s="159" t="s">
        <v>636</v>
      </c>
      <c r="B320" s="23">
        <v>19594</v>
      </c>
      <c r="C320" s="23">
        <v>12</v>
      </c>
      <c r="D320" s="23">
        <v>1054</v>
      </c>
      <c r="E320" s="23">
        <v>0</v>
      </c>
      <c r="F320" s="23">
        <v>917</v>
      </c>
      <c r="G320" s="23">
        <v>50</v>
      </c>
      <c r="H320" s="23">
        <v>13140</v>
      </c>
      <c r="I320" s="23">
        <v>4202</v>
      </c>
      <c r="J320" s="23">
        <v>0</v>
      </c>
    </row>
    <row r="321" spans="1:10" ht="13.5" thickBot="1">
      <c r="A321" s="26" t="s">
        <v>637</v>
      </c>
      <c r="B321" s="26">
        <v>22422</v>
      </c>
      <c r="C321" s="26">
        <v>3606</v>
      </c>
      <c r="D321" s="26">
        <v>650</v>
      </c>
      <c r="E321" s="26">
        <v>2300</v>
      </c>
      <c r="F321" s="26">
        <v>73</v>
      </c>
      <c r="G321" s="26">
        <v>119</v>
      </c>
      <c r="H321" s="26">
        <v>10065</v>
      </c>
      <c r="I321" s="26">
        <v>4823</v>
      </c>
      <c r="J321" s="26">
        <v>0</v>
      </c>
    </row>
    <row r="322" spans="1:10"/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rowBreaks count="6" manualBreakCount="6">
    <brk id="57" max="19" man="1"/>
    <brk id="94" max="19" man="1"/>
    <brk id="149" max="19" man="1"/>
    <brk id="206" max="19" man="1"/>
    <brk id="247" max="19" man="1"/>
    <brk id="291" max="1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H39"/>
  <sheetViews>
    <sheetView showGridLines="0" zoomScaleNormal="100" workbookViewId="0"/>
  </sheetViews>
  <sheetFormatPr defaultColWidth="0" defaultRowHeight="12.75" zeroHeight="1"/>
  <cols>
    <col min="1" max="1" width="25.5703125" style="11" customWidth="1"/>
    <col min="2" max="2" width="13.85546875" style="11" customWidth="1"/>
    <col min="3" max="3" width="11" style="11" customWidth="1"/>
    <col min="4" max="4" width="11.28515625" style="11" customWidth="1"/>
    <col min="5" max="5" width="11.140625" style="11" customWidth="1"/>
    <col min="6" max="6" width="16.5703125" style="11" customWidth="1"/>
    <col min="7" max="7" width="5" style="11" customWidth="1"/>
    <col min="8" max="16384" width="9.140625" style="11" hidden="1"/>
  </cols>
  <sheetData>
    <row r="1" spans="1:6"/>
    <row r="2" spans="1:6" ht="15.75">
      <c r="A2" s="8" t="s">
        <v>646</v>
      </c>
    </row>
    <row r="3" spans="1:6" ht="15" customHeight="1">
      <c r="A3" s="11" t="s">
        <v>647</v>
      </c>
    </row>
    <row r="4" spans="1:6" ht="15" customHeight="1">
      <c r="A4" s="9" t="s">
        <v>154</v>
      </c>
    </row>
    <row r="5" spans="1:6" ht="15" customHeight="1">
      <c r="A5" s="11" t="s">
        <v>155</v>
      </c>
    </row>
    <row r="6" spans="1:6" ht="6" customHeight="1">
      <c r="A6" s="9"/>
    </row>
    <row r="7" spans="1:6" ht="15.75" customHeight="1">
      <c r="A7" s="66" t="s">
        <v>156</v>
      </c>
      <c r="B7" s="67" t="s">
        <v>157</v>
      </c>
      <c r="C7" s="68" t="s">
        <v>158</v>
      </c>
      <c r="D7" s="68" t="s">
        <v>159</v>
      </c>
      <c r="E7" s="68" t="s">
        <v>160</v>
      </c>
      <c r="F7" s="68" t="s">
        <v>161</v>
      </c>
    </row>
    <row r="8" spans="1:6" ht="15.75" customHeight="1">
      <c r="A8" s="69"/>
      <c r="B8" s="47" t="s">
        <v>162</v>
      </c>
      <c r="C8" s="47" t="s">
        <v>163</v>
      </c>
      <c r="D8" s="47" t="s">
        <v>164</v>
      </c>
      <c r="E8" s="47" t="s">
        <v>165</v>
      </c>
      <c r="F8" s="47" t="s">
        <v>166</v>
      </c>
    </row>
    <row r="9" spans="1:6" ht="15.75" customHeight="1">
      <c r="A9" s="69"/>
      <c r="B9" s="47" t="s">
        <v>167</v>
      </c>
      <c r="C9" s="47" t="s">
        <v>279</v>
      </c>
      <c r="D9" s="47" t="s">
        <v>168</v>
      </c>
      <c r="E9" s="47" t="s">
        <v>648</v>
      </c>
      <c r="F9" s="47" t="s">
        <v>169</v>
      </c>
    </row>
    <row r="10" spans="1:6" ht="15.75" customHeight="1">
      <c r="A10" s="70"/>
      <c r="B10" s="15"/>
      <c r="C10" s="47" t="s">
        <v>170</v>
      </c>
      <c r="D10" s="47" t="s">
        <v>171</v>
      </c>
      <c r="E10" s="47" t="s">
        <v>23</v>
      </c>
      <c r="F10" s="47" t="s">
        <v>167</v>
      </c>
    </row>
    <row r="11" spans="1:6" ht="15.75" customHeight="1">
      <c r="A11" s="71"/>
      <c r="B11" s="43"/>
      <c r="C11" s="72">
        <v>2017</v>
      </c>
      <c r="D11" s="43"/>
      <c r="E11" s="43"/>
      <c r="F11" s="43"/>
    </row>
    <row r="12" spans="1:6">
      <c r="A12" s="21" t="s">
        <v>172</v>
      </c>
      <c r="B12" s="23">
        <v>26367736</v>
      </c>
      <c r="C12" s="23"/>
      <c r="D12" s="23"/>
      <c r="E12" s="23"/>
      <c r="F12" s="23">
        <f>SUM(F13:F15)</f>
        <v>26367747.296</v>
      </c>
    </row>
    <row r="13" spans="1:6">
      <c r="A13" s="69" t="s">
        <v>173</v>
      </c>
      <c r="B13" s="44" t="s">
        <v>275</v>
      </c>
      <c r="C13" s="23">
        <v>27206</v>
      </c>
      <c r="D13" s="23">
        <v>100</v>
      </c>
      <c r="E13" s="23">
        <v>929029</v>
      </c>
      <c r="F13" s="23">
        <v>25275162.973999999</v>
      </c>
    </row>
    <row r="14" spans="1:6">
      <c r="A14" s="69" t="s">
        <v>174</v>
      </c>
      <c r="B14" s="44" t="s">
        <v>275</v>
      </c>
      <c r="C14" s="23">
        <v>925</v>
      </c>
      <c r="D14" s="23">
        <v>125</v>
      </c>
      <c r="E14" s="23">
        <v>1161286</v>
      </c>
      <c r="F14" s="23">
        <v>1074189.55</v>
      </c>
    </row>
    <row r="15" spans="1:6">
      <c r="A15" s="69" t="s">
        <v>175</v>
      </c>
      <c r="B15" s="44" t="s">
        <v>275</v>
      </c>
      <c r="C15" s="23">
        <v>44</v>
      </c>
      <c r="D15" s="23">
        <v>45</v>
      </c>
      <c r="E15" s="23">
        <v>418063</v>
      </c>
      <c r="F15" s="23">
        <v>18394.772000000001</v>
      </c>
    </row>
    <row r="16" spans="1:6">
      <c r="A16" s="21" t="s">
        <v>176</v>
      </c>
      <c r="B16" s="44">
        <v>7749571</v>
      </c>
      <c r="C16" s="23">
        <v>37493</v>
      </c>
      <c r="D16" s="23">
        <v>100</v>
      </c>
      <c r="E16" s="23">
        <v>206694</v>
      </c>
      <c r="F16" s="23">
        <v>7749578.142</v>
      </c>
    </row>
    <row r="17" spans="1:6">
      <c r="A17" s="21" t="s">
        <v>177</v>
      </c>
      <c r="B17" s="44">
        <v>4802409</v>
      </c>
      <c r="C17" s="23"/>
      <c r="D17" s="23"/>
      <c r="E17" s="23"/>
      <c r="F17" s="23">
        <f>SUM(F18:F22)</f>
        <v>4802403.8869999992</v>
      </c>
    </row>
    <row r="18" spans="1:6">
      <c r="A18" s="69" t="s">
        <v>178</v>
      </c>
      <c r="B18" s="44" t="s">
        <v>275</v>
      </c>
      <c r="C18" s="23">
        <v>9449</v>
      </c>
      <c r="D18" s="23">
        <v>100</v>
      </c>
      <c r="E18" s="23">
        <v>287742</v>
      </c>
      <c r="F18" s="23">
        <v>2718874.1579999998</v>
      </c>
    </row>
    <row r="19" spans="1:6">
      <c r="A19" s="69" t="s">
        <v>179</v>
      </c>
      <c r="B19" s="44" t="s">
        <v>275</v>
      </c>
      <c r="C19" s="23">
        <v>4389</v>
      </c>
      <c r="D19" s="23">
        <v>55</v>
      </c>
      <c r="E19" s="23">
        <v>158258</v>
      </c>
      <c r="F19" s="23">
        <v>694594.36199999996</v>
      </c>
    </row>
    <row r="20" spans="1:6">
      <c r="A20" s="69" t="s">
        <v>180</v>
      </c>
      <c r="B20" s="44" t="s">
        <v>275</v>
      </c>
      <c r="C20" s="23">
        <v>3875</v>
      </c>
      <c r="D20" s="23">
        <v>25</v>
      </c>
      <c r="E20" s="23">
        <v>71935</v>
      </c>
      <c r="F20" s="23">
        <v>278748.125</v>
      </c>
    </row>
    <row r="21" spans="1:6">
      <c r="A21" s="69" t="s">
        <v>181</v>
      </c>
      <c r="B21" s="44" t="s">
        <v>275</v>
      </c>
      <c r="C21" s="23">
        <v>7710</v>
      </c>
      <c r="D21" s="23">
        <v>25</v>
      </c>
      <c r="E21" s="23">
        <v>71935</v>
      </c>
      <c r="F21" s="23">
        <v>554618.85</v>
      </c>
    </row>
    <row r="22" spans="1:6">
      <c r="A22" s="69" t="s">
        <v>182</v>
      </c>
      <c r="B22" s="44" t="s">
        <v>275</v>
      </c>
      <c r="C22" s="23">
        <v>19308</v>
      </c>
      <c r="D22" s="23">
        <v>10</v>
      </c>
      <c r="E22" s="23">
        <v>28774</v>
      </c>
      <c r="F22" s="23">
        <v>555568.39199999999</v>
      </c>
    </row>
    <row r="23" spans="1:6">
      <c r="A23" s="73" t="s">
        <v>183</v>
      </c>
      <c r="B23" s="44">
        <v>6375711</v>
      </c>
      <c r="C23" s="23"/>
      <c r="D23" s="23"/>
      <c r="E23" s="23"/>
      <c r="F23" s="23">
        <f>SUM(F24:F25)</f>
        <v>6375706.3680000007</v>
      </c>
    </row>
    <row r="24" spans="1:6">
      <c r="A24" s="69" t="s">
        <v>184</v>
      </c>
      <c r="B24" s="44"/>
      <c r="C24" s="23">
        <v>4915</v>
      </c>
      <c r="D24" s="23">
        <v>100</v>
      </c>
      <c r="E24" s="23">
        <v>512579</v>
      </c>
      <c r="F24" s="23">
        <v>2519325.7850000001</v>
      </c>
    </row>
    <row r="25" spans="1:6" ht="14.25">
      <c r="A25" s="69" t="s">
        <v>185</v>
      </c>
      <c r="B25" s="44"/>
      <c r="C25" s="23">
        <v>15047</v>
      </c>
      <c r="D25" s="23">
        <v>50</v>
      </c>
      <c r="E25" s="23">
        <v>256289</v>
      </c>
      <c r="F25" s="23">
        <v>3856380.5830000001</v>
      </c>
    </row>
    <row r="26" spans="1:6" ht="18.75" customHeight="1">
      <c r="A26" s="74" t="s">
        <v>87</v>
      </c>
      <c r="B26" s="75">
        <f>B23+B17+B16+B12</f>
        <v>45295427</v>
      </c>
      <c r="C26" s="76"/>
      <c r="D26" s="76"/>
      <c r="E26" s="76"/>
      <c r="F26" s="76">
        <f>F12+F16+F17+F23</f>
        <v>45295435.693000004</v>
      </c>
    </row>
    <row r="27" spans="1:6" ht="21" customHeight="1">
      <c r="A27" s="77" t="s">
        <v>649</v>
      </c>
      <c r="B27" s="17"/>
      <c r="C27" s="17"/>
      <c r="D27" s="17"/>
      <c r="E27" s="17"/>
      <c r="F27" s="37"/>
    </row>
    <row r="28" spans="1:6">
      <c r="A28" s="77" t="s">
        <v>186</v>
      </c>
      <c r="B28" s="17"/>
      <c r="C28" s="17"/>
      <c r="D28" s="17"/>
      <c r="E28" s="17"/>
      <c r="F28" s="37"/>
    </row>
    <row r="29" spans="1:6">
      <c r="A29" s="78" t="s">
        <v>187</v>
      </c>
      <c r="B29" s="17"/>
      <c r="C29" s="17"/>
      <c r="D29" s="17"/>
      <c r="E29" s="17"/>
      <c r="F29" s="37"/>
    </row>
    <row r="30" spans="1:6"/>
    <row r="31" spans="1:6" ht="15.75">
      <c r="A31" s="79" t="s">
        <v>188</v>
      </c>
      <c r="B31" s="17"/>
      <c r="C31" s="17"/>
      <c r="D31" s="17"/>
      <c r="E31" s="17"/>
    </row>
    <row r="32" spans="1:6" ht="15.75">
      <c r="A32" s="80"/>
      <c r="B32" s="81" t="s">
        <v>278</v>
      </c>
      <c r="C32" s="204" t="s">
        <v>985</v>
      </c>
      <c r="D32" s="202"/>
      <c r="E32" s="81" t="s">
        <v>189</v>
      </c>
    </row>
    <row r="33" spans="1:8" ht="15.75">
      <c r="A33" s="82"/>
      <c r="B33" s="75" t="s">
        <v>650</v>
      </c>
      <c r="C33" s="83">
        <v>2018</v>
      </c>
      <c r="D33" s="83" t="s">
        <v>651</v>
      </c>
      <c r="E33" s="75" t="s">
        <v>652</v>
      </c>
    </row>
    <row r="34" spans="1:8" ht="18" customHeight="1">
      <c r="A34" s="18" t="s">
        <v>190</v>
      </c>
      <c r="B34" s="23">
        <v>63120431</v>
      </c>
    </row>
    <row r="35" spans="1:8">
      <c r="A35" s="18" t="s">
        <v>191</v>
      </c>
      <c r="B35" s="23">
        <v>13185872</v>
      </c>
    </row>
    <row r="36" spans="1:8">
      <c r="A36" s="20" t="s">
        <v>192</v>
      </c>
      <c r="B36" s="76">
        <f>B34-B35</f>
        <v>49934559</v>
      </c>
      <c r="C36" s="42">
        <v>1.0209999999999999</v>
      </c>
      <c r="D36" s="42">
        <v>1.02</v>
      </c>
      <c r="E36" s="76">
        <v>52002848.43378</v>
      </c>
    </row>
    <row r="37" spans="1:8" ht="19.5" customHeight="1">
      <c r="A37" s="84" t="s">
        <v>653</v>
      </c>
      <c r="B37" s="17"/>
      <c r="C37" s="17"/>
      <c r="D37" s="17"/>
      <c r="E37" s="17"/>
      <c r="F37" s="17"/>
      <c r="H37" s="23"/>
    </row>
    <row r="38" spans="1:8">
      <c r="A38" s="149" t="s">
        <v>986</v>
      </c>
      <c r="B38" s="85"/>
    </row>
    <row r="39" spans="1:8"/>
  </sheetData>
  <mergeCells count="1">
    <mergeCell ref="C32:D32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D87"/>
  <sheetViews>
    <sheetView showGridLines="0" zoomScaleNormal="100" workbookViewId="0"/>
  </sheetViews>
  <sheetFormatPr defaultColWidth="0" defaultRowHeight="15" customHeight="1" zeroHeight="1"/>
  <cols>
    <col min="1" max="1" width="3.85546875" style="86" customWidth="1"/>
    <col min="2" max="2" width="55.7109375" style="86" customWidth="1"/>
    <col min="3" max="3" width="20.28515625" style="99" customWidth="1"/>
    <col min="4" max="4" width="10.7109375" style="86" customWidth="1"/>
    <col min="5" max="16384" width="53.28515625" style="86" hidden="1"/>
  </cols>
  <sheetData>
    <row r="1" spans="1:4" ht="18" customHeight="1">
      <c r="B1" s="87" t="s">
        <v>990</v>
      </c>
      <c r="C1" s="88"/>
    </row>
    <row r="2" spans="1:4" ht="12.75" customHeight="1">
      <c r="A2" s="89"/>
      <c r="B2" s="9"/>
      <c r="C2" s="90"/>
    </row>
    <row r="3" spans="1:4" ht="21" customHeight="1">
      <c r="A3" s="89"/>
      <c r="B3" s="91"/>
      <c r="C3" s="92" t="s">
        <v>193</v>
      </c>
    </row>
    <row r="4" spans="1:4" ht="12.75" customHeight="1">
      <c r="A4" s="89"/>
      <c r="B4" s="91"/>
      <c r="C4" s="93" t="s">
        <v>318</v>
      </c>
    </row>
    <row r="5" spans="1:4" ht="18" customHeight="1">
      <c r="A5" s="89"/>
      <c r="B5" s="94" t="s">
        <v>654</v>
      </c>
      <c r="C5" s="95"/>
    </row>
    <row r="6" spans="1:4" ht="12.75" customHeight="1">
      <c r="A6" s="89"/>
      <c r="B6" s="91" t="s">
        <v>194</v>
      </c>
      <c r="C6" s="95">
        <f>VLOOKUP($C$4,Data!$C$11:$AQ$300,2,0)</f>
        <v>411732.82400000002</v>
      </c>
    </row>
    <row r="7" spans="1:4" ht="12.75" customHeight="1">
      <c r="A7" s="89"/>
      <c r="B7" s="96" t="s">
        <v>195</v>
      </c>
      <c r="C7" s="95">
        <f>VLOOKUP($C$4,Data!$C$11:$AQ$300,3,0)</f>
        <v>58850</v>
      </c>
    </row>
    <row r="8" spans="1:4" s="8" customFormat="1" ht="12.75" customHeight="1">
      <c r="A8" s="79"/>
      <c r="B8" s="97" t="s">
        <v>196</v>
      </c>
      <c r="C8" s="95">
        <f>VLOOKUP($C$4,Data!$C$11:$AQ$300,4,0)</f>
        <v>470582.82400000002</v>
      </c>
    </row>
    <row r="9" spans="1:4" ht="24" customHeight="1">
      <c r="A9" s="89"/>
      <c r="B9" s="94" t="s">
        <v>197</v>
      </c>
      <c r="C9" s="95"/>
      <c r="D9" s="11"/>
    </row>
    <row r="10" spans="1:4" ht="12.75" customHeight="1">
      <c r="A10" s="89"/>
      <c r="B10" s="98" t="s">
        <v>655</v>
      </c>
      <c r="D10" s="11"/>
    </row>
    <row r="11" spans="1:4" ht="12.75" customHeight="1">
      <c r="A11" s="89"/>
      <c r="B11" s="91" t="s">
        <v>264</v>
      </c>
      <c r="C11" s="95">
        <f>VLOOKUP($C$4,Data!$C$11:$AQ$300,5,0)</f>
        <v>223098</v>
      </c>
      <c r="D11" s="11"/>
    </row>
    <row r="12" spans="1:4" ht="12.75" customHeight="1">
      <c r="A12" s="89"/>
      <c r="B12" s="91" t="s">
        <v>265</v>
      </c>
      <c r="C12" s="95">
        <f>VLOOKUP($C$4,Data!$C$11:$AQ$300,6,0)</f>
        <v>128869</v>
      </c>
      <c r="D12" s="11"/>
    </row>
    <row r="13" spans="1:4" ht="12.75" customHeight="1">
      <c r="A13" s="89"/>
      <c r="B13" s="91" t="s">
        <v>266</v>
      </c>
      <c r="C13" s="95">
        <f>VLOOKUP($C$4,Data!$C$11:$AQ$300,7,0)</f>
        <v>18779</v>
      </c>
      <c r="D13" s="11"/>
    </row>
    <row r="14" spans="1:4" ht="12.75" customHeight="1">
      <c r="A14" s="89"/>
      <c r="B14" s="100" t="s">
        <v>198</v>
      </c>
      <c r="C14" s="95">
        <f>VLOOKUP($C$4,Data!$C$11:$AQ$300,8,0)</f>
        <v>32803</v>
      </c>
    </row>
    <row r="15" spans="1:4" ht="12.75" customHeight="1">
      <c r="A15" s="89"/>
      <c r="B15" s="100" t="s">
        <v>199</v>
      </c>
      <c r="C15" s="95">
        <f>VLOOKUP($C$4,Data!$C$11:$AQ$300,9,0)</f>
        <v>493</v>
      </c>
    </row>
    <row r="16" spans="1:4" ht="12.75" customHeight="1">
      <c r="A16" s="89"/>
      <c r="B16" s="91" t="s">
        <v>267</v>
      </c>
      <c r="C16" s="95">
        <f>VLOOKUP($C$4,Data!$C$11:$AQ$300,10,0)</f>
        <v>86</v>
      </c>
    </row>
    <row r="17" spans="1:4" ht="12.75" customHeight="1">
      <c r="A17" s="89"/>
      <c r="B17" s="91" t="s">
        <v>268</v>
      </c>
      <c r="C17" s="95">
        <f>VLOOKUP($C$4,Data!$C$11:$AQ$300,11,0)</f>
        <v>52819</v>
      </c>
    </row>
    <row r="18" spans="1:4" ht="12.75" customHeight="1">
      <c r="A18" s="89"/>
      <c r="B18" s="91" t="s">
        <v>269</v>
      </c>
      <c r="C18" s="95">
        <f>VLOOKUP($C$4,Data!$C$11:$AQ$300,12,0)</f>
        <v>58850</v>
      </c>
    </row>
    <row r="19" spans="1:4" ht="12.75" customHeight="1">
      <c r="A19" s="89"/>
      <c r="B19" s="100" t="s">
        <v>200</v>
      </c>
      <c r="C19" s="95">
        <f>VLOOKUP($C$4,Data!$C$11:$AQ$300,13,0)</f>
        <v>1472</v>
      </c>
    </row>
    <row r="20" spans="1:4" ht="21" customHeight="1">
      <c r="A20" s="89"/>
      <c r="B20" s="101" t="s">
        <v>270</v>
      </c>
      <c r="C20" s="95"/>
    </row>
    <row r="21" spans="1:4" ht="12.75" customHeight="1">
      <c r="A21" s="89"/>
      <c r="B21" s="18" t="s">
        <v>644</v>
      </c>
      <c r="C21" s="95">
        <f>VLOOKUP($C$4,Data!$C$11:$AQ$300,14,0)</f>
        <v>308611.46340000001</v>
      </c>
    </row>
    <row r="22" spans="1:4" ht="12.75" customHeight="1">
      <c r="A22" s="89"/>
      <c r="B22" s="102" t="s">
        <v>201</v>
      </c>
      <c r="C22" s="95">
        <f>VLOOKUP($C$4,Data!$C$11:$AQ$300,15,0)</f>
        <v>153802.4</v>
      </c>
    </row>
    <row r="23" spans="1:4" ht="12.75" customHeight="1">
      <c r="A23" s="89"/>
      <c r="B23" s="103" t="s">
        <v>202</v>
      </c>
      <c r="C23" s="95">
        <f>VLOOKUP($C$4,Data!$C$11:$AQ$300,16,0)</f>
        <v>-46220.45</v>
      </c>
    </row>
    <row r="24" spans="1:4" ht="12.75" customHeight="1">
      <c r="A24" s="89"/>
      <c r="B24" s="103" t="s">
        <v>203</v>
      </c>
      <c r="C24" s="95">
        <f>VLOOKUP($C$4,Data!$C$11:$AQ$300,17,0)</f>
        <v>41043.269999999997</v>
      </c>
    </row>
    <row r="25" spans="1:4" s="9" customFormat="1" ht="12.75" customHeight="1">
      <c r="B25" s="101" t="s">
        <v>204</v>
      </c>
      <c r="C25" s="95">
        <f>VLOOKUP($C$4,Data!$C$11:$AQ$300,18,0)</f>
        <v>457236.68339999998</v>
      </c>
    </row>
    <row r="26" spans="1:4" s="9" customFormat="1" ht="21" customHeight="1">
      <c r="B26" s="101" t="s">
        <v>271</v>
      </c>
      <c r="C26" s="95"/>
    </row>
    <row r="27" spans="1:4" s="9" customFormat="1" ht="12.75" customHeight="1">
      <c r="B27" s="18" t="s">
        <v>273</v>
      </c>
      <c r="C27" s="95">
        <f>VLOOKUP($C$4,Data!$C$11:$AQ$300,18,0)</f>
        <v>457236.68339999998</v>
      </c>
    </row>
    <row r="28" spans="1:4" ht="12.75" customHeight="1">
      <c r="B28" s="18" t="s">
        <v>274</v>
      </c>
      <c r="C28" s="95">
        <f>VLOOKUP($C$4,Data!$C$11:$AQ$300,19,0)</f>
        <v>470582.82400000002</v>
      </c>
      <c r="D28" s="9"/>
    </row>
    <row r="29" spans="1:4" ht="12.75" customHeight="1">
      <c r="B29" s="18" t="s">
        <v>205</v>
      </c>
      <c r="C29" s="95">
        <f>VLOOKUP($C$4,Data!$C$11:$AQ$300,20,0)</f>
        <v>399995.40039999998</v>
      </c>
      <c r="D29" s="9"/>
    </row>
    <row r="30" spans="1:4" ht="12.75" customHeight="1">
      <c r="B30" s="33" t="s">
        <v>206</v>
      </c>
      <c r="C30" s="95">
        <f>VLOOKUP($C$4,Data!$C$11:$AQ$300,21,0)</f>
        <v>57241.283000000098</v>
      </c>
      <c r="D30" s="9"/>
    </row>
    <row r="31" spans="1:4" ht="12.75" customHeight="1">
      <c r="B31" s="33" t="s">
        <v>207</v>
      </c>
      <c r="C31" s="95">
        <f>VLOOKUP($C$4,Data!$C$11:$AQ$300,22,0)</f>
        <v>40068.898099999999</v>
      </c>
      <c r="D31" s="9"/>
    </row>
    <row r="32" spans="1:4" ht="12.75" customHeight="1">
      <c r="B32" s="33" t="s">
        <v>656</v>
      </c>
      <c r="C32" s="104">
        <f>VLOOKUP($C$4,Data!$C$11:$AQ$300,23,0)</f>
        <v>1.085</v>
      </c>
      <c r="D32" s="9"/>
    </row>
    <row r="33" spans="2:4" ht="24" customHeight="1">
      <c r="B33" s="94" t="s">
        <v>272</v>
      </c>
      <c r="C33" s="95"/>
      <c r="D33" s="9"/>
    </row>
    <row r="34" spans="2:4" ht="12.75" customHeight="1">
      <c r="B34" s="33" t="s">
        <v>980</v>
      </c>
      <c r="C34" s="95">
        <f>VLOOKUP($C$4,Data!$C$11:$AQ$300,24,0)</f>
        <v>92723</v>
      </c>
      <c r="D34" s="9"/>
    </row>
    <row r="35" spans="2:4" ht="12.75" customHeight="1">
      <c r="B35" s="33" t="s">
        <v>657</v>
      </c>
      <c r="C35" s="95">
        <f>VLOOKUP($C$4,Data!$C$11:$AQ$300,25,0)</f>
        <v>510582.36404000001</v>
      </c>
      <c r="D35" s="9"/>
    </row>
    <row r="36" spans="2:4" ht="12.75" customHeight="1">
      <c r="B36" s="33" t="s">
        <v>658</v>
      </c>
      <c r="C36" s="95"/>
      <c r="D36" s="9"/>
    </row>
    <row r="37" spans="2:4" ht="12.75" customHeight="1">
      <c r="B37" s="105" t="s">
        <v>208</v>
      </c>
      <c r="C37" s="95">
        <f>VLOOKUP($C$4,Data!$C$11:$AQ$300,26,0)</f>
        <v>522540.80533248198</v>
      </c>
      <c r="D37" s="9"/>
    </row>
    <row r="38" spans="2:4" ht="12.75" customHeight="1">
      <c r="B38" s="105" t="str">
        <f>"- kronor per invånare (riksmedelvärde: "&amp;ROUND('Tabell 1'!G8,0)&amp; ")"</f>
        <v>- kronor per invånare (riksmedelvärde: 5091)</v>
      </c>
      <c r="C38" s="95">
        <f>VLOOKUP($C$4,Data!$C$11:$AQ$300,27,0)</f>
        <v>5635.5036542441703</v>
      </c>
      <c r="D38" s="9"/>
    </row>
    <row r="39" spans="2:4" ht="12.75" customHeight="1">
      <c r="B39" s="33" t="s">
        <v>209</v>
      </c>
      <c r="C39" s="95">
        <f>VLOOKUP($C$4,Data!$C$11:$AQ$300,28,0)</f>
        <v>544.82568904507798</v>
      </c>
      <c r="D39" s="9"/>
    </row>
    <row r="40" spans="2:4" ht="18" customHeight="1">
      <c r="B40" s="106" t="s">
        <v>280</v>
      </c>
      <c r="C40" s="161">
        <f>VLOOKUP($C$4,Data!$C$11:$AQ$300,29,0)</f>
        <v>50517872</v>
      </c>
      <c r="D40" s="9"/>
    </row>
    <row r="41" spans="2:4" ht="12.75" customHeight="1">
      <c r="B41" s="33"/>
      <c r="D41" s="9"/>
    </row>
    <row r="42" spans="2:4" ht="12.75" customHeight="1">
      <c r="B42" s="33"/>
      <c r="C42" s="95"/>
      <c r="D42" s="9"/>
    </row>
    <row r="43" spans="2:4" s="108" customFormat="1" ht="8.25" customHeight="1" thickBot="1">
      <c r="B43" s="25"/>
      <c r="C43" s="107"/>
      <c r="D43" s="25"/>
    </row>
    <row r="44" spans="2:4" hidden="1"/>
    <row r="45" spans="2:4" hidden="1"/>
    <row r="46" spans="2:4" hidden="1"/>
    <row r="47" spans="2:4" hidden="1"/>
    <row r="48" spans="2:4" hidden="1"/>
    <row r="49" spans="2:2" hidden="1"/>
    <row r="50" spans="2:2" hidden="1"/>
    <row r="51" spans="2:2" hidden="1">
      <c r="B51" s="109"/>
    </row>
    <row r="52" spans="2:2" hidden="1">
      <c r="B52" s="109"/>
    </row>
    <row r="53" spans="2:2" hidden="1"/>
    <row r="54" spans="2:2" hidden="1"/>
    <row r="55" spans="2:2" hidden="1"/>
    <row r="56" spans="2:2" hidden="1"/>
    <row r="57" spans="2:2" hidden="1"/>
    <row r="58" spans="2:2" hidden="1"/>
    <row r="59" spans="2:2" hidden="1"/>
    <row r="60" spans="2:2" hidden="1"/>
    <row r="61" spans="2:2" hidden="1"/>
    <row r="62" spans="2:2" hidden="1"/>
    <row r="63" spans="2:2" hidden="1"/>
    <row r="64" spans="2:2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</sheetData>
  <conditionalFormatting sqref="C6:C8 C20 C42">
    <cfRule type="cellIs" dxfId="1" priority="1" stopIfTrue="1" operator="lessThan">
      <formula>0</formula>
    </cfRule>
  </conditionalFormatting>
  <conditionalFormatting sqref="C26:C39">
    <cfRule type="cellIs" dxfId="0" priority="2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  <drawing r:id="rId2"/>
  <legacyDrawing r:id="rId3"/>
  <controls>
    <mc:AlternateContent xmlns:mc="http://schemas.openxmlformats.org/markup-compatibility/2006">
      <mc:Choice Requires="x14">
        <control shapeId="6145" r:id="rId4" name="ComboBox1">
          <controlPr defaultSize="0" autoLine="0" linkedCell="C4" listFillRange="Data!C11:C300" r:id="rId5">
            <anchor moveWithCells="1">
              <from>
                <xdr:col>2</xdr:col>
                <xdr:colOff>0</xdr:colOff>
                <xdr:row>3</xdr:row>
                <xdr:rowOff>0</xdr:rowOff>
              </from>
              <to>
                <xdr:col>3</xdr:col>
                <xdr:colOff>381000</xdr:colOff>
                <xdr:row>4</xdr:row>
                <xdr:rowOff>57150</xdr:rowOff>
              </to>
            </anchor>
          </controlPr>
        </control>
      </mc:Choice>
      <mc:Fallback>
        <control shapeId="6145" r:id="rId4" name="ComboBox1"/>
      </mc:Fallback>
    </mc:AlternateContent>
  </control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9"/>
  <dimension ref="A1:WVO615"/>
  <sheetViews>
    <sheetView showGridLines="0" zoomScaleNormal="100" workbookViewId="0">
      <pane ySplit="8" topLeftCell="A9" activePane="bottomLeft" state="frozen"/>
      <selection pane="bottomLeft"/>
    </sheetView>
  </sheetViews>
  <sheetFormatPr defaultColWidth="0" defaultRowHeight="12.75" zeroHeight="1"/>
  <cols>
    <col min="1" max="1" width="21" style="164" customWidth="1"/>
    <col min="2" max="2" width="13.42578125" style="164" bestFit="1" customWidth="1"/>
    <col min="3" max="3" width="13.42578125" style="165" customWidth="1"/>
    <col min="4" max="4" width="16" style="164" customWidth="1"/>
    <col min="5" max="5" width="17.28515625" style="165" customWidth="1"/>
    <col min="6" max="6" width="12.7109375" style="164" customWidth="1"/>
    <col min="7" max="7" width="9.140625" style="164" customWidth="1"/>
    <col min="8" max="8" width="13.42578125" style="164" hidden="1" customWidth="1"/>
    <col min="9" max="256" width="8.85546875" style="164" hidden="1" customWidth="1"/>
    <col min="257" max="257" width="16.140625" style="164" hidden="1" customWidth="1"/>
    <col min="258" max="259" width="13.42578125" style="164" hidden="1" customWidth="1"/>
    <col min="260" max="260" width="16" style="164" hidden="1" customWidth="1"/>
    <col min="261" max="261" width="14.85546875" style="164" hidden="1" customWidth="1"/>
    <col min="262" max="262" width="12.7109375" style="164" hidden="1" customWidth="1"/>
    <col min="263" max="263" width="9.140625" style="164" hidden="1" customWidth="1"/>
    <col min="264" max="264" width="0" style="164" hidden="1" customWidth="1"/>
    <col min="265" max="512" width="0" style="164" hidden="1"/>
    <col min="513" max="513" width="16.140625" style="164" hidden="1" customWidth="1"/>
    <col min="514" max="515" width="13.42578125" style="164" hidden="1" customWidth="1"/>
    <col min="516" max="516" width="16" style="164" hidden="1" customWidth="1"/>
    <col min="517" max="517" width="14.85546875" style="164" hidden="1" customWidth="1"/>
    <col min="518" max="518" width="12.7109375" style="164" hidden="1" customWidth="1"/>
    <col min="519" max="519" width="9.140625" style="164" hidden="1" customWidth="1"/>
    <col min="520" max="520" width="0" style="164" hidden="1" customWidth="1"/>
    <col min="521" max="768" width="0" style="164" hidden="1"/>
    <col min="769" max="769" width="16.140625" style="164" hidden="1" customWidth="1"/>
    <col min="770" max="771" width="13.42578125" style="164" hidden="1" customWidth="1"/>
    <col min="772" max="772" width="16" style="164" hidden="1" customWidth="1"/>
    <col min="773" max="773" width="14.85546875" style="164" hidden="1" customWidth="1"/>
    <col min="774" max="774" width="12.7109375" style="164" hidden="1" customWidth="1"/>
    <col min="775" max="775" width="9.140625" style="164" hidden="1" customWidth="1"/>
    <col min="776" max="776" width="0" style="164" hidden="1" customWidth="1"/>
    <col min="777" max="1024" width="0" style="164" hidden="1"/>
    <col min="1025" max="1025" width="16.140625" style="164" hidden="1" customWidth="1"/>
    <col min="1026" max="1027" width="13.42578125" style="164" hidden="1" customWidth="1"/>
    <col min="1028" max="1028" width="16" style="164" hidden="1" customWidth="1"/>
    <col min="1029" max="1029" width="14.85546875" style="164" hidden="1" customWidth="1"/>
    <col min="1030" max="1030" width="12.7109375" style="164" hidden="1" customWidth="1"/>
    <col min="1031" max="1031" width="9.140625" style="164" hidden="1" customWidth="1"/>
    <col min="1032" max="1032" width="0" style="164" hidden="1" customWidth="1"/>
    <col min="1033" max="1280" width="0" style="164" hidden="1"/>
    <col min="1281" max="1281" width="16.140625" style="164" hidden="1" customWidth="1"/>
    <col min="1282" max="1283" width="13.42578125" style="164" hidden="1" customWidth="1"/>
    <col min="1284" max="1284" width="16" style="164" hidden="1" customWidth="1"/>
    <col min="1285" max="1285" width="14.85546875" style="164" hidden="1" customWidth="1"/>
    <col min="1286" max="1286" width="12.7109375" style="164" hidden="1" customWidth="1"/>
    <col min="1287" max="1287" width="9.140625" style="164" hidden="1" customWidth="1"/>
    <col min="1288" max="1288" width="0" style="164" hidden="1" customWidth="1"/>
    <col min="1289" max="1536" width="0" style="164" hidden="1"/>
    <col min="1537" max="1537" width="16.140625" style="164" hidden="1" customWidth="1"/>
    <col min="1538" max="1539" width="13.42578125" style="164" hidden="1" customWidth="1"/>
    <col min="1540" max="1540" width="16" style="164" hidden="1" customWidth="1"/>
    <col min="1541" max="1541" width="14.85546875" style="164" hidden="1" customWidth="1"/>
    <col min="1542" max="1542" width="12.7109375" style="164" hidden="1" customWidth="1"/>
    <col min="1543" max="1543" width="9.140625" style="164" hidden="1" customWidth="1"/>
    <col min="1544" max="1544" width="0" style="164" hidden="1" customWidth="1"/>
    <col min="1545" max="1792" width="0" style="164" hidden="1"/>
    <col min="1793" max="1793" width="16.140625" style="164" hidden="1" customWidth="1"/>
    <col min="1794" max="1795" width="13.42578125" style="164" hidden="1" customWidth="1"/>
    <col min="1796" max="1796" width="16" style="164" hidden="1" customWidth="1"/>
    <col min="1797" max="1797" width="14.85546875" style="164" hidden="1" customWidth="1"/>
    <col min="1798" max="1798" width="12.7109375" style="164" hidden="1" customWidth="1"/>
    <col min="1799" max="1799" width="9.140625" style="164" hidden="1" customWidth="1"/>
    <col min="1800" max="1800" width="0" style="164" hidden="1" customWidth="1"/>
    <col min="1801" max="2048" width="0" style="164" hidden="1"/>
    <col min="2049" max="2049" width="16.140625" style="164" hidden="1" customWidth="1"/>
    <col min="2050" max="2051" width="13.42578125" style="164" hidden="1" customWidth="1"/>
    <col min="2052" max="2052" width="16" style="164" hidden="1" customWidth="1"/>
    <col min="2053" max="2053" width="14.85546875" style="164" hidden="1" customWidth="1"/>
    <col min="2054" max="2054" width="12.7109375" style="164" hidden="1" customWidth="1"/>
    <col min="2055" max="2055" width="9.140625" style="164" hidden="1" customWidth="1"/>
    <col min="2056" max="2056" width="0" style="164" hidden="1" customWidth="1"/>
    <col min="2057" max="2304" width="0" style="164" hidden="1"/>
    <col min="2305" max="2305" width="16.140625" style="164" hidden="1" customWidth="1"/>
    <col min="2306" max="2307" width="13.42578125" style="164" hidden="1" customWidth="1"/>
    <col min="2308" max="2308" width="16" style="164" hidden="1" customWidth="1"/>
    <col min="2309" max="2309" width="14.85546875" style="164" hidden="1" customWidth="1"/>
    <col min="2310" max="2310" width="12.7109375" style="164" hidden="1" customWidth="1"/>
    <col min="2311" max="2311" width="9.140625" style="164" hidden="1" customWidth="1"/>
    <col min="2312" max="2312" width="0" style="164" hidden="1" customWidth="1"/>
    <col min="2313" max="2560" width="0" style="164" hidden="1"/>
    <col min="2561" max="2561" width="16.140625" style="164" hidden="1" customWidth="1"/>
    <col min="2562" max="2563" width="13.42578125" style="164" hidden="1" customWidth="1"/>
    <col min="2564" max="2564" width="16" style="164" hidden="1" customWidth="1"/>
    <col min="2565" max="2565" width="14.85546875" style="164" hidden="1" customWidth="1"/>
    <col min="2566" max="2566" width="12.7109375" style="164" hidden="1" customWidth="1"/>
    <col min="2567" max="2567" width="9.140625" style="164" hidden="1" customWidth="1"/>
    <col min="2568" max="2568" width="0" style="164" hidden="1" customWidth="1"/>
    <col min="2569" max="2816" width="0" style="164" hidden="1"/>
    <col min="2817" max="2817" width="16.140625" style="164" hidden="1" customWidth="1"/>
    <col min="2818" max="2819" width="13.42578125" style="164" hidden="1" customWidth="1"/>
    <col min="2820" max="2820" width="16" style="164" hidden="1" customWidth="1"/>
    <col min="2821" max="2821" width="14.85546875" style="164" hidden="1" customWidth="1"/>
    <col min="2822" max="2822" width="12.7109375" style="164" hidden="1" customWidth="1"/>
    <col min="2823" max="2823" width="9.140625" style="164" hidden="1" customWidth="1"/>
    <col min="2824" max="2824" width="0" style="164" hidden="1" customWidth="1"/>
    <col min="2825" max="3072" width="0" style="164" hidden="1"/>
    <col min="3073" max="3073" width="16.140625" style="164" hidden="1" customWidth="1"/>
    <col min="3074" max="3075" width="13.42578125" style="164" hidden="1" customWidth="1"/>
    <col min="3076" max="3076" width="16" style="164" hidden="1" customWidth="1"/>
    <col min="3077" max="3077" width="14.85546875" style="164" hidden="1" customWidth="1"/>
    <col min="3078" max="3078" width="12.7109375" style="164" hidden="1" customWidth="1"/>
    <col min="3079" max="3079" width="9.140625" style="164" hidden="1" customWidth="1"/>
    <col min="3080" max="3080" width="0" style="164" hidden="1" customWidth="1"/>
    <col min="3081" max="3328" width="0" style="164" hidden="1"/>
    <col min="3329" max="3329" width="16.140625" style="164" hidden="1" customWidth="1"/>
    <col min="3330" max="3331" width="13.42578125" style="164" hidden="1" customWidth="1"/>
    <col min="3332" max="3332" width="16" style="164" hidden="1" customWidth="1"/>
    <col min="3333" max="3333" width="14.85546875" style="164" hidden="1" customWidth="1"/>
    <col min="3334" max="3334" width="12.7109375" style="164" hidden="1" customWidth="1"/>
    <col min="3335" max="3335" width="9.140625" style="164" hidden="1" customWidth="1"/>
    <col min="3336" max="3336" width="0" style="164" hidden="1" customWidth="1"/>
    <col min="3337" max="3584" width="0" style="164" hidden="1"/>
    <col min="3585" max="3585" width="16.140625" style="164" hidden="1" customWidth="1"/>
    <col min="3586" max="3587" width="13.42578125" style="164" hidden="1" customWidth="1"/>
    <col min="3588" max="3588" width="16" style="164" hidden="1" customWidth="1"/>
    <col min="3589" max="3589" width="14.85546875" style="164" hidden="1" customWidth="1"/>
    <col min="3590" max="3590" width="12.7109375" style="164" hidden="1" customWidth="1"/>
    <col min="3591" max="3591" width="9.140625" style="164" hidden="1" customWidth="1"/>
    <col min="3592" max="3592" width="0" style="164" hidden="1" customWidth="1"/>
    <col min="3593" max="3840" width="0" style="164" hidden="1"/>
    <col min="3841" max="3841" width="16.140625" style="164" hidden="1" customWidth="1"/>
    <col min="3842" max="3843" width="13.42578125" style="164" hidden="1" customWidth="1"/>
    <col min="3844" max="3844" width="16" style="164" hidden="1" customWidth="1"/>
    <col min="3845" max="3845" width="14.85546875" style="164" hidden="1" customWidth="1"/>
    <col min="3846" max="3846" width="12.7109375" style="164" hidden="1" customWidth="1"/>
    <col min="3847" max="3847" width="9.140625" style="164" hidden="1" customWidth="1"/>
    <col min="3848" max="3848" width="0" style="164" hidden="1" customWidth="1"/>
    <col min="3849" max="4096" width="0" style="164" hidden="1"/>
    <col min="4097" max="4097" width="16.140625" style="164" hidden="1" customWidth="1"/>
    <col min="4098" max="4099" width="13.42578125" style="164" hidden="1" customWidth="1"/>
    <col min="4100" max="4100" width="16" style="164" hidden="1" customWidth="1"/>
    <col min="4101" max="4101" width="14.85546875" style="164" hidden="1" customWidth="1"/>
    <col min="4102" max="4102" width="12.7109375" style="164" hidden="1" customWidth="1"/>
    <col min="4103" max="4103" width="9.140625" style="164" hidden="1" customWidth="1"/>
    <col min="4104" max="4104" width="0" style="164" hidden="1" customWidth="1"/>
    <col min="4105" max="4352" width="0" style="164" hidden="1"/>
    <col min="4353" max="4353" width="16.140625" style="164" hidden="1" customWidth="1"/>
    <col min="4354" max="4355" width="13.42578125" style="164" hidden="1" customWidth="1"/>
    <col min="4356" max="4356" width="16" style="164" hidden="1" customWidth="1"/>
    <col min="4357" max="4357" width="14.85546875" style="164" hidden="1" customWidth="1"/>
    <col min="4358" max="4358" width="12.7109375" style="164" hidden="1" customWidth="1"/>
    <col min="4359" max="4359" width="9.140625" style="164" hidden="1" customWidth="1"/>
    <col min="4360" max="4360" width="0" style="164" hidden="1" customWidth="1"/>
    <col min="4361" max="4608" width="0" style="164" hidden="1"/>
    <col min="4609" max="4609" width="16.140625" style="164" hidden="1" customWidth="1"/>
    <col min="4610" max="4611" width="13.42578125" style="164" hidden="1" customWidth="1"/>
    <col min="4612" max="4612" width="16" style="164" hidden="1" customWidth="1"/>
    <col min="4613" max="4613" width="14.85546875" style="164" hidden="1" customWidth="1"/>
    <col min="4614" max="4614" width="12.7109375" style="164" hidden="1" customWidth="1"/>
    <col min="4615" max="4615" width="9.140625" style="164" hidden="1" customWidth="1"/>
    <col min="4616" max="4616" width="0" style="164" hidden="1" customWidth="1"/>
    <col min="4617" max="4864" width="0" style="164" hidden="1"/>
    <col min="4865" max="4865" width="16.140625" style="164" hidden="1" customWidth="1"/>
    <col min="4866" max="4867" width="13.42578125" style="164" hidden="1" customWidth="1"/>
    <col min="4868" max="4868" width="16" style="164" hidden="1" customWidth="1"/>
    <col min="4869" max="4869" width="14.85546875" style="164" hidden="1" customWidth="1"/>
    <col min="4870" max="4870" width="12.7109375" style="164" hidden="1" customWidth="1"/>
    <col min="4871" max="4871" width="9.140625" style="164" hidden="1" customWidth="1"/>
    <col min="4872" max="4872" width="0" style="164" hidden="1" customWidth="1"/>
    <col min="4873" max="5120" width="0" style="164" hidden="1"/>
    <col min="5121" max="5121" width="16.140625" style="164" hidden="1" customWidth="1"/>
    <col min="5122" max="5123" width="13.42578125" style="164" hidden="1" customWidth="1"/>
    <col min="5124" max="5124" width="16" style="164" hidden="1" customWidth="1"/>
    <col min="5125" max="5125" width="14.85546875" style="164" hidden="1" customWidth="1"/>
    <col min="5126" max="5126" width="12.7109375" style="164" hidden="1" customWidth="1"/>
    <col min="5127" max="5127" width="9.140625" style="164" hidden="1" customWidth="1"/>
    <col min="5128" max="5128" width="0" style="164" hidden="1" customWidth="1"/>
    <col min="5129" max="5376" width="0" style="164" hidden="1"/>
    <col min="5377" max="5377" width="16.140625" style="164" hidden="1" customWidth="1"/>
    <col min="5378" max="5379" width="13.42578125" style="164" hidden="1" customWidth="1"/>
    <col min="5380" max="5380" width="16" style="164" hidden="1" customWidth="1"/>
    <col min="5381" max="5381" width="14.85546875" style="164" hidden="1" customWidth="1"/>
    <col min="5382" max="5382" width="12.7109375" style="164" hidden="1" customWidth="1"/>
    <col min="5383" max="5383" width="9.140625" style="164" hidden="1" customWidth="1"/>
    <col min="5384" max="5384" width="0" style="164" hidden="1" customWidth="1"/>
    <col min="5385" max="5632" width="0" style="164" hidden="1"/>
    <col min="5633" max="5633" width="16.140625" style="164" hidden="1" customWidth="1"/>
    <col min="5634" max="5635" width="13.42578125" style="164" hidden="1" customWidth="1"/>
    <col min="5636" max="5636" width="16" style="164" hidden="1" customWidth="1"/>
    <col min="5637" max="5637" width="14.85546875" style="164" hidden="1" customWidth="1"/>
    <col min="5638" max="5638" width="12.7109375" style="164" hidden="1" customWidth="1"/>
    <col min="5639" max="5639" width="9.140625" style="164" hidden="1" customWidth="1"/>
    <col min="5640" max="5640" width="0" style="164" hidden="1" customWidth="1"/>
    <col min="5641" max="5888" width="0" style="164" hidden="1"/>
    <col min="5889" max="5889" width="16.140625" style="164" hidden="1" customWidth="1"/>
    <col min="5890" max="5891" width="13.42578125" style="164" hidden="1" customWidth="1"/>
    <col min="5892" max="5892" width="16" style="164" hidden="1" customWidth="1"/>
    <col min="5893" max="5893" width="14.85546875" style="164" hidden="1" customWidth="1"/>
    <col min="5894" max="5894" width="12.7109375" style="164" hidden="1" customWidth="1"/>
    <col min="5895" max="5895" width="9.140625" style="164" hidden="1" customWidth="1"/>
    <col min="5896" max="5896" width="0" style="164" hidden="1" customWidth="1"/>
    <col min="5897" max="6144" width="0" style="164" hidden="1"/>
    <col min="6145" max="6145" width="16.140625" style="164" hidden="1" customWidth="1"/>
    <col min="6146" max="6147" width="13.42578125" style="164" hidden="1" customWidth="1"/>
    <col min="6148" max="6148" width="16" style="164" hidden="1" customWidth="1"/>
    <col min="6149" max="6149" width="14.85546875" style="164" hidden="1" customWidth="1"/>
    <col min="6150" max="6150" width="12.7109375" style="164" hidden="1" customWidth="1"/>
    <col min="6151" max="6151" width="9.140625" style="164" hidden="1" customWidth="1"/>
    <col min="6152" max="6152" width="0" style="164" hidden="1" customWidth="1"/>
    <col min="6153" max="6400" width="0" style="164" hidden="1"/>
    <col min="6401" max="6401" width="16.140625" style="164" hidden="1" customWidth="1"/>
    <col min="6402" max="6403" width="13.42578125" style="164" hidden="1" customWidth="1"/>
    <col min="6404" max="6404" width="16" style="164" hidden="1" customWidth="1"/>
    <col min="6405" max="6405" width="14.85546875" style="164" hidden="1" customWidth="1"/>
    <col min="6406" max="6406" width="12.7109375" style="164" hidden="1" customWidth="1"/>
    <col min="6407" max="6407" width="9.140625" style="164" hidden="1" customWidth="1"/>
    <col min="6408" max="6408" width="0" style="164" hidden="1" customWidth="1"/>
    <col min="6409" max="6656" width="0" style="164" hidden="1"/>
    <col min="6657" max="6657" width="16.140625" style="164" hidden="1" customWidth="1"/>
    <col min="6658" max="6659" width="13.42578125" style="164" hidden="1" customWidth="1"/>
    <col min="6660" max="6660" width="16" style="164" hidden="1" customWidth="1"/>
    <col min="6661" max="6661" width="14.85546875" style="164" hidden="1" customWidth="1"/>
    <col min="6662" max="6662" width="12.7109375" style="164" hidden="1" customWidth="1"/>
    <col min="6663" max="6663" width="9.140625" style="164" hidden="1" customWidth="1"/>
    <col min="6664" max="6664" width="0" style="164" hidden="1" customWidth="1"/>
    <col min="6665" max="6912" width="0" style="164" hidden="1"/>
    <col min="6913" max="6913" width="16.140625" style="164" hidden="1" customWidth="1"/>
    <col min="6914" max="6915" width="13.42578125" style="164" hidden="1" customWidth="1"/>
    <col min="6916" max="6916" width="16" style="164" hidden="1" customWidth="1"/>
    <col min="6917" max="6917" width="14.85546875" style="164" hidden="1" customWidth="1"/>
    <col min="6918" max="6918" width="12.7109375" style="164" hidden="1" customWidth="1"/>
    <col min="6919" max="6919" width="9.140625" style="164" hidden="1" customWidth="1"/>
    <col min="6920" max="6920" width="0" style="164" hidden="1" customWidth="1"/>
    <col min="6921" max="7168" width="0" style="164" hidden="1"/>
    <col min="7169" max="7169" width="16.140625" style="164" hidden="1" customWidth="1"/>
    <col min="7170" max="7171" width="13.42578125" style="164" hidden="1" customWidth="1"/>
    <col min="7172" max="7172" width="16" style="164" hidden="1" customWidth="1"/>
    <col min="7173" max="7173" width="14.85546875" style="164" hidden="1" customWidth="1"/>
    <col min="7174" max="7174" width="12.7109375" style="164" hidden="1" customWidth="1"/>
    <col min="7175" max="7175" width="9.140625" style="164" hidden="1" customWidth="1"/>
    <col min="7176" max="7176" width="0" style="164" hidden="1" customWidth="1"/>
    <col min="7177" max="7424" width="0" style="164" hidden="1"/>
    <col min="7425" max="7425" width="16.140625" style="164" hidden="1" customWidth="1"/>
    <col min="7426" max="7427" width="13.42578125" style="164" hidden="1" customWidth="1"/>
    <col min="7428" max="7428" width="16" style="164" hidden="1" customWidth="1"/>
    <col min="7429" max="7429" width="14.85546875" style="164" hidden="1" customWidth="1"/>
    <col min="7430" max="7430" width="12.7109375" style="164" hidden="1" customWidth="1"/>
    <col min="7431" max="7431" width="9.140625" style="164" hidden="1" customWidth="1"/>
    <col min="7432" max="7432" width="0" style="164" hidden="1" customWidth="1"/>
    <col min="7433" max="7680" width="0" style="164" hidden="1"/>
    <col min="7681" max="7681" width="16.140625" style="164" hidden="1" customWidth="1"/>
    <col min="7682" max="7683" width="13.42578125" style="164" hidden="1" customWidth="1"/>
    <col min="7684" max="7684" width="16" style="164" hidden="1" customWidth="1"/>
    <col min="7685" max="7685" width="14.85546875" style="164" hidden="1" customWidth="1"/>
    <col min="7686" max="7686" width="12.7109375" style="164" hidden="1" customWidth="1"/>
    <col min="7687" max="7687" width="9.140625" style="164" hidden="1" customWidth="1"/>
    <col min="7688" max="7688" width="0" style="164" hidden="1" customWidth="1"/>
    <col min="7689" max="7936" width="0" style="164" hidden="1"/>
    <col min="7937" max="7937" width="16.140625" style="164" hidden="1" customWidth="1"/>
    <col min="7938" max="7939" width="13.42578125" style="164" hidden="1" customWidth="1"/>
    <col min="7940" max="7940" width="16" style="164" hidden="1" customWidth="1"/>
    <col min="7941" max="7941" width="14.85546875" style="164" hidden="1" customWidth="1"/>
    <col min="7942" max="7942" width="12.7109375" style="164" hidden="1" customWidth="1"/>
    <col min="7943" max="7943" width="9.140625" style="164" hidden="1" customWidth="1"/>
    <col min="7944" max="7944" width="0" style="164" hidden="1" customWidth="1"/>
    <col min="7945" max="8192" width="0" style="164" hidden="1"/>
    <col min="8193" max="8193" width="16.140625" style="164" hidden="1" customWidth="1"/>
    <col min="8194" max="8195" width="13.42578125" style="164" hidden="1" customWidth="1"/>
    <col min="8196" max="8196" width="16" style="164" hidden="1" customWidth="1"/>
    <col min="8197" max="8197" width="14.85546875" style="164" hidden="1" customWidth="1"/>
    <col min="8198" max="8198" width="12.7109375" style="164" hidden="1" customWidth="1"/>
    <col min="8199" max="8199" width="9.140625" style="164" hidden="1" customWidth="1"/>
    <col min="8200" max="8200" width="0" style="164" hidden="1" customWidth="1"/>
    <col min="8201" max="8448" width="0" style="164" hidden="1"/>
    <col min="8449" max="8449" width="16.140625" style="164" hidden="1" customWidth="1"/>
    <col min="8450" max="8451" width="13.42578125" style="164" hidden="1" customWidth="1"/>
    <col min="8452" max="8452" width="16" style="164" hidden="1" customWidth="1"/>
    <col min="8453" max="8453" width="14.85546875" style="164" hidden="1" customWidth="1"/>
    <col min="8454" max="8454" width="12.7109375" style="164" hidden="1" customWidth="1"/>
    <col min="8455" max="8455" width="9.140625" style="164" hidden="1" customWidth="1"/>
    <col min="8456" max="8456" width="0" style="164" hidden="1" customWidth="1"/>
    <col min="8457" max="8704" width="0" style="164" hidden="1"/>
    <col min="8705" max="8705" width="16.140625" style="164" hidden="1" customWidth="1"/>
    <col min="8706" max="8707" width="13.42578125" style="164" hidden="1" customWidth="1"/>
    <col min="8708" max="8708" width="16" style="164" hidden="1" customWidth="1"/>
    <col min="8709" max="8709" width="14.85546875" style="164" hidden="1" customWidth="1"/>
    <col min="8710" max="8710" width="12.7109375" style="164" hidden="1" customWidth="1"/>
    <col min="8711" max="8711" width="9.140625" style="164" hidden="1" customWidth="1"/>
    <col min="8712" max="8712" width="0" style="164" hidden="1" customWidth="1"/>
    <col min="8713" max="8960" width="0" style="164" hidden="1"/>
    <col min="8961" max="8961" width="16.140625" style="164" hidden="1" customWidth="1"/>
    <col min="8962" max="8963" width="13.42578125" style="164" hidden="1" customWidth="1"/>
    <col min="8964" max="8964" width="16" style="164" hidden="1" customWidth="1"/>
    <col min="8965" max="8965" width="14.85546875" style="164" hidden="1" customWidth="1"/>
    <col min="8966" max="8966" width="12.7109375" style="164" hidden="1" customWidth="1"/>
    <col min="8967" max="8967" width="9.140625" style="164" hidden="1" customWidth="1"/>
    <col min="8968" max="8968" width="0" style="164" hidden="1" customWidth="1"/>
    <col min="8969" max="9216" width="0" style="164" hidden="1"/>
    <col min="9217" max="9217" width="16.140625" style="164" hidden="1" customWidth="1"/>
    <col min="9218" max="9219" width="13.42578125" style="164" hidden="1" customWidth="1"/>
    <col min="9220" max="9220" width="16" style="164" hidden="1" customWidth="1"/>
    <col min="9221" max="9221" width="14.85546875" style="164" hidden="1" customWidth="1"/>
    <col min="9222" max="9222" width="12.7109375" style="164" hidden="1" customWidth="1"/>
    <col min="9223" max="9223" width="9.140625" style="164" hidden="1" customWidth="1"/>
    <col min="9224" max="9224" width="0" style="164" hidden="1" customWidth="1"/>
    <col min="9225" max="9472" width="0" style="164" hidden="1"/>
    <col min="9473" max="9473" width="16.140625" style="164" hidden="1" customWidth="1"/>
    <col min="9474" max="9475" width="13.42578125" style="164" hidden="1" customWidth="1"/>
    <col min="9476" max="9476" width="16" style="164" hidden="1" customWidth="1"/>
    <col min="9477" max="9477" width="14.85546875" style="164" hidden="1" customWidth="1"/>
    <col min="9478" max="9478" width="12.7109375" style="164" hidden="1" customWidth="1"/>
    <col min="9479" max="9479" width="9.140625" style="164" hidden="1" customWidth="1"/>
    <col min="9480" max="9480" width="0" style="164" hidden="1" customWidth="1"/>
    <col min="9481" max="9728" width="0" style="164" hidden="1"/>
    <col min="9729" max="9729" width="16.140625" style="164" hidden="1" customWidth="1"/>
    <col min="9730" max="9731" width="13.42578125" style="164" hidden="1" customWidth="1"/>
    <col min="9732" max="9732" width="16" style="164" hidden="1" customWidth="1"/>
    <col min="9733" max="9733" width="14.85546875" style="164" hidden="1" customWidth="1"/>
    <col min="9734" max="9734" width="12.7109375" style="164" hidden="1" customWidth="1"/>
    <col min="9735" max="9735" width="9.140625" style="164" hidden="1" customWidth="1"/>
    <col min="9736" max="9736" width="0" style="164" hidden="1" customWidth="1"/>
    <col min="9737" max="9984" width="0" style="164" hidden="1"/>
    <col min="9985" max="9985" width="16.140625" style="164" hidden="1" customWidth="1"/>
    <col min="9986" max="9987" width="13.42578125" style="164" hidden="1" customWidth="1"/>
    <col min="9988" max="9988" width="16" style="164" hidden="1" customWidth="1"/>
    <col min="9989" max="9989" width="14.85546875" style="164" hidden="1" customWidth="1"/>
    <col min="9990" max="9990" width="12.7109375" style="164" hidden="1" customWidth="1"/>
    <col min="9991" max="9991" width="9.140625" style="164" hidden="1" customWidth="1"/>
    <col min="9992" max="9992" width="0" style="164" hidden="1" customWidth="1"/>
    <col min="9993" max="10240" width="0" style="164" hidden="1"/>
    <col min="10241" max="10241" width="16.140625" style="164" hidden="1" customWidth="1"/>
    <col min="10242" max="10243" width="13.42578125" style="164" hidden="1" customWidth="1"/>
    <col min="10244" max="10244" width="16" style="164" hidden="1" customWidth="1"/>
    <col min="10245" max="10245" width="14.85546875" style="164" hidden="1" customWidth="1"/>
    <col min="10246" max="10246" width="12.7109375" style="164" hidden="1" customWidth="1"/>
    <col min="10247" max="10247" width="9.140625" style="164" hidden="1" customWidth="1"/>
    <col min="10248" max="10248" width="0" style="164" hidden="1" customWidth="1"/>
    <col min="10249" max="10496" width="0" style="164" hidden="1"/>
    <col min="10497" max="10497" width="16.140625" style="164" hidden="1" customWidth="1"/>
    <col min="10498" max="10499" width="13.42578125" style="164" hidden="1" customWidth="1"/>
    <col min="10500" max="10500" width="16" style="164" hidden="1" customWidth="1"/>
    <col min="10501" max="10501" width="14.85546875" style="164" hidden="1" customWidth="1"/>
    <col min="10502" max="10502" width="12.7109375" style="164" hidden="1" customWidth="1"/>
    <col min="10503" max="10503" width="9.140625" style="164" hidden="1" customWidth="1"/>
    <col min="10504" max="10504" width="0" style="164" hidden="1" customWidth="1"/>
    <col min="10505" max="10752" width="0" style="164" hidden="1"/>
    <col min="10753" max="10753" width="16.140625" style="164" hidden="1" customWidth="1"/>
    <col min="10754" max="10755" width="13.42578125" style="164" hidden="1" customWidth="1"/>
    <col min="10756" max="10756" width="16" style="164" hidden="1" customWidth="1"/>
    <col min="10757" max="10757" width="14.85546875" style="164" hidden="1" customWidth="1"/>
    <col min="10758" max="10758" width="12.7109375" style="164" hidden="1" customWidth="1"/>
    <col min="10759" max="10759" width="9.140625" style="164" hidden="1" customWidth="1"/>
    <col min="10760" max="10760" width="0" style="164" hidden="1" customWidth="1"/>
    <col min="10761" max="11008" width="0" style="164" hidden="1"/>
    <col min="11009" max="11009" width="16.140625" style="164" hidden="1" customWidth="1"/>
    <col min="11010" max="11011" width="13.42578125" style="164" hidden="1" customWidth="1"/>
    <col min="11012" max="11012" width="16" style="164" hidden="1" customWidth="1"/>
    <col min="11013" max="11013" width="14.85546875" style="164" hidden="1" customWidth="1"/>
    <col min="11014" max="11014" width="12.7109375" style="164" hidden="1" customWidth="1"/>
    <col min="11015" max="11015" width="9.140625" style="164" hidden="1" customWidth="1"/>
    <col min="11016" max="11016" width="0" style="164" hidden="1" customWidth="1"/>
    <col min="11017" max="11264" width="0" style="164" hidden="1"/>
    <col min="11265" max="11265" width="16.140625" style="164" hidden="1" customWidth="1"/>
    <col min="11266" max="11267" width="13.42578125" style="164" hidden="1" customWidth="1"/>
    <col min="11268" max="11268" width="16" style="164" hidden="1" customWidth="1"/>
    <col min="11269" max="11269" width="14.85546875" style="164" hidden="1" customWidth="1"/>
    <col min="11270" max="11270" width="12.7109375" style="164" hidden="1" customWidth="1"/>
    <col min="11271" max="11271" width="9.140625" style="164" hidden="1" customWidth="1"/>
    <col min="11272" max="11272" width="0" style="164" hidden="1" customWidth="1"/>
    <col min="11273" max="11520" width="0" style="164" hidden="1"/>
    <col min="11521" max="11521" width="16.140625" style="164" hidden="1" customWidth="1"/>
    <col min="11522" max="11523" width="13.42578125" style="164" hidden="1" customWidth="1"/>
    <col min="11524" max="11524" width="16" style="164" hidden="1" customWidth="1"/>
    <col min="11525" max="11525" width="14.85546875" style="164" hidden="1" customWidth="1"/>
    <col min="11526" max="11526" width="12.7109375" style="164" hidden="1" customWidth="1"/>
    <col min="11527" max="11527" width="9.140625" style="164" hidden="1" customWidth="1"/>
    <col min="11528" max="11528" width="0" style="164" hidden="1" customWidth="1"/>
    <col min="11529" max="11776" width="0" style="164" hidden="1"/>
    <col min="11777" max="11777" width="16.140625" style="164" hidden="1" customWidth="1"/>
    <col min="11778" max="11779" width="13.42578125" style="164" hidden="1" customWidth="1"/>
    <col min="11780" max="11780" width="16" style="164" hidden="1" customWidth="1"/>
    <col min="11781" max="11781" width="14.85546875" style="164" hidden="1" customWidth="1"/>
    <col min="11782" max="11782" width="12.7109375" style="164" hidden="1" customWidth="1"/>
    <col min="11783" max="11783" width="9.140625" style="164" hidden="1" customWidth="1"/>
    <col min="11784" max="11784" width="0" style="164" hidden="1" customWidth="1"/>
    <col min="11785" max="12032" width="0" style="164" hidden="1"/>
    <col min="12033" max="12033" width="16.140625" style="164" hidden="1" customWidth="1"/>
    <col min="12034" max="12035" width="13.42578125" style="164" hidden="1" customWidth="1"/>
    <col min="12036" max="12036" width="16" style="164" hidden="1" customWidth="1"/>
    <col min="12037" max="12037" width="14.85546875" style="164" hidden="1" customWidth="1"/>
    <col min="12038" max="12038" width="12.7109375" style="164" hidden="1" customWidth="1"/>
    <col min="12039" max="12039" width="9.140625" style="164" hidden="1" customWidth="1"/>
    <col min="12040" max="12040" width="0" style="164" hidden="1" customWidth="1"/>
    <col min="12041" max="12288" width="0" style="164" hidden="1"/>
    <col min="12289" max="12289" width="16.140625" style="164" hidden="1" customWidth="1"/>
    <col min="12290" max="12291" width="13.42578125" style="164" hidden="1" customWidth="1"/>
    <col min="12292" max="12292" width="16" style="164" hidden="1" customWidth="1"/>
    <col min="12293" max="12293" width="14.85546875" style="164" hidden="1" customWidth="1"/>
    <col min="12294" max="12294" width="12.7109375" style="164" hidden="1" customWidth="1"/>
    <col min="12295" max="12295" width="9.140625" style="164" hidden="1" customWidth="1"/>
    <col min="12296" max="12296" width="0" style="164" hidden="1" customWidth="1"/>
    <col min="12297" max="12544" width="0" style="164" hidden="1"/>
    <col min="12545" max="12545" width="16.140625" style="164" hidden="1" customWidth="1"/>
    <col min="12546" max="12547" width="13.42578125" style="164" hidden="1" customWidth="1"/>
    <col min="12548" max="12548" width="16" style="164" hidden="1" customWidth="1"/>
    <col min="12549" max="12549" width="14.85546875" style="164" hidden="1" customWidth="1"/>
    <col min="12550" max="12550" width="12.7109375" style="164" hidden="1" customWidth="1"/>
    <col min="12551" max="12551" width="9.140625" style="164" hidden="1" customWidth="1"/>
    <col min="12552" max="12552" width="0" style="164" hidden="1" customWidth="1"/>
    <col min="12553" max="12800" width="0" style="164" hidden="1"/>
    <col min="12801" max="12801" width="16.140625" style="164" hidden="1" customWidth="1"/>
    <col min="12802" max="12803" width="13.42578125" style="164" hidden="1" customWidth="1"/>
    <col min="12804" max="12804" width="16" style="164" hidden="1" customWidth="1"/>
    <col min="12805" max="12805" width="14.85546875" style="164" hidden="1" customWidth="1"/>
    <col min="12806" max="12806" width="12.7109375" style="164" hidden="1" customWidth="1"/>
    <col min="12807" max="12807" width="9.140625" style="164" hidden="1" customWidth="1"/>
    <col min="12808" max="12808" width="0" style="164" hidden="1" customWidth="1"/>
    <col min="12809" max="13056" width="0" style="164" hidden="1"/>
    <col min="13057" max="13057" width="16.140625" style="164" hidden="1" customWidth="1"/>
    <col min="13058" max="13059" width="13.42578125" style="164" hidden="1" customWidth="1"/>
    <col min="13060" max="13060" width="16" style="164" hidden="1" customWidth="1"/>
    <col min="13061" max="13061" width="14.85546875" style="164" hidden="1" customWidth="1"/>
    <col min="13062" max="13062" width="12.7109375" style="164" hidden="1" customWidth="1"/>
    <col min="13063" max="13063" width="9.140625" style="164" hidden="1" customWidth="1"/>
    <col min="13064" max="13064" width="0" style="164" hidden="1" customWidth="1"/>
    <col min="13065" max="13312" width="0" style="164" hidden="1"/>
    <col min="13313" max="13313" width="16.140625" style="164" hidden="1" customWidth="1"/>
    <col min="13314" max="13315" width="13.42578125" style="164" hidden="1" customWidth="1"/>
    <col min="13316" max="13316" width="16" style="164" hidden="1" customWidth="1"/>
    <col min="13317" max="13317" width="14.85546875" style="164" hidden="1" customWidth="1"/>
    <col min="13318" max="13318" width="12.7109375" style="164" hidden="1" customWidth="1"/>
    <col min="13319" max="13319" width="9.140625" style="164" hidden="1" customWidth="1"/>
    <col min="13320" max="13320" width="0" style="164" hidden="1" customWidth="1"/>
    <col min="13321" max="13568" width="0" style="164" hidden="1"/>
    <col min="13569" max="13569" width="16.140625" style="164" hidden="1" customWidth="1"/>
    <col min="13570" max="13571" width="13.42578125" style="164" hidden="1" customWidth="1"/>
    <col min="13572" max="13572" width="16" style="164" hidden="1" customWidth="1"/>
    <col min="13573" max="13573" width="14.85546875" style="164" hidden="1" customWidth="1"/>
    <col min="13574" max="13574" width="12.7109375" style="164" hidden="1" customWidth="1"/>
    <col min="13575" max="13575" width="9.140625" style="164" hidden="1" customWidth="1"/>
    <col min="13576" max="13576" width="0" style="164" hidden="1" customWidth="1"/>
    <col min="13577" max="13824" width="0" style="164" hidden="1"/>
    <col min="13825" max="13825" width="16.140625" style="164" hidden="1" customWidth="1"/>
    <col min="13826" max="13827" width="13.42578125" style="164" hidden="1" customWidth="1"/>
    <col min="13828" max="13828" width="16" style="164" hidden="1" customWidth="1"/>
    <col min="13829" max="13829" width="14.85546875" style="164" hidden="1" customWidth="1"/>
    <col min="13830" max="13830" width="12.7109375" style="164" hidden="1" customWidth="1"/>
    <col min="13831" max="13831" width="9.140625" style="164" hidden="1" customWidth="1"/>
    <col min="13832" max="13832" width="0" style="164" hidden="1" customWidth="1"/>
    <col min="13833" max="14080" width="0" style="164" hidden="1"/>
    <col min="14081" max="14081" width="16.140625" style="164" hidden="1" customWidth="1"/>
    <col min="14082" max="14083" width="13.42578125" style="164" hidden="1" customWidth="1"/>
    <col min="14084" max="14084" width="16" style="164" hidden="1" customWidth="1"/>
    <col min="14085" max="14085" width="14.85546875" style="164" hidden="1" customWidth="1"/>
    <col min="14086" max="14086" width="12.7109375" style="164" hidden="1" customWidth="1"/>
    <col min="14087" max="14087" width="9.140625" style="164" hidden="1" customWidth="1"/>
    <col min="14088" max="14088" width="0" style="164" hidden="1" customWidth="1"/>
    <col min="14089" max="14336" width="0" style="164" hidden="1"/>
    <col min="14337" max="14337" width="16.140625" style="164" hidden="1" customWidth="1"/>
    <col min="14338" max="14339" width="13.42578125" style="164" hidden="1" customWidth="1"/>
    <col min="14340" max="14340" width="16" style="164" hidden="1" customWidth="1"/>
    <col min="14341" max="14341" width="14.85546875" style="164" hidden="1" customWidth="1"/>
    <col min="14342" max="14342" width="12.7109375" style="164" hidden="1" customWidth="1"/>
    <col min="14343" max="14343" width="9.140625" style="164" hidden="1" customWidth="1"/>
    <col min="14344" max="14344" width="0" style="164" hidden="1" customWidth="1"/>
    <col min="14345" max="14592" width="0" style="164" hidden="1"/>
    <col min="14593" max="14593" width="16.140625" style="164" hidden="1" customWidth="1"/>
    <col min="14594" max="14595" width="13.42578125" style="164" hidden="1" customWidth="1"/>
    <col min="14596" max="14596" width="16" style="164" hidden="1" customWidth="1"/>
    <col min="14597" max="14597" width="14.85546875" style="164" hidden="1" customWidth="1"/>
    <col min="14598" max="14598" width="12.7109375" style="164" hidden="1" customWidth="1"/>
    <col min="14599" max="14599" width="9.140625" style="164" hidden="1" customWidth="1"/>
    <col min="14600" max="14600" width="0" style="164" hidden="1" customWidth="1"/>
    <col min="14601" max="14848" width="0" style="164" hidden="1"/>
    <col min="14849" max="14849" width="16.140625" style="164" hidden="1" customWidth="1"/>
    <col min="14850" max="14851" width="13.42578125" style="164" hidden="1" customWidth="1"/>
    <col min="14852" max="14852" width="16" style="164" hidden="1" customWidth="1"/>
    <col min="14853" max="14853" width="14.85546875" style="164" hidden="1" customWidth="1"/>
    <col min="14854" max="14854" width="12.7109375" style="164" hidden="1" customWidth="1"/>
    <col min="14855" max="14855" width="9.140625" style="164" hidden="1" customWidth="1"/>
    <col min="14856" max="14856" width="0" style="164" hidden="1" customWidth="1"/>
    <col min="14857" max="15104" width="0" style="164" hidden="1"/>
    <col min="15105" max="15105" width="16.140625" style="164" hidden="1" customWidth="1"/>
    <col min="15106" max="15107" width="13.42578125" style="164" hidden="1" customWidth="1"/>
    <col min="15108" max="15108" width="16" style="164" hidden="1" customWidth="1"/>
    <col min="15109" max="15109" width="14.85546875" style="164" hidden="1" customWidth="1"/>
    <col min="15110" max="15110" width="12.7109375" style="164" hidden="1" customWidth="1"/>
    <col min="15111" max="15111" width="9.140625" style="164" hidden="1" customWidth="1"/>
    <col min="15112" max="15112" width="0" style="164" hidden="1" customWidth="1"/>
    <col min="15113" max="15360" width="0" style="164" hidden="1"/>
    <col min="15361" max="15361" width="16.140625" style="164" hidden="1" customWidth="1"/>
    <col min="15362" max="15363" width="13.42578125" style="164" hidden="1" customWidth="1"/>
    <col min="15364" max="15364" width="16" style="164" hidden="1" customWidth="1"/>
    <col min="15365" max="15365" width="14.85546875" style="164" hidden="1" customWidth="1"/>
    <col min="15366" max="15366" width="12.7109375" style="164" hidden="1" customWidth="1"/>
    <col min="15367" max="15367" width="9.140625" style="164" hidden="1" customWidth="1"/>
    <col min="15368" max="15368" width="0" style="164" hidden="1" customWidth="1"/>
    <col min="15369" max="15616" width="0" style="164" hidden="1"/>
    <col min="15617" max="15617" width="16.140625" style="164" hidden="1" customWidth="1"/>
    <col min="15618" max="15619" width="13.42578125" style="164" hidden="1" customWidth="1"/>
    <col min="15620" max="15620" width="16" style="164" hidden="1" customWidth="1"/>
    <col min="15621" max="15621" width="14.85546875" style="164" hidden="1" customWidth="1"/>
    <col min="15622" max="15622" width="12.7109375" style="164" hidden="1" customWidth="1"/>
    <col min="15623" max="15623" width="9.140625" style="164" hidden="1" customWidth="1"/>
    <col min="15624" max="15624" width="0" style="164" hidden="1" customWidth="1"/>
    <col min="15625" max="15872" width="0" style="164" hidden="1"/>
    <col min="15873" max="15873" width="16.140625" style="164" hidden="1" customWidth="1"/>
    <col min="15874" max="15875" width="13.42578125" style="164" hidden="1" customWidth="1"/>
    <col min="15876" max="15876" width="16" style="164" hidden="1" customWidth="1"/>
    <col min="15877" max="15877" width="14.85546875" style="164" hidden="1" customWidth="1"/>
    <col min="15878" max="15878" width="12.7109375" style="164" hidden="1" customWidth="1"/>
    <col min="15879" max="15879" width="9.140625" style="164" hidden="1" customWidth="1"/>
    <col min="15880" max="15880" width="0" style="164" hidden="1" customWidth="1"/>
    <col min="15881" max="16128" width="0" style="164" hidden="1"/>
    <col min="16129" max="16129" width="16.140625" style="164" hidden="1" customWidth="1"/>
    <col min="16130" max="16131" width="13.42578125" style="164" hidden="1" customWidth="1"/>
    <col min="16132" max="16132" width="16" style="164" hidden="1" customWidth="1"/>
    <col min="16133" max="16133" width="14.85546875" style="164" hidden="1" customWidth="1"/>
    <col min="16134" max="16134" width="12.7109375" style="164" hidden="1" customWidth="1"/>
    <col min="16135" max="16135" width="9.140625" style="164" hidden="1" customWidth="1"/>
    <col min="16136" max="16136" width="0" style="164" hidden="1" customWidth="1"/>
    <col min="16137" max="16384" width="0" style="164" hidden="1"/>
  </cols>
  <sheetData>
    <row r="1" spans="1:7" ht="16.5" thickBot="1">
      <c r="A1" s="163" t="s">
        <v>979</v>
      </c>
    </row>
    <row r="2" spans="1:7">
      <c r="A2" s="166" t="s">
        <v>6</v>
      </c>
      <c r="B2" s="167" t="s">
        <v>12</v>
      </c>
      <c r="C2" s="168" t="s">
        <v>12</v>
      </c>
      <c r="D2" s="169" t="s">
        <v>315</v>
      </c>
      <c r="E2" s="168" t="s">
        <v>12</v>
      </c>
      <c r="F2" s="169" t="s">
        <v>315</v>
      </c>
    </row>
    <row r="3" spans="1:7">
      <c r="B3" s="170" t="s">
        <v>18</v>
      </c>
      <c r="C3" s="171" t="s">
        <v>18</v>
      </c>
      <c r="D3" s="172" t="str">
        <f>B6&amp;"-"</f>
        <v>rev utfall,-</v>
      </c>
      <c r="E3" s="171" t="s">
        <v>18</v>
      </c>
      <c r="F3" s="173" t="s">
        <v>977</v>
      </c>
    </row>
    <row r="4" spans="1:7">
      <c r="A4" s="164" t="s">
        <v>19</v>
      </c>
      <c r="B4" s="174" t="s">
        <v>316</v>
      </c>
      <c r="C4" s="173" t="s">
        <v>316</v>
      </c>
      <c r="D4" s="175" t="s">
        <v>974</v>
      </c>
      <c r="E4" s="173" t="s">
        <v>316</v>
      </c>
      <c r="F4" s="176" t="s">
        <v>23</v>
      </c>
    </row>
    <row r="5" spans="1:7">
      <c r="B5" s="177" t="s">
        <v>978</v>
      </c>
      <c r="C5" s="177" t="s">
        <v>978</v>
      </c>
      <c r="D5" s="178" t="s">
        <v>23</v>
      </c>
      <c r="E5" s="177" t="s">
        <v>975</v>
      </c>
      <c r="F5" s="179"/>
    </row>
    <row r="6" spans="1:7">
      <c r="A6" s="180"/>
      <c r="B6" s="182" t="s">
        <v>972</v>
      </c>
      <c r="C6" s="182" t="s">
        <v>640</v>
      </c>
      <c r="D6" s="179"/>
      <c r="E6" s="181" t="s">
        <v>317</v>
      </c>
      <c r="F6" s="179"/>
    </row>
    <row r="7" spans="1:7">
      <c r="A7" s="180"/>
      <c r="B7" s="182" t="s">
        <v>973</v>
      </c>
      <c r="C7" s="182" t="s">
        <v>971</v>
      </c>
      <c r="D7" s="179"/>
      <c r="E7" s="192" t="s">
        <v>976</v>
      </c>
      <c r="F7" s="179"/>
    </row>
    <row r="8" spans="1:7">
      <c r="A8" s="183"/>
      <c r="B8" s="183"/>
      <c r="C8" s="184"/>
      <c r="D8" s="185"/>
      <c r="E8" s="184"/>
      <c r="F8" s="186"/>
    </row>
    <row r="9" spans="1:7" ht="27" customHeight="1">
      <c r="A9" s="145" t="s">
        <v>328</v>
      </c>
      <c r="B9" s="154"/>
      <c r="C9" s="148"/>
      <c r="D9" s="146"/>
      <c r="E9" s="146"/>
      <c r="F9" s="146"/>
      <c r="G9" s="144"/>
    </row>
    <row r="10" spans="1:7">
      <c r="A10" s="151" t="s">
        <v>318</v>
      </c>
      <c r="B10" s="154">
        <v>50517872</v>
      </c>
      <c r="C10" s="154">
        <v>50618477</v>
      </c>
      <c r="D10" s="154">
        <v>-100605</v>
      </c>
      <c r="E10" s="154">
        <v>43498992</v>
      </c>
      <c r="F10" s="154">
        <v>7018880</v>
      </c>
      <c r="G10" s="146"/>
    </row>
    <row r="11" spans="1:7">
      <c r="A11" s="151" t="s">
        <v>329</v>
      </c>
      <c r="B11" s="154">
        <v>-26772866</v>
      </c>
      <c r="C11" s="154">
        <v>-26744689</v>
      </c>
      <c r="D11" s="154">
        <v>-28177</v>
      </c>
      <c r="E11" s="154">
        <v>-29997091</v>
      </c>
      <c r="F11" s="154">
        <v>3224225</v>
      </c>
      <c r="G11" s="154"/>
    </row>
    <row r="12" spans="1:7">
      <c r="A12" s="151" t="s">
        <v>330</v>
      </c>
      <c r="B12" s="154">
        <v>49546362</v>
      </c>
      <c r="C12" s="154">
        <v>49578395</v>
      </c>
      <c r="D12" s="154">
        <v>-32033</v>
      </c>
      <c r="E12" s="154">
        <v>45301555</v>
      </c>
      <c r="F12" s="154">
        <v>4244807</v>
      </c>
      <c r="G12" s="154"/>
    </row>
    <row r="13" spans="1:7">
      <c r="A13" s="151" t="s">
        <v>331</v>
      </c>
      <c r="B13" s="154">
        <v>-94463514</v>
      </c>
      <c r="C13" s="154">
        <v>-94391667</v>
      </c>
      <c r="D13" s="154">
        <v>-71847</v>
      </c>
      <c r="E13" s="154">
        <v>-79649034</v>
      </c>
      <c r="F13" s="154">
        <v>-14814480</v>
      </c>
      <c r="G13" s="154"/>
    </row>
    <row r="14" spans="1:7">
      <c r="A14" s="151" t="s">
        <v>332</v>
      </c>
      <c r="B14" s="154">
        <v>-143718512</v>
      </c>
      <c r="C14" s="154">
        <v>-143631760</v>
      </c>
      <c r="D14" s="154">
        <v>-86752</v>
      </c>
      <c r="E14" s="154">
        <v>-118598050</v>
      </c>
      <c r="F14" s="154">
        <v>-25120462</v>
      </c>
      <c r="G14" s="154"/>
    </row>
    <row r="15" spans="1:7">
      <c r="A15" s="151" t="s">
        <v>333</v>
      </c>
      <c r="B15" s="154">
        <v>-30706713</v>
      </c>
      <c r="C15" s="154">
        <v>-30633137</v>
      </c>
      <c r="D15" s="154">
        <v>-73576</v>
      </c>
      <c r="E15" s="154">
        <v>-33212568</v>
      </c>
      <c r="F15" s="154">
        <v>2505855</v>
      </c>
      <c r="G15" s="154"/>
    </row>
    <row r="16" spans="1:7" ht="12.75" customHeight="1">
      <c r="A16" s="151" t="s">
        <v>334</v>
      </c>
      <c r="B16" s="154">
        <v>-2919452</v>
      </c>
      <c r="C16" s="154">
        <v>-2877631</v>
      </c>
      <c r="D16" s="154">
        <v>-41821</v>
      </c>
      <c r="E16" s="154">
        <v>4523344</v>
      </c>
      <c r="F16" s="154">
        <v>-7442796</v>
      </c>
      <c r="G16" s="154"/>
    </row>
    <row r="17" spans="1:8" ht="12.75" customHeight="1">
      <c r="A17" s="151" t="s">
        <v>335</v>
      </c>
      <c r="B17" s="154">
        <v>-118496694</v>
      </c>
      <c r="C17" s="154">
        <v>-118412775</v>
      </c>
      <c r="D17" s="154">
        <v>-83919</v>
      </c>
      <c r="E17" s="154">
        <v>-102694840</v>
      </c>
      <c r="F17" s="154">
        <v>-15801854</v>
      </c>
      <c r="G17" s="154"/>
    </row>
    <row r="18" spans="1:8" ht="12.75" customHeight="1">
      <c r="A18" s="151" t="s">
        <v>336</v>
      </c>
      <c r="B18" s="154">
        <v>-7326251</v>
      </c>
      <c r="C18" s="154">
        <v>-7268943</v>
      </c>
      <c r="D18" s="154">
        <v>-57308</v>
      </c>
      <c r="E18" s="154">
        <v>-12802466</v>
      </c>
      <c r="F18" s="154">
        <v>5476215</v>
      </c>
      <c r="G18" s="154"/>
    </row>
    <row r="19" spans="1:8" ht="12.75" customHeight="1">
      <c r="A19" s="151" t="s">
        <v>337</v>
      </c>
      <c r="B19" s="154">
        <v>-6382304</v>
      </c>
      <c r="C19" s="154">
        <v>-6372982</v>
      </c>
      <c r="D19" s="154">
        <v>-9322</v>
      </c>
      <c r="E19" s="154">
        <v>-5461023</v>
      </c>
      <c r="F19" s="154">
        <v>-921281</v>
      </c>
      <c r="G19" s="154"/>
    </row>
    <row r="20" spans="1:8" ht="12.75" customHeight="1">
      <c r="A20" s="151" t="s">
        <v>338</v>
      </c>
      <c r="B20" s="154">
        <v>-11958380</v>
      </c>
      <c r="C20" s="154">
        <v>-11933753</v>
      </c>
      <c r="D20" s="154">
        <v>-24627</v>
      </c>
      <c r="E20" s="154">
        <v>-13802592</v>
      </c>
      <c r="F20" s="154">
        <v>1844212</v>
      </c>
      <c r="G20" s="154"/>
    </row>
    <row r="21" spans="1:8" ht="12.75" customHeight="1">
      <c r="A21" s="151" t="s">
        <v>339</v>
      </c>
      <c r="B21" s="154">
        <v>1681746</v>
      </c>
      <c r="C21" s="154">
        <v>1697945</v>
      </c>
      <c r="D21" s="154">
        <v>-16199</v>
      </c>
      <c r="E21" s="154">
        <v>-2147492</v>
      </c>
      <c r="F21" s="154">
        <v>3829238</v>
      </c>
      <c r="G21" s="154"/>
    </row>
    <row r="22" spans="1:8">
      <c r="A22" s="151" t="s">
        <v>340</v>
      </c>
      <c r="B22" s="154">
        <v>-32062987</v>
      </c>
      <c r="C22" s="154">
        <v>-32215045</v>
      </c>
      <c r="D22" s="154">
        <v>152058</v>
      </c>
      <c r="E22" s="154">
        <v>-32468448</v>
      </c>
      <c r="F22" s="154">
        <v>405461</v>
      </c>
      <c r="G22" s="154"/>
    </row>
    <row r="23" spans="1:8">
      <c r="A23" s="151" t="s">
        <v>341</v>
      </c>
      <c r="B23" s="154">
        <v>-35902477</v>
      </c>
      <c r="C23" s="154">
        <v>-35838538</v>
      </c>
      <c r="D23" s="154">
        <v>-63939</v>
      </c>
      <c r="E23" s="154">
        <v>-31687515</v>
      </c>
      <c r="F23" s="154">
        <v>-4214962</v>
      </c>
      <c r="G23" s="154"/>
    </row>
    <row r="24" spans="1:8">
      <c r="A24" s="151" t="s">
        <v>342</v>
      </c>
      <c r="B24" s="154">
        <v>-179635264</v>
      </c>
      <c r="C24" s="154">
        <v>-179579767</v>
      </c>
      <c r="D24" s="154">
        <v>-55497</v>
      </c>
      <c r="E24" s="154">
        <v>-157895128</v>
      </c>
      <c r="F24" s="154">
        <v>-21740136</v>
      </c>
      <c r="G24" s="154"/>
      <c r="H24" s="187"/>
    </row>
    <row r="25" spans="1:8">
      <c r="A25" s="151" t="s">
        <v>343</v>
      </c>
      <c r="B25" s="154">
        <v>-1465416672</v>
      </c>
      <c r="C25" s="154">
        <v>-1464696638</v>
      </c>
      <c r="D25" s="154">
        <v>-720034</v>
      </c>
      <c r="E25" s="154">
        <v>-1268473346</v>
      </c>
      <c r="F25" s="154">
        <v>-196943326</v>
      </c>
      <c r="G25" s="154"/>
    </row>
    <row r="26" spans="1:8">
      <c r="A26" s="151" t="s">
        <v>344</v>
      </c>
      <c r="B26" s="154">
        <v>-119132400</v>
      </c>
      <c r="C26" s="154">
        <v>-119099504</v>
      </c>
      <c r="D26" s="154">
        <v>-32896</v>
      </c>
      <c r="E26" s="154">
        <v>-107669530</v>
      </c>
      <c r="F26" s="154">
        <v>-11462870</v>
      </c>
      <c r="G26" s="154"/>
    </row>
    <row r="27" spans="1:8">
      <c r="A27" s="151" t="s">
        <v>345</v>
      </c>
      <c r="B27" s="154">
        <v>209634687</v>
      </c>
      <c r="C27" s="154">
        <v>209752081</v>
      </c>
      <c r="D27" s="154">
        <v>-117394</v>
      </c>
      <c r="E27" s="154">
        <v>219157590</v>
      </c>
      <c r="F27" s="154">
        <v>-9522903</v>
      </c>
      <c r="G27" s="154"/>
    </row>
    <row r="28" spans="1:8">
      <c r="A28" s="151" t="s">
        <v>346</v>
      </c>
      <c r="B28" s="154">
        <v>-13227835</v>
      </c>
      <c r="C28" s="154">
        <v>-13183373</v>
      </c>
      <c r="D28" s="154">
        <v>-44462</v>
      </c>
      <c r="E28" s="154">
        <v>-4718495</v>
      </c>
      <c r="F28" s="154">
        <v>-8509340</v>
      </c>
      <c r="G28" s="154"/>
    </row>
    <row r="29" spans="1:8">
      <c r="A29" s="151" t="s">
        <v>347</v>
      </c>
      <c r="B29" s="154">
        <v>-59714152</v>
      </c>
      <c r="C29" s="154">
        <v>-59655728</v>
      </c>
      <c r="D29" s="154">
        <v>-58424</v>
      </c>
      <c r="E29" s="154">
        <v>-55776024</v>
      </c>
      <c r="F29" s="154">
        <v>-3938128</v>
      </c>
      <c r="G29" s="154"/>
    </row>
    <row r="30" spans="1:8">
      <c r="A30" s="151" t="s">
        <v>348</v>
      </c>
      <c r="B30" s="154">
        <v>25565288</v>
      </c>
      <c r="C30" s="154">
        <v>25611877</v>
      </c>
      <c r="D30" s="154">
        <v>-46589</v>
      </c>
      <c r="E30" s="154">
        <v>30573600</v>
      </c>
      <c r="F30" s="154">
        <v>-5008312</v>
      </c>
      <c r="G30" s="154"/>
    </row>
    <row r="31" spans="1:8">
      <c r="A31" s="151" t="s">
        <v>349</v>
      </c>
      <c r="B31" s="154">
        <v>-17839023</v>
      </c>
      <c r="C31" s="154">
        <v>-17933062</v>
      </c>
      <c r="D31" s="154">
        <v>94039</v>
      </c>
      <c r="E31" s="154">
        <v>-15082574</v>
      </c>
      <c r="F31" s="154">
        <v>-2756449</v>
      </c>
      <c r="G31" s="154"/>
    </row>
    <row r="32" spans="1:8">
      <c r="A32" s="151" t="s">
        <v>350</v>
      </c>
      <c r="B32" s="154">
        <v>36481476</v>
      </c>
      <c r="C32" s="154">
        <v>36516138</v>
      </c>
      <c r="D32" s="154">
        <v>-34662</v>
      </c>
      <c r="E32" s="154">
        <v>33204626</v>
      </c>
      <c r="F32" s="154">
        <v>3276850</v>
      </c>
      <c r="G32" s="154"/>
    </row>
    <row r="33" spans="1:7">
      <c r="A33" s="151" t="s">
        <v>351</v>
      </c>
      <c r="B33" s="154">
        <v>-23906152</v>
      </c>
      <c r="C33" s="154">
        <v>-23897903</v>
      </c>
      <c r="D33" s="154">
        <v>-8249</v>
      </c>
      <c r="E33" s="154">
        <v>-23899501</v>
      </c>
      <c r="F33" s="154">
        <v>-6651</v>
      </c>
      <c r="G33" s="154"/>
    </row>
    <row r="34" spans="1:7">
      <c r="A34" s="151" t="s">
        <v>352</v>
      </c>
      <c r="B34" s="154">
        <v>-65015603</v>
      </c>
      <c r="C34" s="154">
        <v>-64982794</v>
      </c>
      <c r="D34" s="154">
        <v>-32809</v>
      </c>
      <c r="E34" s="154">
        <v>-43735376</v>
      </c>
      <c r="F34" s="154">
        <v>-21280227</v>
      </c>
      <c r="G34" s="154"/>
    </row>
    <row r="35" spans="1:7">
      <c r="A35" s="151" t="s">
        <v>353</v>
      </c>
      <c r="B35" s="154">
        <v>21494069</v>
      </c>
      <c r="C35" s="154">
        <v>21538550</v>
      </c>
      <c r="D35" s="154">
        <v>-44481</v>
      </c>
      <c r="E35" s="154">
        <v>21622153</v>
      </c>
      <c r="F35" s="154">
        <v>-128084</v>
      </c>
      <c r="G35" s="154"/>
    </row>
    <row r="36" spans="1:7" ht="27" customHeight="1">
      <c r="A36" s="145" t="s">
        <v>354</v>
      </c>
      <c r="B36" s="154"/>
      <c r="C36" s="154"/>
      <c r="D36" s="154"/>
      <c r="E36" s="154"/>
      <c r="F36" s="154"/>
      <c r="G36" s="154"/>
    </row>
    <row r="37" spans="1:7">
      <c r="A37" s="151" t="s">
        <v>355</v>
      </c>
      <c r="B37" s="154">
        <v>8939598</v>
      </c>
      <c r="C37" s="154">
        <v>8983437</v>
      </c>
      <c r="D37" s="154">
        <v>-43839</v>
      </c>
      <c r="E37" s="154">
        <v>12114887</v>
      </c>
      <c r="F37" s="154">
        <v>-3175289</v>
      </c>
      <c r="G37" s="154"/>
    </row>
    <row r="38" spans="1:7">
      <c r="A38" s="151" t="s">
        <v>356</v>
      </c>
      <c r="B38" s="154">
        <v>5701232</v>
      </c>
      <c r="C38" s="154">
        <v>5715168</v>
      </c>
      <c r="D38" s="154">
        <v>-13936</v>
      </c>
      <c r="E38" s="154">
        <v>-1079426</v>
      </c>
      <c r="F38" s="154">
        <v>6780658</v>
      </c>
      <c r="G38" s="154"/>
    </row>
    <row r="39" spans="1:7">
      <c r="A39" s="151" t="s">
        <v>357</v>
      </c>
      <c r="B39" s="154">
        <v>-45274857</v>
      </c>
      <c r="C39" s="154">
        <v>-45260160</v>
      </c>
      <c r="D39" s="154">
        <v>-14697</v>
      </c>
      <c r="E39" s="154">
        <v>-47108331</v>
      </c>
      <c r="F39" s="154">
        <v>1833474</v>
      </c>
      <c r="G39" s="154"/>
    </row>
    <row r="40" spans="1:7">
      <c r="A40" s="151" t="s">
        <v>358</v>
      </c>
      <c r="B40" s="154">
        <v>-31732225</v>
      </c>
      <c r="C40" s="154">
        <v>-31717574</v>
      </c>
      <c r="D40" s="154">
        <v>-14651</v>
      </c>
      <c r="E40" s="154">
        <v>-21474248</v>
      </c>
      <c r="F40" s="154">
        <v>-10257977</v>
      </c>
      <c r="G40" s="154"/>
    </row>
    <row r="41" spans="1:7">
      <c r="A41" s="151" t="s">
        <v>359</v>
      </c>
      <c r="B41" s="154">
        <v>16052879</v>
      </c>
      <c r="C41" s="154">
        <v>16075118</v>
      </c>
      <c r="D41" s="154">
        <v>-22239</v>
      </c>
      <c r="E41" s="154">
        <v>14973190</v>
      </c>
      <c r="F41" s="154">
        <v>1079689</v>
      </c>
      <c r="G41" s="154"/>
    </row>
    <row r="42" spans="1:7">
      <c r="A42" s="151" t="s">
        <v>360</v>
      </c>
      <c r="B42" s="154">
        <v>-13771172</v>
      </c>
      <c r="C42" s="154">
        <v>-13558227</v>
      </c>
      <c r="D42" s="154">
        <v>-212945</v>
      </c>
      <c r="E42" s="154">
        <v>23037918</v>
      </c>
      <c r="F42" s="154">
        <v>-36809090</v>
      </c>
      <c r="G42" s="154"/>
    </row>
    <row r="43" spans="1:7">
      <c r="A43" s="151" t="s">
        <v>361</v>
      </c>
      <c r="B43" s="154">
        <v>-16829253</v>
      </c>
      <c r="C43" s="154">
        <v>-16822519</v>
      </c>
      <c r="D43" s="154">
        <v>-6734</v>
      </c>
      <c r="E43" s="154">
        <v>-16867174</v>
      </c>
      <c r="F43" s="154">
        <v>37921</v>
      </c>
      <c r="G43" s="154"/>
    </row>
    <row r="44" spans="1:7">
      <c r="A44" s="151" t="s">
        <v>362</v>
      </c>
      <c r="B44" s="154">
        <v>-26385390</v>
      </c>
      <c r="C44" s="154">
        <v>-26368428</v>
      </c>
      <c r="D44" s="154">
        <v>-16962</v>
      </c>
      <c r="E44" s="154">
        <v>-25443983</v>
      </c>
      <c r="F44" s="154">
        <v>-941407</v>
      </c>
      <c r="G44" s="154"/>
    </row>
    <row r="45" spans="1:7" ht="27" customHeight="1">
      <c r="A45" s="145" t="s">
        <v>363</v>
      </c>
      <c r="B45" s="154"/>
      <c r="C45" s="154"/>
      <c r="D45" s="154"/>
      <c r="E45" s="154"/>
      <c r="F45" s="154"/>
      <c r="G45" s="154"/>
    </row>
    <row r="46" spans="1:7">
      <c r="A46" s="151" t="s">
        <v>364</v>
      </c>
      <c r="B46" s="154">
        <v>17715116</v>
      </c>
      <c r="C46" s="154">
        <v>17821440</v>
      </c>
      <c r="D46" s="154">
        <v>-106324</v>
      </c>
      <c r="E46" s="154">
        <v>21028454</v>
      </c>
      <c r="F46" s="154">
        <v>-3313338</v>
      </c>
      <c r="G46" s="154"/>
    </row>
    <row r="47" spans="1:7">
      <c r="A47" s="151" t="s">
        <v>365</v>
      </c>
      <c r="B47" s="154">
        <v>16068043</v>
      </c>
      <c r="C47" s="154">
        <v>16087442</v>
      </c>
      <c r="D47" s="154">
        <v>-19399</v>
      </c>
      <c r="E47" s="154">
        <v>11700612</v>
      </c>
      <c r="F47" s="154">
        <v>4367431</v>
      </c>
      <c r="G47" s="154"/>
    </row>
    <row r="48" spans="1:7">
      <c r="A48" s="151" t="s">
        <v>366</v>
      </c>
      <c r="B48" s="154">
        <v>-2421618</v>
      </c>
      <c r="C48" s="154">
        <v>-2411246</v>
      </c>
      <c r="D48" s="154">
        <v>-10372</v>
      </c>
      <c r="E48" s="154">
        <v>-1972543</v>
      </c>
      <c r="F48" s="154">
        <v>-449075</v>
      </c>
      <c r="G48" s="154"/>
    </row>
    <row r="49" spans="1:7">
      <c r="A49" s="151" t="s">
        <v>367</v>
      </c>
      <c r="B49" s="154">
        <v>70369326</v>
      </c>
      <c r="C49" s="154">
        <v>70410934</v>
      </c>
      <c r="D49" s="154">
        <v>-41608</v>
      </c>
      <c r="E49" s="154">
        <v>57569034</v>
      </c>
      <c r="F49" s="154">
        <v>12800292</v>
      </c>
      <c r="G49" s="154"/>
    </row>
    <row r="50" spans="1:7">
      <c r="A50" s="151" t="s">
        <v>368</v>
      </c>
      <c r="B50" s="154">
        <v>31497302</v>
      </c>
      <c r="C50" s="154">
        <v>31553716</v>
      </c>
      <c r="D50" s="154">
        <v>-56414</v>
      </c>
      <c r="E50" s="154">
        <v>19767220</v>
      </c>
      <c r="F50" s="154">
        <v>11730082</v>
      </c>
      <c r="G50" s="154"/>
    </row>
    <row r="51" spans="1:7">
      <c r="A51" s="151" t="s">
        <v>369</v>
      </c>
      <c r="B51" s="154">
        <v>-9397352</v>
      </c>
      <c r="C51" s="154">
        <v>-9386613</v>
      </c>
      <c r="D51" s="154">
        <v>-10739</v>
      </c>
      <c r="E51" s="154">
        <v>-7682291</v>
      </c>
      <c r="F51" s="154">
        <v>-1715061</v>
      </c>
      <c r="G51" s="154"/>
    </row>
    <row r="52" spans="1:7">
      <c r="A52" s="151" t="s">
        <v>370</v>
      </c>
      <c r="B52" s="154">
        <v>-32493354</v>
      </c>
      <c r="C52" s="154">
        <v>-32465040</v>
      </c>
      <c r="D52" s="154">
        <v>-28314</v>
      </c>
      <c r="E52" s="154">
        <v>-33501865</v>
      </c>
      <c r="F52" s="154">
        <v>1008511</v>
      </c>
      <c r="G52" s="154"/>
    </row>
    <row r="53" spans="1:7">
      <c r="A53" s="151" t="s">
        <v>371</v>
      </c>
      <c r="B53" s="154">
        <v>-14865722</v>
      </c>
      <c r="C53" s="154">
        <v>-14854379</v>
      </c>
      <c r="D53" s="154">
        <v>-11343</v>
      </c>
      <c r="E53" s="154">
        <v>-9465537</v>
      </c>
      <c r="F53" s="154">
        <v>-5400185</v>
      </c>
      <c r="G53" s="154"/>
    </row>
    <row r="54" spans="1:7">
      <c r="A54" s="151" t="s">
        <v>372</v>
      </c>
      <c r="B54" s="154">
        <v>861525</v>
      </c>
      <c r="C54" s="154">
        <v>870905</v>
      </c>
      <c r="D54" s="154">
        <v>-9380</v>
      </c>
      <c r="E54" s="154">
        <v>-636773</v>
      </c>
      <c r="F54" s="154">
        <v>1498298</v>
      </c>
      <c r="G54" s="154"/>
    </row>
    <row r="55" spans="1:7" ht="27" customHeight="1">
      <c r="A55" s="145" t="s">
        <v>373</v>
      </c>
      <c r="B55" s="154"/>
      <c r="C55" s="154"/>
      <c r="D55" s="154"/>
      <c r="E55" s="154"/>
      <c r="F55" s="154"/>
      <c r="G55" s="154"/>
    </row>
    <row r="56" spans="1:7">
      <c r="A56" s="151" t="s">
        <v>374</v>
      </c>
      <c r="B56" s="154">
        <v>1883154</v>
      </c>
      <c r="C56" s="154">
        <v>1888312</v>
      </c>
      <c r="D56" s="154">
        <v>-5158</v>
      </c>
      <c r="E56" s="154">
        <v>3805706</v>
      </c>
      <c r="F56" s="154">
        <v>-1922552</v>
      </c>
      <c r="G56" s="154"/>
    </row>
    <row r="57" spans="1:7">
      <c r="A57" s="151" t="s">
        <v>375</v>
      </c>
      <c r="B57" s="154">
        <v>11665418</v>
      </c>
      <c r="C57" s="154">
        <v>11686680</v>
      </c>
      <c r="D57" s="154">
        <v>-21262</v>
      </c>
      <c r="E57" s="154">
        <v>4296679</v>
      </c>
      <c r="F57" s="154">
        <v>7368739</v>
      </c>
      <c r="G57" s="154"/>
    </row>
    <row r="58" spans="1:7">
      <c r="A58" s="151" t="s">
        <v>376</v>
      </c>
      <c r="B58" s="154">
        <v>-2609583</v>
      </c>
      <c r="C58" s="154">
        <v>-2600939</v>
      </c>
      <c r="D58" s="154">
        <v>-8644</v>
      </c>
      <c r="E58" s="154">
        <v>1776490</v>
      </c>
      <c r="F58" s="154">
        <v>-4386073</v>
      </c>
      <c r="G58" s="154"/>
    </row>
    <row r="59" spans="1:7">
      <c r="A59" s="151" t="s">
        <v>377</v>
      </c>
      <c r="B59" s="154">
        <v>-33151196</v>
      </c>
      <c r="C59" s="154">
        <v>-33005101</v>
      </c>
      <c r="D59" s="154">
        <v>-146095</v>
      </c>
      <c r="E59" s="154">
        <v>-17920245</v>
      </c>
      <c r="F59" s="154">
        <v>-15230951</v>
      </c>
      <c r="G59" s="154"/>
    </row>
    <row r="60" spans="1:7">
      <c r="A60" s="151" t="s">
        <v>378</v>
      </c>
      <c r="B60" s="154">
        <v>4521486</v>
      </c>
      <c r="C60" s="154">
        <v>4547324</v>
      </c>
      <c r="D60" s="154">
        <v>-25838</v>
      </c>
      <c r="E60" s="154">
        <v>1318393</v>
      </c>
      <c r="F60" s="154">
        <v>3203093</v>
      </c>
      <c r="G60" s="154"/>
    </row>
    <row r="61" spans="1:7">
      <c r="A61" s="151" t="s">
        <v>379</v>
      </c>
      <c r="B61" s="154">
        <v>13659772</v>
      </c>
      <c r="C61" s="154">
        <v>13702694</v>
      </c>
      <c r="D61" s="154">
        <v>-42922</v>
      </c>
      <c r="E61" s="154">
        <v>7155001</v>
      </c>
      <c r="F61" s="154">
        <v>6504771</v>
      </c>
      <c r="G61" s="154"/>
    </row>
    <row r="62" spans="1:7">
      <c r="A62" s="151" t="s">
        <v>380</v>
      </c>
      <c r="B62" s="154">
        <v>141603440</v>
      </c>
      <c r="C62" s="154">
        <v>141754246</v>
      </c>
      <c r="D62" s="154">
        <v>-150806</v>
      </c>
      <c r="E62" s="154">
        <v>121256205</v>
      </c>
      <c r="F62" s="154">
        <v>20347235</v>
      </c>
      <c r="G62" s="154"/>
    </row>
    <row r="63" spans="1:7">
      <c r="A63" s="151" t="s">
        <v>381</v>
      </c>
      <c r="B63" s="154">
        <v>22982612</v>
      </c>
      <c r="C63" s="154">
        <v>22999232</v>
      </c>
      <c r="D63" s="154">
        <v>-16620</v>
      </c>
      <c r="E63" s="154">
        <v>13720585</v>
      </c>
      <c r="F63" s="154">
        <v>9262027</v>
      </c>
      <c r="G63" s="154"/>
    </row>
    <row r="64" spans="1:7">
      <c r="A64" s="151" t="s">
        <v>382</v>
      </c>
      <c r="B64" s="154">
        <v>869348</v>
      </c>
      <c r="C64" s="154">
        <v>876763</v>
      </c>
      <c r="D64" s="154">
        <v>-7415</v>
      </c>
      <c r="E64" s="154">
        <v>2425824</v>
      </c>
      <c r="F64" s="154">
        <v>-1556476</v>
      </c>
      <c r="G64" s="154"/>
    </row>
    <row r="65" spans="1:7">
      <c r="A65" s="151" t="s">
        <v>383</v>
      </c>
      <c r="B65" s="154">
        <v>16787522</v>
      </c>
      <c r="C65" s="154">
        <v>16797201</v>
      </c>
      <c r="D65" s="154">
        <v>-9679</v>
      </c>
      <c r="E65" s="154">
        <v>15092546</v>
      </c>
      <c r="F65" s="154">
        <v>1694976</v>
      </c>
      <c r="G65" s="154"/>
    </row>
    <row r="66" spans="1:7">
      <c r="A66" s="151" t="s">
        <v>384</v>
      </c>
      <c r="B66" s="154">
        <v>-7703420</v>
      </c>
      <c r="C66" s="154">
        <v>-7700125</v>
      </c>
      <c r="D66" s="154">
        <v>-3295</v>
      </c>
      <c r="E66" s="154">
        <v>-8295810</v>
      </c>
      <c r="F66" s="154">
        <v>592390</v>
      </c>
      <c r="G66" s="154"/>
    </row>
    <row r="67" spans="1:7">
      <c r="A67" s="151" t="s">
        <v>385</v>
      </c>
      <c r="B67" s="154">
        <v>-1726929</v>
      </c>
      <c r="C67" s="154">
        <v>-1716760</v>
      </c>
      <c r="D67" s="154">
        <v>-10169</v>
      </c>
      <c r="E67" s="154">
        <v>-2831611</v>
      </c>
      <c r="F67" s="154">
        <v>1104682</v>
      </c>
      <c r="G67" s="154"/>
    </row>
    <row r="68" spans="1:7">
      <c r="A68" s="151" t="s">
        <v>386</v>
      </c>
      <c r="B68" s="154">
        <v>-3826215</v>
      </c>
      <c r="C68" s="154">
        <v>-3821589</v>
      </c>
      <c r="D68" s="154">
        <v>-4626</v>
      </c>
      <c r="E68" s="154">
        <v>-6904218</v>
      </c>
      <c r="F68" s="154">
        <v>3078003</v>
      </c>
      <c r="G68" s="154"/>
    </row>
    <row r="69" spans="1:7" ht="27" customHeight="1">
      <c r="A69" s="145" t="s">
        <v>387</v>
      </c>
      <c r="B69" s="154"/>
      <c r="C69" s="154"/>
      <c r="D69" s="154"/>
      <c r="E69" s="154"/>
      <c r="F69" s="154"/>
      <c r="G69" s="154"/>
    </row>
    <row r="70" spans="1:7">
      <c r="A70" s="151" t="s">
        <v>388</v>
      </c>
      <c r="B70" s="154">
        <v>-364247</v>
      </c>
      <c r="C70" s="154">
        <v>-357410</v>
      </c>
      <c r="D70" s="154">
        <v>-6837</v>
      </c>
      <c r="E70" s="154">
        <v>-1893772</v>
      </c>
      <c r="F70" s="154">
        <v>1529525</v>
      </c>
      <c r="G70" s="154"/>
    </row>
    <row r="71" spans="1:7">
      <c r="A71" s="151" t="s">
        <v>389</v>
      </c>
      <c r="B71" s="154">
        <v>19435023</v>
      </c>
      <c r="C71" s="154">
        <v>19455639</v>
      </c>
      <c r="D71" s="154">
        <v>-20616</v>
      </c>
      <c r="E71" s="154">
        <v>8983646</v>
      </c>
      <c r="F71" s="154">
        <v>10451377</v>
      </c>
      <c r="G71" s="154"/>
    </row>
    <row r="72" spans="1:7">
      <c r="A72" s="151" t="s">
        <v>390</v>
      </c>
      <c r="B72" s="154">
        <v>-1357135</v>
      </c>
      <c r="C72" s="154">
        <v>-1466894</v>
      </c>
      <c r="D72" s="154">
        <v>109759</v>
      </c>
      <c r="E72" s="154">
        <v>-755702</v>
      </c>
      <c r="F72" s="154">
        <v>-601433</v>
      </c>
      <c r="G72" s="154"/>
    </row>
    <row r="73" spans="1:7">
      <c r="A73" s="151" t="s">
        <v>391</v>
      </c>
      <c r="B73" s="154">
        <v>-6119596</v>
      </c>
      <c r="C73" s="154">
        <v>-6110917</v>
      </c>
      <c r="D73" s="154">
        <v>-8679</v>
      </c>
      <c r="E73" s="154">
        <v>-1036205</v>
      </c>
      <c r="F73" s="154">
        <v>-5083391</v>
      </c>
      <c r="G73" s="154"/>
    </row>
    <row r="74" spans="1:7">
      <c r="A74" s="151" t="s">
        <v>392</v>
      </c>
      <c r="B74" s="154">
        <v>-32780157</v>
      </c>
      <c r="C74" s="154">
        <v>-32772242</v>
      </c>
      <c r="D74" s="154">
        <v>-7915</v>
      </c>
      <c r="E74" s="154">
        <v>-32885292</v>
      </c>
      <c r="F74" s="154">
        <v>105135</v>
      </c>
      <c r="G74" s="154"/>
    </row>
    <row r="75" spans="1:7">
      <c r="A75" s="151" t="s">
        <v>393</v>
      </c>
      <c r="B75" s="154">
        <v>66747351</v>
      </c>
      <c r="C75" s="154">
        <v>66890079</v>
      </c>
      <c r="D75" s="154">
        <v>-142728</v>
      </c>
      <c r="E75" s="154">
        <v>39093713</v>
      </c>
      <c r="F75" s="154">
        <v>27653638</v>
      </c>
      <c r="G75" s="154"/>
    </row>
    <row r="76" spans="1:7">
      <c r="A76" s="151" t="s">
        <v>394</v>
      </c>
      <c r="B76" s="154">
        <v>-3840368</v>
      </c>
      <c r="C76" s="154">
        <v>-3833449</v>
      </c>
      <c r="D76" s="154">
        <v>-6919</v>
      </c>
      <c r="E76" s="154">
        <v>-4894033</v>
      </c>
      <c r="F76" s="154">
        <v>1053665</v>
      </c>
      <c r="G76" s="154"/>
    </row>
    <row r="77" spans="1:7">
      <c r="A77" s="151" t="s">
        <v>395</v>
      </c>
      <c r="B77" s="154">
        <v>43817858</v>
      </c>
      <c r="C77" s="154">
        <v>43855357</v>
      </c>
      <c r="D77" s="154">
        <v>-37499</v>
      </c>
      <c r="E77" s="154">
        <v>24591381</v>
      </c>
      <c r="F77" s="154">
        <v>19226477</v>
      </c>
      <c r="G77" s="154"/>
    </row>
    <row r="78" spans="1:7">
      <c r="A78" s="151" t="s">
        <v>396</v>
      </c>
      <c r="B78" s="154">
        <v>12492291</v>
      </c>
      <c r="C78" s="154">
        <v>12506100</v>
      </c>
      <c r="D78" s="154">
        <v>-13809</v>
      </c>
      <c r="E78" s="154">
        <v>18441280</v>
      </c>
      <c r="F78" s="154">
        <v>-5948989</v>
      </c>
      <c r="G78" s="154"/>
    </row>
    <row r="79" spans="1:7">
      <c r="A79" s="151" t="s">
        <v>397</v>
      </c>
      <c r="B79" s="154">
        <v>14326742</v>
      </c>
      <c r="C79" s="154">
        <v>14347499</v>
      </c>
      <c r="D79" s="154">
        <v>-20757</v>
      </c>
      <c r="E79" s="154">
        <v>8350534</v>
      </c>
      <c r="F79" s="154">
        <v>5976208</v>
      </c>
      <c r="G79" s="154"/>
    </row>
    <row r="80" spans="1:7">
      <c r="A80" s="151" t="s">
        <v>398</v>
      </c>
      <c r="B80" s="154">
        <v>-1649197</v>
      </c>
      <c r="C80" s="154">
        <v>-1635996</v>
      </c>
      <c r="D80" s="154">
        <v>-13201</v>
      </c>
      <c r="E80" s="154">
        <v>-2140246</v>
      </c>
      <c r="F80" s="154">
        <v>491049</v>
      </c>
      <c r="G80" s="154"/>
    </row>
    <row r="81" spans="1:7">
      <c r="A81" s="151" t="s">
        <v>399</v>
      </c>
      <c r="B81" s="154">
        <v>4192719</v>
      </c>
      <c r="C81" s="154">
        <v>4220668</v>
      </c>
      <c r="D81" s="154">
        <v>-27949</v>
      </c>
      <c r="E81" s="154">
        <v>-492901</v>
      </c>
      <c r="F81" s="154">
        <v>4685620</v>
      </c>
      <c r="G81" s="154"/>
    </row>
    <row r="82" spans="1:7">
      <c r="A82" s="151" t="s">
        <v>400</v>
      </c>
      <c r="B82" s="154">
        <v>20831093</v>
      </c>
      <c r="C82" s="154">
        <v>20866296</v>
      </c>
      <c r="D82" s="154">
        <v>-35203</v>
      </c>
      <c r="E82" s="154">
        <v>16660486</v>
      </c>
      <c r="F82" s="154">
        <v>4170607</v>
      </c>
      <c r="G82" s="154"/>
    </row>
    <row r="83" spans="1:7" ht="27" customHeight="1">
      <c r="A83" s="145" t="s">
        <v>401</v>
      </c>
      <c r="B83" s="154"/>
      <c r="C83" s="154"/>
      <c r="D83" s="154"/>
      <c r="E83" s="154"/>
      <c r="F83" s="154"/>
      <c r="G83" s="154"/>
    </row>
    <row r="84" spans="1:7">
      <c r="A84" s="151" t="s">
        <v>402</v>
      </c>
      <c r="B84" s="154">
        <v>-8226754</v>
      </c>
      <c r="C84" s="154">
        <v>-8208671</v>
      </c>
      <c r="D84" s="154">
        <v>-18083</v>
      </c>
      <c r="E84" s="154">
        <v>-2074369</v>
      </c>
      <c r="F84" s="154">
        <v>-6152385</v>
      </c>
      <c r="G84" s="154"/>
    </row>
    <row r="85" spans="1:7">
      <c r="A85" s="151" t="s">
        <v>403</v>
      </c>
      <c r="B85" s="154">
        <v>-14305464</v>
      </c>
      <c r="C85" s="154">
        <v>-14299016</v>
      </c>
      <c r="D85" s="154">
        <v>-6448</v>
      </c>
      <c r="E85" s="154">
        <v>-14635128</v>
      </c>
      <c r="F85" s="154">
        <v>329664</v>
      </c>
      <c r="G85" s="154"/>
    </row>
    <row r="86" spans="1:7">
      <c r="A86" s="151" t="s">
        <v>404</v>
      </c>
      <c r="B86" s="154">
        <v>26469098</v>
      </c>
      <c r="C86" s="154">
        <v>26499152</v>
      </c>
      <c r="D86" s="154">
        <v>-30054</v>
      </c>
      <c r="E86" s="154">
        <v>21950513</v>
      </c>
      <c r="F86" s="154">
        <v>4518585</v>
      </c>
      <c r="G86" s="154"/>
    </row>
    <row r="87" spans="1:7">
      <c r="A87" s="151" t="s">
        <v>405</v>
      </c>
      <c r="B87" s="154">
        <v>-1386836</v>
      </c>
      <c r="C87" s="154">
        <v>-1377322</v>
      </c>
      <c r="D87" s="154">
        <v>-9514</v>
      </c>
      <c r="E87" s="154">
        <v>-947022</v>
      </c>
      <c r="F87" s="154">
        <v>-439814</v>
      </c>
      <c r="G87" s="154"/>
    </row>
    <row r="88" spans="1:7">
      <c r="A88" s="151" t="s">
        <v>406</v>
      </c>
      <c r="B88" s="154">
        <v>16394855</v>
      </c>
      <c r="C88" s="154">
        <v>16409746</v>
      </c>
      <c r="D88" s="154">
        <v>-14891</v>
      </c>
      <c r="E88" s="154">
        <v>10428566</v>
      </c>
      <c r="F88" s="154">
        <v>5966289</v>
      </c>
      <c r="G88" s="154"/>
    </row>
    <row r="89" spans="1:7">
      <c r="A89" s="151" t="s">
        <v>407</v>
      </c>
      <c r="B89" s="154">
        <v>-5794083</v>
      </c>
      <c r="C89" s="154">
        <v>-5785624</v>
      </c>
      <c r="D89" s="154">
        <v>-8459</v>
      </c>
      <c r="E89" s="154">
        <v>-6571067</v>
      </c>
      <c r="F89" s="154">
        <v>776984</v>
      </c>
      <c r="G89" s="154"/>
    </row>
    <row r="90" spans="1:7">
      <c r="A90" s="151" t="s">
        <v>408</v>
      </c>
      <c r="B90" s="154">
        <v>42101757</v>
      </c>
      <c r="C90" s="154">
        <v>42191137</v>
      </c>
      <c r="D90" s="154">
        <v>-89380</v>
      </c>
      <c r="E90" s="154">
        <v>30348112</v>
      </c>
      <c r="F90" s="154">
        <v>11753645</v>
      </c>
      <c r="G90" s="154"/>
    </row>
    <row r="91" spans="1:7">
      <c r="A91" s="151" t="s">
        <v>409</v>
      </c>
      <c r="B91" s="154">
        <v>-21861124</v>
      </c>
      <c r="C91" s="154">
        <v>-21846957</v>
      </c>
      <c r="D91" s="154">
        <v>-14167</v>
      </c>
      <c r="E91" s="154">
        <v>-22548588</v>
      </c>
      <c r="F91" s="154">
        <v>687464</v>
      </c>
      <c r="G91" s="154"/>
    </row>
    <row r="92" spans="1:7">
      <c r="A92" s="145" t="s">
        <v>410</v>
      </c>
      <c r="B92" s="154"/>
      <c r="C92" s="154"/>
      <c r="D92" s="154"/>
      <c r="E92" s="154"/>
      <c r="F92" s="154"/>
      <c r="G92" s="154"/>
    </row>
    <row r="93" spans="1:7">
      <c r="A93" s="151" t="s">
        <v>411</v>
      </c>
      <c r="B93" s="154">
        <v>19882649</v>
      </c>
      <c r="C93" s="154">
        <v>19895884</v>
      </c>
      <c r="D93" s="154">
        <v>-13235</v>
      </c>
      <c r="E93" s="154">
        <v>16307879</v>
      </c>
      <c r="F93" s="154">
        <v>3574770</v>
      </c>
      <c r="G93" s="154"/>
    </row>
    <row r="94" spans="1:7">
      <c r="A94" s="151" t="s">
        <v>412</v>
      </c>
      <c r="B94" s="154">
        <v>18664893</v>
      </c>
      <c r="C94" s="154">
        <v>18676161</v>
      </c>
      <c r="D94" s="154">
        <v>-11268</v>
      </c>
      <c r="E94" s="154">
        <v>9750194</v>
      </c>
      <c r="F94" s="154">
        <v>8914699</v>
      </c>
      <c r="G94" s="154"/>
    </row>
    <row r="95" spans="1:7">
      <c r="A95" s="151" t="s">
        <v>413</v>
      </c>
      <c r="B95" s="154">
        <v>34617796</v>
      </c>
      <c r="C95" s="154">
        <v>34635461</v>
      </c>
      <c r="D95" s="154">
        <v>-17665</v>
      </c>
      <c r="E95" s="154">
        <v>27457033</v>
      </c>
      <c r="F95" s="154">
        <v>7160763</v>
      </c>
      <c r="G95" s="154"/>
    </row>
    <row r="96" spans="1:7">
      <c r="A96" s="151" t="s">
        <v>414</v>
      </c>
      <c r="B96" s="154">
        <v>2740556</v>
      </c>
      <c r="C96" s="154">
        <v>2746549</v>
      </c>
      <c r="D96" s="154">
        <v>-5993</v>
      </c>
      <c r="E96" s="154">
        <v>569439</v>
      </c>
      <c r="F96" s="154">
        <v>2171117</v>
      </c>
      <c r="G96" s="154"/>
    </row>
    <row r="97" spans="1:7">
      <c r="A97" s="151" t="s">
        <v>415</v>
      </c>
      <c r="B97" s="154">
        <v>147117467</v>
      </c>
      <c r="C97" s="154">
        <v>147199470</v>
      </c>
      <c r="D97" s="154">
        <v>-82003</v>
      </c>
      <c r="E97" s="154">
        <v>141999039</v>
      </c>
      <c r="F97" s="154">
        <v>5118428</v>
      </c>
      <c r="G97" s="154"/>
    </row>
    <row r="98" spans="1:7">
      <c r="A98" s="151" t="s">
        <v>416</v>
      </c>
      <c r="B98" s="154">
        <v>17856154</v>
      </c>
      <c r="C98" s="154">
        <v>17872591</v>
      </c>
      <c r="D98" s="154">
        <v>-16437</v>
      </c>
      <c r="E98" s="154">
        <v>14652306</v>
      </c>
      <c r="F98" s="154">
        <v>3203848</v>
      </c>
      <c r="G98" s="154"/>
    </row>
    <row r="99" spans="1:7">
      <c r="A99" s="151" t="s">
        <v>417</v>
      </c>
      <c r="B99" s="154">
        <v>15097743</v>
      </c>
      <c r="C99" s="154">
        <v>15022727</v>
      </c>
      <c r="D99" s="154">
        <v>75016</v>
      </c>
      <c r="E99" s="154">
        <v>9937009</v>
      </c>
      <c r="F99" s="154">
        <v>5160734</v>
      </c>
      <c r="G99" s="154"/>
    </row>
    <row r="100" spans="1:7">
      <c r="A100" s="151" t="s">
        <v>418</v>
      </c>
      <c r="B100" s="154">
        <v>31759483</v>
      </c>
      <c r="C100" s="154">
        <v>31782860</v>
      </c>
      <c r="D100" s="154">
        <v>-23377</v>
      </c>
      <c r="E100" s="154">
        <v>35716527</v>
      </c>
      <c r="F100" s="154">
        <v>-3957044</v>
      </c>
      <c r="G100" s="154"/>
    </row>
    <row r="101" spans="1:7">
      <c r="A101" s="151" t="s">
        <v>419</v>
      </c>
      <c r="B101" s="154">
        <v>-4801691</v>
      </c>
      <c r="C101" s="154">
        <v>-4776818</v>
      </c>
      <c r="D101" s="154">
        <v>-24873</v>
      </c>
      <c r="E101" s="154">
        <v>-7662676</v>
      </c>
      <c r="F101" s="154">
        <v>2860985</v>
      </c>
      <c r="G101" s="154"/>
    </row>
    <row r="102" spans="1:7">
      <c r="A102" s="151" t="s">
        <v>420</v>
      </c>
      <c r="B102" s="154">
        <v>-2670209</v>
      </c>
      <c r="C102" s="154">
        <v>-2693073</v>
      </c>
      <c r="D102" s="154">
        <v>22864</v>
      </c>
      <c r="E102" s="154">
        <v>-4463469</v>
      </c>
      <c r="F102" s="154">
        <v>1793260</v>
      </c>
      <c r="G102" s="154"/>
    </row>
    <row r="103" spans="1:7">
      <c r="A103" s="151" t="s">
        <v>421</v>
      </c>
      <c r="B103" s="154">
        <v>14272077</v>
      </c>
      <c r="C103" s="154">
        <v>14289072</v>
      </c>
      <c r="D103" s="154">
        <v>-16995</v>
      </c>
      <c r="E103" s="154">
        <v>13214203</v>
      </c>
      <c r="F103" s="154">
        <v>1057874</v>
      </c>
      <c r="G103" s="154"/>
    </row>
    <row r="104" spans="1:7">
      <c r="A104" s="151" t="s">
        <v>422</v>
      </c>
      <c r="B104" s="154">
        <v>46535932</v>
      </c>
      <c r="C104" s="154">
        <v>46575815</v>
      </c>
      <c r="D104" s="154">
        <v>-39883</v>
      </c>
      <c r="E104" s="154">
        <v>45919987</v>
      </c>
      <c r="F104" s="154">
        <v>615945</v>
      </c>
      <c r="G104" s="154"/>
    </row>
    <row r="105" spans="1:7" ht="27" customHeight="1">
      <c r="A105" s="145" t="s">
        <v>423</v>
      </c>
      <c r="B105" s="154"/>
      <c r="C105" s="154"/>
      <c r="D105" s="154"/>
      <c r="E105" s="154"/>
      <c r="F105" s="154"/>
      <c r="G105" s="154"/>
    </row>
    <row r="106" spans="1:7">
      <c r="A106" s="151" t="s">
        <v>424</v>
      </c>
      <c r="B106" s="154">
        <v>-1222640</v>
      </c>
      <c r="C106" s="154">
        <v>-1167315</v>
      </c>
      <c r="D106" s="154">
        <v>-55325</v>
      </c>
      <c r="E106" s="154">
        <v>-2170006</v>
      </c>
      <c r="F106" s="154">
        <v>947366</v>
      </c>
      <c r="G106" s="154"/>
    </row>
    <row r="107" spans="1:7" ht="27" customHeight="1">
      <c r="A107" s="145" t="s">
        <v>425</v>
      </c>
      <c r="B107" s="154"/>
      <c r="C107" s="154"/>
      <c r="D107" s="154"/>
      <c r="E107" s="154"/>
      <c r="F107" s="154"/>
      <c r="G107" s="154"/>
    </row>
    <row r="108" spans="1:7">
      <c r="A108" s="151" t="s">
        <v>426</v>
      </c>
      <c r="B108" s="154">
        <v>68311069</v>
      </c>
      <c r="C108" s="154">
        <v>68352918</v>
      </c>
      <c r="D108" s="154">
        <v>-41849</v>
      </c>
      <c r="E108" s="154">
        <v>58131376</v>
      </c>
      <c r="F108" s="154">
        <v>10179693</v>
      </c>
      <c r="G108" s="154"/>
    </row>
    <row r="109" spans="1:7">
      <c r="A109" s="151" t="s">
        <v>427</v>
      </c>
      <c r="B109" s="154">
        <v>55081181</v>
      </c>
      <c r="C109" s="154">
        <v>55150796</v>
      </c>
      <c r="D109" s="154">
        <v>-69615</v>
      </c>
      <c r="E109" s="154">
        <v>36974704</v>
      </c>
      <c r="F109" s="154">
        <v>18106477</v>
      </c>
      <c r="G109" s="154"/>
    </row>
    <row r="110" spans="1:7">
      <c r="A110" s="151" t="s">
        <v>428</v>
      </c>
      <c r="B110" s="154">
        <v>6107326</v>
      </c>
      <c r="C110" s="154">
        <v>6121439</v>
      </c>
      <c r="D110" s="154">
        <v>-14113</v>
      </c>
      <c r="E110" s="154">
        <v>5330499</v>
      </c>
      <c r="F110" s="154">
        <v>776827</v>
      </c>
      <c r="G110" s="154"/>
    </row>
    <row r="111" spans="1:7">
      <c r="A111" s="151" t="s">
        <v>429</v>
      </c>
      <c r="B111" s="154">
        <v>2797727</v>
      </c>
      <c r="C111" s="154">
        <v>2825898</v>
      </c>
      <c r="D111" s="154">
        <v>-28171</v>
      </c>
      <c r="E111" s="154">
        <v>871051</v>
      </c>
      <c r="F111" s="154">
        <v>1926676</v>
      </c>
      <c r="G111" s="154"/>
    </row>
    <row r="112" spans="1:7">
      <c r="A112" s="151" t="s">
        <v>430</v>
      </c>
      <c r="B112" s="154">
        <v>5862382</v>
      </c>
      <c r="C112" s="154">
        <v>5879121</v>
      </c>
      <c r="D112" s="154">
        <v>-16739</v>
      </c>
      <c r="E112" s="154">
        <v>3704935</v>
      </c>
      <c r="F112" s="154">
        <v>2157447</v>
      </c>
      <c r="G112" s="154"/>
    </row>
    <row r="113" spans="1:7" ht="27" customHeight="1">
      <c r="A113" s="145" t="s">
        <v>431</v>
      </c>
      <c r="B113" s="154"/>
      <c r="C113" s="154"/>
      <c r="D113" s="154"/>
      <c r="E113" s="154"/>
      <c r="F113" s="154"/>
      <c r="G113" s="154"/>
    </row>
    <row r="114" spans="1:7">
      <c r="A114" s="151" t="s">
        <v>432</v>
      </c>
      <c r="B114" s="154">
        <v>-26090429</v>
      </c>
      <c r="C114" s="154">
        <v>-26079182</v>
      </c>
      <c r="D114" s="154">
        <v>-11247</v>
      </c>
      <c r="E114" s="154">
        <v>-23035768</v>
      </c>
      <c r="F114" s="154">
        <v>-3054661</v>
      </c>
      <c r="G114" s="154"/>
    </row>
    <row r="115" spans="1:7">
      <c r="A115" s="151" t="s">
        <v>433</v>
      </c>
      <c r="B115" s="154">
        <v>-9016385</v>
      </c>
      <c r="C115" s="154">
        <v>-9004947</v>
      </c>
      <c r="D115" s="154">
        <v>-11438</v>
      </c>
      <c r="E115" s="154">
        <v>-13764840</v>
      </c>
      <c r="F115" s="154">
        <v>4748455</v>
      </c>
      <c r="G115" s="154"/>
    </row>
    <row r="116" spans="1:7">
      <c r="A116" s="151" t="s">
        <v>434</v>
      </c>
      <c r="B116" s="154">
        <v>-35322961</v>
      </c>
      <c r="C116" s="154">
        <v>-35309448</v>
      </c>
      <c r="D116" s="154">
        <v>-13513</v>
      </c>
      <c r="E116" s="154">
        <v>-30172500</v>
      </c>
      <c r="F116" s="154">
        <v>-5150461</v>
      </c>
      <c r="G116" s="154"/>
    </row>
    <row r="117" spans="1:7">
      <c r="A117" s="151" t="s">
        <v>435</v>
      </c>
      <c r="B117" s="154">
        <v>-34700360</v>
      </c>
      <c r="C117" s="154">
        <v>-34690885</v>
      </c>
      <c r="D117" s="154">
        <v>-9475</v>
      </c>
      <c r="E117" s="154">
        <v>-30417419</v>
      </c>
      <c r="F117" s="154">
        <v>-4282941</v>
      </c>
      <c r="G117" s="154"/>
    </row>
    <row r="118" spans="1:7">
      <c r="A118" s="151" t="s">
        <v>436</v>
      </c>
      <c r="B118" s="154">
        <v>57071853</v>
      </c>
      <c r="C118" s="154">
        <v>57109616</v>
      </c>
      <c r="D118" s="154">
        <v>-37763</v>
      </c>
      <c r="E118" s="154">
        <v>52057666</v>
      </c>
      <c r="F118" s="154">
        <v>5014187</v>
      </c>
      <c r="G118" s="154"/>
    </row>
    <row r="119" spans="1:7">
      <c r="A119" s="151" t="s">
        <v>437</v>
      </c>
      <c r="B119" s="154">
        <v>-202866655</v>
      </c>
      <c r="C119" s="154">
        <v>-202752734</v>
      </c>
      <c r="D119" s="154">
        <v>-113921</v>
      </c>
      <c r="E119" s="154">
        <v>-187103309</v>
      </c>
      <c r="F119" s="154">
        <v>-15763346</v>
      </c>
      <c r="G119" s="154"/>
    </row>
    <row r="120" spans="1:7">
      <c r="A120" s="151" t="s">
        <v>438</v>
      </c>
      <c r="B120" s="154">
        <v>70816856</v>
      </c>
      <c r="C120" s="154">
        <v>70877420</v>
      </c>
      <c r="D120" s="154">
        <v>-60564</v>
      </c>
      <c r="E120" s="154">
        <v>64343222</v>
      </c>
      <c r="F120" s="154">
        <v>6473634</v>
      </c>
      <c r="G120" s="154"/>
    </row>
    <row r="121" spans="1:7">
      <c r="A121" s="151" t="s">
        <v>439</v>
      </c>
      <c r="B121" s="154">
        <v>-16603818</v>
      </c>
      <c r="C121" s="154">
        <v>-16581266</v>
      </c>
      <c r="D121" s="154">
        <v>-22552</v>
      </c>
      <c r="E121" s="154">
        <v>-20290034</v>
      </c>
      <c r="F121" s="154">
        <v>3686216</v>
      </c>
      <c r="G121" s="154"/>
    </row>
    <row r="122" spans="1:7">
      <c r="A122" s="151" t="s">
        <v>440</v>
      </c>
      <c r="B122" s="154">
        <v>-8046508</v>
      </c>
      <c r="C122" s="154">
        <v>-8033119</v>
      </c>
      <c r="D122" s="154">
        <v>-13389</v>
      </c>
      <c r="E122" s="154">
        <v>-11915515</v>
      </c>
      <c r="F122" s="154">
        <v>3869007</v>
      </c>
      <c r="G122" s="154"/>
    </row>
    <row r="123" spans="1:7">
      <c r="A123" s="151" t="s">
        <v>441</v>
      </c>
      <c r="B123" s="154">
        <v>-21323909</v>
      </c>
      <c r="C123" s="154">
        <v>-21310605</v>
      </c>
      <c r="D123" s="154">
        <v>-13304</v>
      </c>
      <c r="E123" s="154">
        <v>-20628328</v>
      </c>
      <c r="F123" s="154">
        <v>-695581</v>
      </c>
      <c r="G123" s="154"/>
    </row>
    <row r="124" spans="1:7">
      <c r="A124" s="151" t="s">
        <v>442</v>
      </c>
      <c r="B124" s="154">
        <v>10341043</v>
      </c>
      <c r="C124" s="154">
        <v>10359006</v>
      </c>
      <c r="D124" s="154">
        <v>-17963</v>
      </c>
      <c r="E124" s="154">
        <v>8069060</v>
      </c>
      <c r="F124" s="154">
        <v>2271983</v>
      </c>
      <c r="G124" s="154"/>
    </row>
    <row r="125" spans="1:7">
      <c r="A125" s="151" t="s">
        <v>443</v>
      </c>
      <c r="B125" s="154">
        <v>62510174</v>
      </c>
      <c r="C125" s="154">
        <v>62601845</v>
      </c>
      <c r="D125" s="154">
        <v>-91671</v>
      </c>
      <c r="E125" s="154">
        <v>69831588</v>
      </c>
      <c r="F125" s="154">
        <v>-7321414</v>
      </c>
      <c r="G125" s="154"/>
    </row>
    <row r="126" spans="1:7">
      <c r="A126" s="151" t="s">
        <v>444</v>
      </c>
      <c r="B126" s="154">
        <v>-48996399</v>
      </c>
      <c r="C126" s="154">
        <v>-48973338</v>
      </c>
      <c r="D126" s="154">
        <v>-23061</v>
      </c>
      <c r="E126" s="154">
        <v>-44107233</v>
      </c>
      <c r="F126" s="154">
        <v>-4889166</v>
      </c>
      <c r="G126" s="154"/>
    </row>
    <row r="127" spans="1:7">
      <c r="A127" s="151" t="s">
        <v>445</v>
      </c>
      <c r="B127" s="154">
        <v>-13476753</v>
      </c>
      <c r="C127" s="154">
        <v>-13644401</v>
      </c>
      <c r="D127" s="154">
        <v>167648</v>
      </c>
      <c r="E127" s="154">
        <v>-17018944</v>
      </c>
      <c r="F127" s="154">
        <v>3542191</v>
      </c>
      <c r="G127" s="154"/>
    </row>
    <row r="128" spans="1:7">
      <c r="A128" s="151" t="s">
        <v>446</v>
      </c>
      <c r="B128" s="154">
        <v>-64003087</v>
      </c>
      <c r="C128" s="154">
        <v>-63987515</v>
      </c>
      <c r="D128" s="154">
        <v>-15572</v>
      </c>
      <c r="E128" s="154">
        <v>-58933430</v>
      </c>
      <c r="F128" s="154">
        <v>-5069657</v>
      </c>
      <c r="G128" s="154"/>
    </row>
    <row r="129" spans="1:7">
      <c r="A129" s="151" t="s">
        <v>447</v>
      </c>
      <c r="B129" s="154">
        <v>-9807581</v>
      </c>
      <c r="C129" s="154">
        <v>-9695507</v>
      </c>
      <c r="D129" s="154">
        <v>-112074</v>
      </c>
      <c r="E129" s="154">
        <v>-4717769</v>
      </c>
      <c r="F129" s="154">
        <v>-5089812</v>
      </c>
      <c r="G129" s="154"/>
    </row>
    <row r="130" spans="1:7">
      <c r="A130" s="151" t="s">
        <v>448</v>
      </c>
      <c r="B130" s="154">
        <v>-238102919</v>
      </c>
      <c r="C130" s="154">
        <v>-237809297</v>
      </c>
      <c r="D130" s="154">
        <v>-293622</v>
      </c>
      <c r="E130" s="154">
        <v>-210120293</v>
      </c>
      <c r="F130" s="154">
        <v>-27982626</v>
      </c>
      <c r="G130" s="154"/>
    </row>
    <row r="131" spans="1:7">
      <c r="A131" s="151" t="s">
        <v>449</v>
      </c>
      <c r="B131" s="154">
        <v>-16137442</v>
      </c>
      <c r="C131" s="154">
        <v>-16127175</v>
      </c>
      <c r="D131" s="154">
        <v>-10267</v>
      </c>
      <c r="E131" s="154">
        <v>-14980983</v>
      </c>
      <c r="F131" s="154">
        <v>-1156459</v>
      </c>
      <c r="G131" s="154"/>
    </row>
    <row r="132" spans="1:7">
      <c r="A132" s="151" t="s">
        <v>450</v>
      </c>
      <c r="B132" s="154">
        <v>-15170658</v>
      </c>
      <c r="C132" s="154">
        <v>-15165516</v>
      </c>
      <c r="D132" s="154">
        <v>-5142</v>
      </c>
      <c r="E132" s="154">
        <v>-14989639</v>
      </c>
      <c r="F132" s="154">
        <v>-181019</v>
      </c>
      <c r="G132" s="154"/>
    </row>
    <row r="133" spans="1:7">
      <c r="A133" s="151" t="s">
        <v>451</v>
      </c>
      <c r="B133" s="154">
        <v>3625853</v>
      </c>
      <c r="C133" s="154">
        <v>3644268</v>
      </c>
      <c r="D133" s="154">
        <v>-18415</v>
      </c>
      <c r="E133" s="154">
        <v>-321560</v>
      </c>
      <c r="F133" s="154">
        <v>3947413</v>
      </c>
      <c r="G133" s="154"/>
    </row>
    <row r="134" spans="1:7">
      <c r="A134" s="151" t="s">
        <v>452</v>
      </c>
      <c r="B134" s="154">
        <v>-5478291</v>
      </c>
      <c r="C134" s="154">
        <v>-5461082</v>
      </c>
      <c r="D134" s="154">
        <v>-17209</v>
      </c>
      <c r="E134" s="154">
        <v>-9653032</v>
      </c>
      <c r="F134" s="154">
        <v>4174741</v>
      </c>
      <c r="G134" s="154"/>
    </row>
    <row r="135" spans="1:7">
      <c r="A135" s="151" t="s">
        <v>453</v>
      </c>
      <c r="B135" s="154">
        <v>-27905275</v>
      </c>
      <c r="C135" s="154">
        <v>-29634947</v>
      </c>
      <c r="D135" s="154">
        <v>1729672</v>
      </c>
      <c r="E135" s="154">
        <v>-28199539</v>
      </c>
      <c r="F135" s="154">
        <v>294264</v>
      </c>
      <c r="G135" s="154"/>
    </row>
    <row r="136" spans="1:7">
      <c r="A136" s="151" t="s">
        <v>454</v>
      </c>
      <c r="B136" s="154">
        <v>-43359691</v>
      </c>
      <c r="C136" s="154">
        <v>-46350021</v>
      </c>
      <c r="D136" s="154">
        <v>2990330</v>
      </c>
      <c r="E136" s="154">
        <v>-42329298</v>
      </c>
      <c r="F136" s="154">
        <v>-1030393</v>
      </c>
      <c r="G136" s="154"/>
    </row>
    <row r="137" spans="1:7">
      <c r="A137" s="151" t="s">
        <v>455</v>
      </c>
      <c r="B137" s="154">
        <v>-753671</v>
      </c>
      <c r="C137" s="154">
        <v>-740915</v>
      </c>
      <c r="D137" s="154">
        <v>-12756</v>
      </c>
      <c r="E137" s="154">
        <v>2283994</v>
      </c>
      <c r="F137" s="154">
        <v>-3037665</v>
      </c>
      <c r="G137" s="154"/>
    </row>
    <row r="138" spans="1:7">
      <c r="A138" s="151" t="s">
        <v>456</v>
      </c>
      <c r="B138" s="154">
        <v>-44726076</v>
      </c>
      <c r="C138" s="154">
        <v>-44711518</v>
      </c>
      <c r="D138" s="154">
        <v>-14558</v>
      </c>
      <c r="E138" s="154">
        <v>-37851892</v>
      </c>
      <c r="F138" s="154">
        <v>-6874184</v>
      </c>
      <c r="G138" s="154"/>
    </row>
    <row r="139" spans="1:7">
      <c r="A139" s="151" t="s">
        <v>457</v>
      </c>
      <c r="B139" s="154">
        <v>-8768867</v>
      </c>
      <c r="C139" s="154">
        <v>-8757829</v>
      </c>
      <c r="D139" s="154">
        <v>-11038</v>
      </c>
      <c r="E139" s="154">
        <v>-5428542</v>
      </c>
      <c r="F139" s="154">
        <v>-3340325</v>
      </c>
      <c r="G139" s="154"/>
    </row>
    <row r="140" spans="1:7">
      <c r="A140" s="151" t="s">
        <v>458</v>
      </c>
      <c r="B140" s="154">
        <v>-16381441</v>
      </c>
      <c r="C140" s="154">
        <v>-16572685</v>
      </c>
      <c r="D140" s="154">
        <v>191244</v>
      </c>
      <c r="E140" s="154">
        <v>-22760980</v>
      </c>
      <c r="F140" s="154">
        <v>6379539</v>
      </c>
      <c r="G140" s="154"/>
    </row>
    <row r="141" spans="1:7">
      <c r="A141" s="151" t="s">
        <v>459</v>
      </c>
      <c r="B141" s="154">
        <v>-93040502</v>
      </c>
      <c r="C141" s="154">
        <v>-93017549</v>
      </c>
      <c r="D141" s="154">
        <v>-22953</v>
      </c>
      <c r="E141" s="154">
        <v>-87809626</v>
      </c>
      <c r="F141" s="154">
        <v>-5230876</v>
      </c>
      <c r="G141" s="154"/>
    </row>
    <row r="142" spans="1:7">
      <c r="A142" s="151" t="s">
        <v>460</v>
      </c>
      <c r="B142" s="154">
        <v>-17693307</v>
      </c>
      <c r="C142" s="154">
        <v>-17667789</v>
      </c>
      <c r="D142" s="154">
        <v>-25518</v>
      </c>
      <c r="E142" s="154">
        <v>-13602600</v>
      </c>
      <c r="F142" s="154">
        <v>-4090707</v>
      </c>
      <c r="G142" s="154"/>
    </row>
    <row r="143" spans="1:7">
      <c r="A143" s="151" t="s">
        <v>461</v>
      </c>
      <c r="B143" s="154">
        <v>-16461004</v>
      </c>
      <c r="C143" s="154">
        <v>-16448398</v>
      </c>
      <c r="D143" s="154">
        <v>-12606</v>
      </c>
      <c r="E143" s="154">
        <v>-17489876</v>
      </c>
      <c r="F143" s="154">
        <v>1028872</v>
      </c>
      <c r="G143" s="154"/>
    </row>
    <row r="144" spans="1:7">
      <c r="A144" s="151" t="s">
        <v>462</v>
      </c>
      <c r="B144" s="154">
        <v>-4164439</v>
      </c>
      <c r="C144" s="154">
        <v>-4124416</v>
      </c>
      <c r="D144" s="154">
        <v>-40023</v>
      </c>
      <c r="E144" s="154">
        <v>-11026772</v>
      </c>
      <c r="F144" s="154">
        <v>6862333</v>
      </c>
      <c r="G144" s="154"/>
    </row>
    <row r="145" spans="1:7">
      <c r="A145" s="151" t="s">
        <v>463</v>
      </c>
      <c r="B145" s="154">
        <v>-7246026</v>
      </c>
      <c r="C145" s="154">
        <v>-7237233</v>
      </c>
      <c r="D145" s="154">
        <v>-8793</v>
      </c>
      <c r="E145" s="154">
        <v>-7087052</v>
      </c>
      <c r="F145" s="154">
        <v>-158974</v>
      </c>
      <c r="G145" s="154"/>
    </row>
    <row r="146" spans="1:7">
      <c r="A146" s="151" t="s">
        <v>464</v>
      </c>
      <c r="B146" s="154">
        <v>6336179</v>
      </c>
      <c r="C146" s="154">
        <v>6350904</v>
      </c>
      <c r="D146" s="154">
        <v>-14725</v>
      </c>
      <c r="E146" s="154">
        <v>8669765</v>
      </c>
      <c r="F146" s="154">
        <v>-2333586</v>
      </c>
      <c r="G146" s="154"/>
    </row>
    <row r="147" spans="1:7" ht="27" customHeight="1">
      <c r="A147" s="145" t="s">
        <v>465</v>
      </c>
      <c r="B147" s="154"/>
      <c r="C147" s="154"/>
      <c r="D147" s="154"/>
      <c r="E147" s="154"/>
      <c r="F147" s="154"/>
      <c r="G147" s="154"/>
    </row>
    <row r="148" spans="1:7">
      <c r="A148" s="151" t="s">
        <v>466</v>
      </c>
      <c r="B148" s="154">
        <v>18226813</v>
      </c>
      <c r="C148" s="154">
        <v>18272800</v>
      </c>
      <c r="D148" s="154">
        <v>-45987</v>
      </c>
      <c r="E148" s="154">
        <v>13894579</v>
      </c>
      <c r="F148" s="154">
        <v>4332234</v>
      </c>
      <c r="G148" s="154"/>
    </row>
    <row r="149" spans="1:7">
      <c r="A149" s="151" t="s">
        <v>467</v>
      </c>
      <c r="B149" s="154">
        <v>11134399</v>
      </c>
      <c r="C149" s="154">
        <v>11229011</v>
      </c>
      <c r="D149" s="154">
        <v>-94612</v>
      </c>
      <c r="E149" s="154">
        <v>8081438</v>
      </c>
      <c r="F149" s="154">
        <v>3052961</v>
      </c>
      <c r="G149" s="154"/>
    </row>
    <row r="150" spans="1:7">
      <c r="A150" s="151" t="s">
        <v>468</v>
      </c>
      <c r="B150" s="154">
        <v>-9484961</v>
      </c>
      <c r="C150" s="154">
        <v>-9474926</v>
      </c>
      <c r="D150" s="154">
        <v>-10035</v>
      </c>
      <c r="E150" s="154">
        <v>-10060023</v>
      </c>
      <c r="F150" s="154">
        <v>575062</v>
      </c>
      <c r="G150" s="154"/>
    </row>
    <row r="151" spans="1:7">
      <c r="A151" s="151" t="s">
        <v>469</v>
      </c>
      <c r="B151" s="154">
        <v>-19169808</v>
      </c>
      <c r="C151" s="154">
        <v>-19094990</v>
      </c>
      <c r="D151" s="154">
        <v>-74818</v>
      </c>
      <c r="E151" s="154">
        <v>-27910910</v>
      </c>
      <c r="F151" s="154">
        <v>8741102</v>
      </c>
      <c r="G151" s="154"/>
    </row>
    <row r="152" spans="1:7">
      <c r="A152" s="151" t="s">
        <v>470</v>
      </c>
      <c r="B152" s="154">
        <v>760840</v>
      </c>
      <c r="C152" s="154">
        <v>785106</v>
      </c>
      <c r="D152" s="154">
        <v>-24266</v>
      </c>
      <c r="E152" s="154">
        <v>3207548</v>
      </c>
      <c r="F152" s="154">
        <v>-2446708</v>
      </c>
      <c r="G152" s="154"/>
    </row>
    <row r="153" spans="1:7">
      <c r="A153" s="151" t="s">
        <v>471</v>
      </c>
      <c r="B153" s="154">
        <v>-61894931</v>
      </c>
      <c r="C153" s="154">
        <v>-61843541</v>
      </c>
      <c r="D153" s="154">
        <v>-51390</v>
      </c>
      <c r="E153" s="154">
        <v>-64806914</v>
      </c>
      <c r="F153" s="154">
        <v>2911983</v>
      </c>
      <c r="G153" s="154"/>
    </row>
    <row r="154" spans="1:7" ht="21.75" customHeight="1">
      <c r="A154" s="145" t="s">
        <v>472</v>
      </c>
      <c r="B154" s="154"/>
      <c r="C154" s="154"/>
      <c r="D154" s="154"/>
      <c r="E154" s="154"/>
      <c r="F154" s="154"/>
      <c r="G154" s="154"/>
    </row>
    <row r="155" spans="1:7">
      <c r="A155" s="151" t="s">
        <v>473</v>
      </c>
      <c r="B155" s="154">
        <v>11429176</v>
      </c>
      <c r="C155" s="154">
        <v>11458169</v>
      </c>
      <c r="D155" s="154">
        <v>-28993</v>
      </c>
      <c r="E155" s="154">
        <v>9231014</v>
      </c>
      <c r="F155" s="154">
        <v>2198162</v>
      </c>
      <c r="G155" s="154"/>
    </row>
    <row r="156" spans="1:7">
      <c r="A156" s="151" t="s">
        <v>474</v>
      </c>
      <c r="B156" s="154">
        <v>43245717</v>
      </c>
      <c r="C156" s="154">
        <v>43290702</v>
      </c>
      <c r="D156" s="154">
        <v>-44985</v>
      </c>
      <c r="E156" s="154">
        <v>33517871</v>
      </c>
      <c r="F156" s="154">
        <v>9727846</v>
      </c>
      <c r="G156" s="154"/>
    </row>
    <row r="157" spans="1:7">
      <c r="A157" s="151" t="s">
        <v>475</v>
      </c>
      <c r="B157" s="154">
        <v>-4521917</v>
      </c>
      <c r="C157" s="154">
        <v>-4512461</v>
      </c>
      <c r="D157" s="154">
        <v>-9456</v>
      </c>
      <c r="E157" s="154">
        <v>-5729757</v>
      </c>
      <c r="F157" s="154">
        <v>1207840</v>
      </c>
      <c r="G157" s="154"/>
    </row>
    <row r="158" spans="1:7">
      <c r="A158" s="151" t="s">
        <v>476</v>
      </c>
      <c r="B158" s="154">
        <v>-3728904</v>
      </c>
      <c r="C158" s="154">
        <v>-3720335</v>
      </c>
      <c r="D158" s="154">
        <v>-8569</v>
      </c>
      <c r="E158" s="154">
        <v>-5257753</v>
      </c>
      <c r="F158" s="154">
        <v>1528849</v>
      </c>
      <c r="G158" s="154"/>
    </row>
    <row r="159" spans="1:7">
      <c r="A159" s="151" t="s">
        <v>477</v>
      </c>
      <c r="B159" s="154">
        <v>-14715283</v>
      </c>
      <c r="C159" s="154">
        <v>-14611199</v>
      </c>
      <c r="D159" s="154">
        <v>-104084</v>
      </c>
      <c r="E159" s="154">
        <v>-6568117</v>
      </c>
      <c r="F159" s="154">
        <v>-8147166</v>
      </c>
      <c r="G159" s="154"/>
    </row>
    <row r="160" spans="1:7">
      <c r="A160" s="151" t="s">
        <v>478</v>
      </c>
      <c r="B160" s="154">
        <v>12142920</v>
      </c>
      <c r="C160" s="154">
        <v>12148926</v>
      </c>
      <c r="D160" s="154">
        <v>-6006</v>
      </c>
      <c r="E160" s="154">
        <v>10588523</v>
      </c>
      <c r="F160" s="154">
        <v>1554397</v>
      </c>
      <c r="G160" s="154"/>
    </row>
    <row r="161" spans="1:7">
      <c r="A161" s="151" t="s">
        <v>479</v>
      </c>
      <c r="B161" s="154">
        <v>2475356</v>
      </c>
      <c r="C161" s="154">
        <v>2480773</v>
      </c>
      <c r="D161" s="154">
        <v>-5417</v>
      </c>
      <c r="E161" s="154">
        <v>2769096</v>
      </c>
      <c r="F161" s="154">
        <v>-293740</v>
      </c>
      <c r="G161" s="154"/>
    </row>
    <row r="162" spans="1:7">
      <c r="A162" s="151" t="s">
        <v>480</v>
      </c>
      <c r="B162" s="154">
        <v>15469168</v>
      </c>
      <c r="C162" s="154">
        <v>15503503</v>
      </c>
      <c r="D162" s="154">
        <v>-34335</v>
      </c>
      <c r="E162" s="154">
        <v>11075863</v>
      </c>
      <c r="F162" s="154">
        <v>4393305</v>
      </c>
      <c r="G162" s="154"/>
    </row>
    <row r="163" spans="1:7">
      <c r="A163" s="151" t="s">
        <v>481</v>
      </c>
      <c r="B163" s="154">
        <v>-9707021</v>
      </c>
      <c r="C163" s="154">
        <v>-9702477</v>
      </c>
      <c r="D163" s="154">
        <v>-4544</v>
      </c>
      <c r="E163" s="154">
        <v>-7631761</v>
      </c>
      <c r="F163" s="154">
        <v>-2075260</v>
      </c>
      <c r="G163" s="154"/>
    </row>
    <row r="164" spans="1:7">
      <c r="A164" s="151" t="s">
        <v>482</v>
      </c>
      <c r="B164" s="154">
        <v>9601879</v>
      </c>
      <c r="C164" s="154">
        <v>9608436</v>
      </c>
      <c r="D164" s="154">
        <v>-6557</v>
      </c>
      <c r="E164" s="154">
        <v>7983263</v>
      </c>
      <c r="F164" s="154">
        <v>1618616</v>
      </c>
      <c r="G164" s="154"/>
    </row>
    <row r="165" spans="1:7">
      <c r="A165" s="151" t="s">
        <v>483</v>
      </c>
      <c r="B165" s="154">
        <v>-601293</v>
      </c>
      <c r="C165" s="154">
        <v>-596648</v>
      </c>
      <c r="D165" s="154">
        <v>-4645</v>
      </c>
      <c r="E165" s="154">
        <v>3327135</v>
      </c>
      <c r="F165" s="154">
        <v>-3928428</v>
      </c>
      <c r="G165" s="154"/>
    </row>
    <row r="166" spans="1:7">
      <c r="A166" s="151" t="s">
        <v>484</v>
      </c>
      <c r="B166" s="154">
        <v>171822798</v>
      </c>
      <c r="C166" s="154">
        <v>169663990</v>
      </c>
      <c r="D166" s="154">
        <v>2158808</v>
      </c>
      <c r="E166" s="154">
        <v>150977110</v>
      </c>
      <c r="F166" s="154">
        <v>20845688</v>
      </c>
      <c r="G166" s="154"/>
    </row>
    <row r="167" spans="1:7">
      <c r="A167" s="151" t="s">
        <v>485</v>
      </c>
      <c r="B167" s="154">
        <v>-4218143</v>
      </c>
      <c r="C167" s="154">
        <v>-4264286</v>
      </c>
      <c r="D167" s="154">
        <v>46143</v>
      </c>
      <c r="E167" s="154">
        <v>-2426627</v>
      </c>
      <c r="F167" s="154">
        <v>-1791516</v>
      </c>
      <c r="G167" s="154"/>
    </row>
    <row r="168" spans="1:7">
      <c r="A168" s="151" t="s">
        <v>486</v>
      </c>
      <c r="B168" s="154">
        <v>-12710264</v>
      </c>
      <c r="C168" s="154">
        <v>-12702339</v>
      </c>
      <c r="D168" s="154">
        <v>-7925</v>
      </c>
      <c r="E168" s="154">
        <v>-12522727</v>
      </c>
      <c r="F168" s="154">
        <v>-187537</v>
      </c>
      <c r="G168" s="154"/>
    </row>
    <row r="169" spans="1:7">
      <c r="A169" s="151" t="s">
        <v>487</v>
      </c>
      <c r="B169" s="154">
        <v>-1009085</v>
      </c>
      <c r="C169" s="154">
        <v>-999911</v>
      </c>
      <c r="D169" s="154">
        <v>-9174</v>
      </c>
      <c r="E169" s="154">
        <v>2114106</v>
      </c>
      <c r="F169" s="154">
        <v>-3123191</v>
      </c>
      <c r="G169" s="154"/>
    </row>
    <row r="170" spans="1:7">
      <c r="A170" s="151" t="s">
        <v>488</v>
      </c>
      <c r="B170" s="154">
        <v>-4885377</v>
      </c>
      <c r="C170" s="154">
        <v>-4851447</v>
      </c>
      <c r="D170" s="154">
        <v>-33930</v>
      </c>
      <c r="E170" s="154">
        <v>-6276124</v>
      </c>
      <c r="F170" s="154">
        <v>1390747</v>
      </c>
      <c r="G170" s="154"/>
    </row>
    <row r="171" spans="1:7">
      <c r="A171" s="151" t="s">
        <v>489</v>
      </c>
      <c r="B171" s="154">
        <v>-7695157</v>
      </c>
      <c r="C171" s="154">
        <v>-7689130</v>
      </c>
      <c r="D171" s="154">
        <v>-6027</v>
      </c>
      <c r="E171" s="154">
        <v>-6009201</v>
      </c>
      <c r="F171" s="154">
        <v>-1685956</v>
      </c>
      <c r="G171" s="154"/>
    </row>
    <row r="172" spans="1:7">
      <c r="A172" s="151" t="s">
        <v>490</v>
      </c>
      <c r="B172" s="154">
        <v>6519551</v>
      </c>
      <c r="C172" s="154">
        <v>6559752</v>
      </c>
      <c r="D172" s="154">
        <v>-40201</v>
      </c>
      <c r="E172" s="154">
        <v>15870845</v>
      </c>
      <c r="F172" s="154">
        <v>-9351294</v>
      </c>
      <c r="G172" s="154"/>
    </row>
    <row r="173" spans="1:7">
      <c r="A173" s="151" t="s">
        <v>491</v>
      </c>
      <c r="B173" s="154">
        <v>-22904274</v>
      </c>
      <c r="C173" s="154">
        <v>-22867372</v>
      </c>
      <c r="D173" s="154">
        <v>-36902</v>
      </c>
      <c r="E173" s="154">
        <v>-24409117</v>
      </c>
      <c r="F173" s="154">
        <v>1504843</v>
      </c>
      <c r="G173" s="154"/>
    </row>
    <row r="174" spans="1:7">
      <c r="A174" s="151" t="s">
        <v>492</v>
      </c>
      <c r="B174" s="154">
        <v>24587055</v>
      </c>
      <c r="C174" s="154">
        <v>24626465</v>
      </c>
      <c r="D174" s="154">
        <v>-39410</v>
      </c>
      <c r="E174" s="154">
        <v>21951958</v>
      </c>
      <c r="F174" s="154">
        <v>2635097</v>
      </c>
      <c r="G174" s="154"/>
    </row>
    <row r="175" spans="1:7">
      <c r="A175" s="151" t="s">
        <v>493</v>
      </c>
      <c r="B175" s="154">
        <v>-2692669</v>
      </c>
      <c r="C175" s="154">
        <v>-2679701</v>
      </c>
      <c r="D175" s="154">
        <v>-12968</v>
      </c>
      <c r="E175" s="154">
        <v>-3350977</v>
      </c>
      <c r="F175" s="154">
        <v>658308</v>
      </c>
      <c r="G175" s="154"/>
    </row>
    <row r="176" spans="1:7">
      <c r="A176" s="151" t="s">
        <v>494</v>
      </c>
      <c r="B176" s="154">
        <v>24283307</v>
      </c>
      <c r="C176" s="154">
        <v>24300483</v>
      </c>
      <c r="D176" s="154">
        <v>-17176</v>
      </c>
      <c r="E176" s="154">
        <v>20694932</v>
      </c>
      <c r="F176" s="154">
        <v>3588375</v>
      </c>
      <c r="G176" s="154"/>
    </row>
    <row r="177" spans="1:7">
      <c r="A177" s="151" t="s">
        <v>495</v>
      </c>
      <c r="B177" s="154">
        <v>14846388</v>
      </c>
      <c r="C177" s="154">
        <v>14870005</v>
      </c>
      <c r="D177" s="154">
        <v>-23617</v>
      </c>
      <c r="E177" s="154">
        <v>10876944</v>
      </c>
      <c r="F177" s="154">
        <v>3969444</v>
      </c>
      <c r="G177" s="154"/>
    </row>
    <row r="178" spans="1:7">
      <c r="A178" s="151" t="s">
        <v>496</v>
      </c>
      <c r="B178" s="154">
        <v>34266033</v>
      </c>
      <c r="C178" s="154">
        <v>34306103</v>
      </c>
      <c r="D178" s="154">
        <v>-40070</v>
      </c>
      <c r="E178" s="154">
        <v>37280921</v>
      </c>
      <c r="F178" s="154">
        <v>-3014888</v>
      </c>
      <c r="G178" s="154"/>
    </row>
    <row r="179" spans="1:7">
      <c r="A179" s="151" t="s">
        <v>497</v>
      </c>
      <c r="B179" s="154">
        <v>26271058</v>
      </c>
      <c r="C179" s="154">
        <v>26204725</v>
      </c>
      <c r="D179" s="154">
        <v>66333</v>
      </c>
      <c r="E179" s="154">
        <v>25021248</v>
      </c>
      <c r="F179" s="154">
        <v>1249810</v>
      </c>
      <c r="G179" s="154"/>
    </row>
    <row r="180" spans="1:7">
      <c r="A180" s="151" t="s">
        <v>498</v>
      </c>
      <c r="B180" s="154">
        <v>1486975</v>
      </c>
      <c r="C180" s="154">
        <v>1496708</v>
      </c>
      <c r="D180" s="154">
        <v>-9733</v>
      </c>
      <c r="E180" s="154">
        <v>-43808</v>
      </c>
      <c r="F180" s="154">
        <v>1530783</v>
      </c>
      <c r="G180" s="154"/>
    </row>
    <row r="181" spans="1:7">
      <c r="A181" s="151" t="s">
        <v>499</v>
      </c>
      <c r="B181" s="154">
        <v>12758260</v>
      </c>
      <c r="C181" s="154">
        <v>12822072</v>
      </c>
      <c r="D181" s="154">
        <v>-63812</v>
      </c>
      <c r="E181" s="154">
        <v>12033068</v>
      </c>
      <c r="F181" s="154">
        <v>725192</v>
      </c>
      <c r="G181" s="154"/>
    </row>
    <row r="182" spans="1:7">
      <c r="A182" s="151" t="s">
        <v>500</v>
      </c>
      <c r="B182" s="154">
        <v>-1620581</v>
      </c>
      <c r="C182" s="154">
        <v>-1607361</v>
      </c>
      <c r="D182" s="154">
        <v>-13220</v>
      </c>
      <c r="E182" s="154">
        <v>1181444</v>
      </c>
      <c r="F182" s="154">
        <v>-2802025</v>
      </c>
      <c r="G182" s="154"/>
    </row>
    <row r="183" spans="1:7">
      <c r="A183" s="151" t="s">
        <v>501</v>
      </c>
      <c r="B183" s="154">
        <v>-4170421</v>
      </c>
      <c r="C183" s="154">
        <v>-4135722</v>
      </c>
      <c r="D183" s="154">
        <v>-34699</v>
      </c>
      <c r="E183" s="154">
        <v>9615282</v>
      </c>
      <c r="F183" s="154">
        <v>-13785703</v>
      </c>
      <c r="G183" s="154"/>
    </row>
    <row r="184" spans="1:7">
      <c r="A184" s="151" t="s">
        <v>502</v>
      </c>
      <c r="B184" s="154">
        <v>-1802920</v>
      </c>
      <c r="C184" s="154">
        <v>-1785083</v>
      </c>
      <c r="D184" s="154">
        <v>-17837</v>
      </c>
      <c r="E184" s="154">
        <v>-3936166</v>
      </c>
      <c r="F184" s="154">
        <v>2133246</v>
      </c>
      <c r="G184" s="154"/>
    </row>
    <row r="185" spans="1:7">
      <c r="A185" s="151" t="s">
        <v>503</v>
      </c>
      <c r="B185" s="154">
        <v>58929157</v>
      </c>
      <c r="C185" s="154">
        <v>58989310</v>
      </c>
      <c r="D185" s="154">
        <v>-60153</v>
      </c>
      <c r="E185" s="154">
        <v>41986014</v>
      </c>
      <c r="F185" s="154">
        <v>16943143</v>
      </c>
      <c r="G185" s="154"/>
    </row>
    <row r="186" spans="1:7">
      <c r="A186" s="151" t="s">
        <v>504</v>
      </c>
      <c r="B186" s="154">
        <v>-9806571</v>
      </c>
      <c r="C186" s="154">
        <v>-9798891</v>
      </c>
      <c r="D186" s="154">
        <v>-7680</v>
      </c>
      <c r="E186" s="154">
        <v>-8627317</v>
      </c>
      <c r="F186" s="154">
        <v>-1179254</v>
      </c>
      <c r="G186" s="154"/>
    </row>
    <row r="187" spans="1:7">
      <c r="A187" s="151" t="s">
        <v>505</v>
      </c>
      <c r="B187" s="154">
        <v>11293333</v>
      </c>
      <c r="C187" s="154">
        <v>11318453</v>
      </c>
      <c r="D187" s="154">
        <v>-25120</v>
      </c>
      <c r="E187" s="154">
        <v>11644359</v>
      </c>
      <c r="F187" s="154">
        <v>-351026</v>
      </c>
      <c r="G187" s="154"/>
    </row>
    <row r="188" spans="1:7">
      <c r="A188" s="151" t="s">
        <v>506</v>
      </c>
      <c r="B188" s="154">
        <v>-7672133</v>
      </c>
      <c r="C188" s="154">
        <v>-7661001</v>
      </c>
      <c r="D188" s="154">
        <v>-11132</v>
      </c>
      <c r="E188" s="154">
        <v>-8557510</v>
      </c>
      <c r="F188" s="154">
        <v>885377</v>
      </c>
      <c r="G188" s="154"/>
    </row>
    <row r="189" spans="1:7">
      <c r="A189" s="151" t="s">
        <v>507</v>
      </c>
      <c r="B189" s="154">
        <v>-3403007</v>
      </c>
      <c r="C189" s="154">
        <v>-3392939</v>
      </c>
      <c r="D189" s="154">
        <v>-10068</v>
      </c>
      <c r="E189" s="154">
        <v>-3794365</v>
      </c>
      <c r="F189" s="154">
        <v>391358</v>
      </c>
      <c r="G189" s="154"/>
    </row>
    <row r="190" spans="1:7">
      <c r="A190" s="151" t="s">
        <v>508</v>
      </c>
      <c r="B190" s="154">
        <v>-2754826</v>
      </c>
      <c r="C190" s="154">
        <v>-2743407</v>
      </c>
      <c r="D190" s="154">
        <v>-11419</v>
      </c>
      <c r="E190" s="154">
        <v>-1864982</v>
      </c>
      <c r="F190" s="154">
        <v>-889844</v>
      </c>
      <c r="G190" s="154"/>
    </row>
    <row r="191" spans="1:7">
      <c r="A191" s="151" t="s">
        <v>509</v>
      </c>
      <c r="B191" s="154">
        <v>-587664</v>
      </c>
      <c r="C191" s="154">
        <v>-577692</v>
      </c>
      <c r="D191" s="154">
        <v>-9972</v>
      </c>
      <c r="E191" s="154">
        <v>1809565</v>
      </c>
      <c r="F191" s="154">
        <v>-2397229</v>
      </c>
      <c r="G191" s="154"/>
    </row>
    <row r="192" spans="1:7">
      <c r="A192" s="151" t="s">
        <v>510</v>
      </c>
      <c r="B192" s="154">
        <v>188108</v>
      </c>
      <c r="C192" s="154">
        <v>199766</v>
      </c>
      <c r="D192" s="154">
        <v>-11658</v>
      </c>
      <c r="E192" s="154">
        <v>-751728</v>
      </c>
      <c r="F192" s="154">
        <v>939836</v>
      </c>
      <c r="G192" s="154"/>
    </row>
    <row r="193" spans="1:7">
      <c r="A193" s="151" t="s">
        <v>511</v>
      </c>
      <c r="B193" s="154">
        <v>-2000821</v>
      </c>
      <c r="C193" s="154">
        <v>-1985113</v>
      </c>
      <c r="D193" s="154">
        <v>-15708</v>
      </c>
      <c r="E193" s="154">
        <v>-611545</v>
      </c>
      <c r="F193" s="154">
        <v>-1389276</v>
      </c>
      <c r="G193" s="154"/>
    </row>
    <row r="194" spans="1:7">
      <c r="A194" s="151" t="s">
        <v>512</v>
      </c>
      <c r="B194" s="154">
        <v>3944559</v>
      </c>
      <c r="C194" s="154">
        <v>3956227</v>
      </c>
      <c r="D194" s="154">
        <v>-11668</v>
      </c>
      <c r="E194" s="154">
        <v>6828245</v>
      </c>
      <c r="F194" s="154">
        <v>-2883686</v>
      </c>
      <c r="G194" s="154"/>
    </row>
    <row r="195" spans="1:7">
      <c r="A195" s="151" t="s">
        <v>513</v>
      </c>
      <c r="B195" s="154">
        <v>4952089</v>
      </c>
      <c r="C195" s="154">
        <v>5007344</v>
      </c>
      <c r="D195" s="154">
        <v>-55255</v>
      </c>
      <c r="E195" s="154">
        <v>5887971</v>
      </c>
      <c r="F195" s="154">
        <v>-935882</v>
      </c>
      <c r="G195" s="154"/>
    </row>
    <row r="196" spans="1:7">
      <c r="A196" s="151" t="s">
        <v>514</v>
      </c>
      <c r="B196" s="154">
        <v>30109162</v>
      </c>
      <c r="C196" s="154">
        <v>30121786</v>
      </c>
      <c r="D196" s="154">
        <v>-12624</v>
      </c>
      <c r="E196" s="154">
        <v>31882793</v>
      </c>
      <c r="F196" s="154">
        <v>-1773631</v>
      </c>
      <c r="G196" s="154"/>
    </row>
    <row r="197" spans="1:7">
      <c r="A197" s="151" t="s">
        <v>515</v>
      </c>
      <c r="B197" s="154">
        <v>87336992</v>
      </c>
      <c r="C197" s="154">
        <v>87399644</v>
      </c>
      <c r="D197" s="154">
        <v>-62652</v>
      </c>
      <c r="E197" s="154">
        <v>61058929</v>
      </c>
      <c r="F197" s="154">
        <v>26278063</v>
      </c>
      <c r="G197" s="154"/>
    </row>
    <row r="198" spans="1:7">
      <c r="A198" s="151" t="s">
        <v>516</v>
      </c>
      <c r="B198" s="154">
        <v>19287927</v>
      </c>
      <c r="C198" s="154">
        <v>19314446</v>
      </c>
      <c r="D198" s="154">
        <v>-26519</v>
      </c>
      <c r="E198" s="154">
        <v>13336297</v>
      </c>
      <c r="F198" s="154">
        <v>5951630</v>
      </c>
      <c r="G198" s="154"/>
    </row>
    <row r="199" spans="1:7">
      <c r="A199" s="151" t="s">
        <v>517</v>
      </c>
      <c r="B199" s="154">
        <v>3586944</v>
      </c>
      <c r="C199" s="154">
        <v>3601946</v>
      </c>
      <c r="D199" s="154">
        <v>-15002</v>
      </c>
      <c r="E199" s="154">
        <v>-4008172</v>
      </c>
      <c r="F199" s="154">
        <v>7595116</v>
      </c>
      <c r="G199" s="154"/>
    </row>
    <row r="200" spans="1:7">
      <c r="A200" s="151" t="s">
        <v>518</v>
      </c>
      <c r="B200" s="154">
        <v>-5519637</v>
      </c>
      <c r="C200" s="154">
        <v>-5509099</v>
      </c>
      <c r="D200" s="154">
        <v>-10538</v>
      </c>
      <c r="E200" s="154">
        <v>-6441032</v>
      </c>
      <c r="F200" s="154">
        <v>921395</v>
      </c>
      <c r="G200" s="154"/>
    </row>
    <row r="201" spans="1:7">
      <c r="A201" s="151" t="s">
        <v>519</v>
      </c>
      <c r="B201" s="154">
        <v>54828910</v>
      </c>
      <c r="C201" s="154">
        <v>54871889</v>
      </c>
      <c r="D201" s="154">
        <v>-42979</v>
      </c>
      <c r="E201" s="154">
        <v>55863345</v>
      </c>
      <c r="F201" s="154">
        <v>-1034435</v>
      </c>
      <c r="G201" s="154"/>
    </row>
    <row r="202" spans="1:7">
      <c r="A202" s="151" t="s">
        <v>520</v>
      </c>
      <c r="B202" s="154">
        <v>34041840</v>
      </c>
      <c r="C202" s="154">
        <v>34057316</v>
      </c>
      <c r="D202" s="154">
        <v>-15476</v>
      </c>
      <c r="E202" s="154">
        <v>28975118</v>
      </c>
      <c r="F202" s="154">
        <v>5066722</v>
      </c>
      <c r="G202" s="154"/>
    </row>
    <row r="203" spans="1:7">
      <c r="A203" s="151" t="s">
        <v>521</v>
      </c>
      <c r="B203" s="154">
        <v>7224252</v>
      </c>
      <c r="C203" s="154">
        <v>7238083</v>
      </c>
      <c r="D203" s="154">
        <v>-13831</v>
      </c>
      <c r="E203" s="154">
        <v>4396614</v>
      </c>
      <c r="F203" s="154">
        <v>2827638</v>
      </c>
      <c r="G203" s="154"/>
    </row>
    <row r="204" spans="1:7" ht="27" customHeight="1">
      <c r="A204" s="145" t="s">
        <v>522</v>
      </c>
      <c r="B204" s="154"/>
      <c r="C204" s="154"/>
      <c r="D204" s="154"/>
      <c r="E204" s="154"/>
      <c r="F204" s="154"/>
      <c r="G204" s="154"/>
    </row>
    <row r="205" spans="1:7">
      <c r="A205" s="151" t="s">
        <v>523</v>
      </c>
      <c r="B205" s="154">
        <v>783922</v>
      </c>
      <c r="C205" s="154">
        <v>808545</v>
      </c>
      <c r="D205" s="154">
        <v>-24623</v>
      </c>
      <c r="E205" s="154">
        <v>-1659876</v>
      </c>
      <c r="F205" s="154">
        <v>2443798</v>
      </c>
      <c r="G205" s="154"/>
    </row>
    <row r="206" spans="1:7">
      <c r="A206" s="151" t="s">
        <v>524</v>
      </c>
      <c r="B206" s="154">
        <v>-4682094</v>
      </c>
      <c r="C206" s="154">
        <v>-4674777</v>
      </c>
      <c r="D206" s="154">
        <v>-7317</v>
      </c>
      <c r="E206" s="154">
        <v>-7449251</v>
      </c>
      <c r="F206" s="154">
        <v>2767157</v>
      </c>
      <c r="G206" s="154"/>
    </row>
    <row r="207" spans="1:7">
      <c r="A207" s="151" t="s">
        <v>525</v>
      </c>
      <c r="B207" s="154">
        <v>4861829</v>
      </c>
      <c r="C207" s="154">
        <v>4872711</v>
      </c>
      <c r="D207" s="154">
        <v>-10882</v>
      </c>
      <c r="E207" s="154">
        <v>3225351</v>
      </c>
      <c r="F207" s="154">
        <v>1636478</v>
      </c>
      <c r="G207" s="154"/>
    </row>
    <row r="208" spans="1:7">
      <c r="A208" s="151" t="s">
        <v>526</v>
      </c>
      <c r="B208" s="154">
        <v>10437424</v>
      </c>
      <c r="C208" s="154">
        <v>10449588</v>
      </c>
      <c r="D208" s="154">
        <v>-12164</v>
      </c>
      <c r="E208" s="154">
        <v>7194974</v>
      </c>
      <c r="F208" s="154">
        <v>3242450</v>
      </c>
      <c r="G208" s="154"/>
    </row>
    <row r="209" spans="1:7">
      <c r="A209" s="151" t="s">
        <v>527</v>
      </c>
      <c r="B209" s="154">
        <v>2355155</v>
      </c>
      <c r="C209" s="154">
        <v>2364383</v>
      </c>
      <c r="D209" s="154">
        <v>-9228</v>
      </c>
      <c r="E209" s="154">
        <v>765987</v>
      </c>
      <c r="F209" s="154">
        <v>1589168</v>
      </c>
      <c r="G209" s="154"/>
    </row>
    <row r="210" spans="1:7">
      <c r="A210" s="151" t="s">
        <v>528</v>
      </c>
      <c r="B210" s="154">
        <v>2558724</v>
      </c>
      <c r="C210" s="154">
        <v>2571018</v>
      </c>
      <c r="D210" s="154">
        <v>-12294</v>
      </c>
      <c r="E210" s="154">
        <v>3914365</v>
      </c>
      <c r="F210" s="154">
        <v>-1355641</v>
      </c>
      <c r="G210" s="154"/>
    </row>
    <row r="211" spans="1:7">
      <c r="A211" s="151" t="s">
        <v>529</v>
      </c>
      <c r="B211" s="154">
        <v>-5568238</v>
      </c>
      <c r="C211" s="154">
        <v>-5554015</v>
      </c>
      <c r="D211" s="154">
        <v>-14223</v>
      </c>
      <c r="E211" s="154">
        <v>-3028319</v>
      </c>
      <c r="F211" s="154">
        <v>-2539919</v>
      </c>
      <c r="G211" s="154"/>
    </row>
    <row r="212" spans="1:7">
      <c r="A212" s="151" t="s">
        <v>530</v>
      </c>
      <c r="B212" s="154">
        <v>-53637253</v>
      </c>
      <c r="C212" s="154">
        <v>-53557660</v>
      </c>
      <c r="D212" s="154">
        <v>-79593</v>
      </c>
      <c r="E212" s="154">
        <v>-48244839</v>
      </c>
      <c r="F212" s="154">
        <v>-5392414</v>
      </c>
      <c r="G212" s="154"/>
    </row>
    <row r="213" spans="1:7">
      <c r="A213" s="151" t="s">
        <v>531</v>
      </c>
      <c r="B213" s="154">
        <v>-1299141</v>
      </c>
      <c r="C213" s="154">
        <v>-1287968</v>
      </c>
      <c r="D213" s="154">
        <v>-11173</v>
      </c>
      <c r="E213" s="154">
        <v>-1817475</v>
      </c>
      <c r="F213" s="154">
        <v>518334</v>
      </c>
      <c r="G213" s="154"/>
    </row>
    <row r="214" spans="1:7">
      <c r="A214" s="151" t="s">
        <v>532</v>
      </c>
      <c r="B214" s="154">
        <v>-6205418</v>
      </c>
      <c r="C214" s="154">
        <v>-6182461</v>
      </c>
      <c r="D214" s="154">
        <v>-22957</v>
      </c>
      <c r="E214" s="154">
        <v>-6444213</v>
      </c>
      <c r="F214" s="154">
        <v>238795</v>
      </c>
      <c r="G214" s="154"/>
    </row>
    <row r="215" spans="1:7">
      <c r="A215" s="151" t="s">
        <v>533</v>
      </c>
      <c r="B215" s="154">
        <v>-573844</v>
      </c>
      <c r="C215" s="154">
        <v>-570360</v>
      </c>
      <c r="D215" s="154">
        <v>-3484</v>
      </c>
      <c r="E215" s="154">
        <v>1275401</v>
      </c>
      <c r="F215" s="154">
        <v>-1849245</v>
      </c>
      <c r="G215" s="154"/>
    </row>
    <row r="216" spans="1:7">
      <c r="A216" s="151" t="s">
        <v>534</v>
      </c>
      <c r="B216" s="154">
        <v>-5334490</v>
      </c>
      <c r="C216" s="154">
        <v>-5330378</v>
      </c>
      <c r="D216" s="154">
        <v>-4112</v>
      </c>
      <c r="E216" s="154">
        <v>-2855170</v>
      </c>
      <c r="F216" s="154">
        <v>-2479320</v>
      </c>
      <c r="G216" s="154"/>
    </row>
    <row r="217" spans="1:7">
      <c r="A217" s="151" t="s">
        <v>535</v>
      </c>
      <c r="B217" s="154">
        <v>13114778</v>
      </c>
      <c r="C217" s="154">
        <v>13129129</v>
      </c>
      <c r="D217" s="154">
        <v>-14351</v>
      </c>
      <c r="E217" s="154">
        <v>6017565</v>
      </c>
      <c r="F217" s="154">
        <v>7097213</v>
      </c>
      <c r="G217" s="154"/>
    </row>
    <row r="218" spans="1:7">
      <c r="A218" s="151" t="s">
        <v>536</v>
      </c>
      <c r="B218" s="154">
        <v>11874114</v>
      </c>
      <c r="C218" s="154">
        <v>11892523</v>
      </c>
      <c r="D218" s="154">
        <v>-18409</v>
      </c>
      <c r="E218" s="154">
        <v>10705711</v>
      </c>
      <c r="F218" s="154">
        <v>1168403</v>
      </c>
      <c r="G218" s="154"/>
    </row>
    <row r="219" spans="1:7">
      <c r="A219" s="151" t="s">
        <v>537</v>
      </c>
      <c r="B219" s="154">
        <v>18161851</v>
      </c>
      <c r="C219" s="154">
        <v>18174879</v>
      </c>
      <c r="D219" s="154">
        <v>-13028</v>
      </c>
      <c r="E219" s="154">
        <v>17453842</v>
      </c>
      <c r="F219" s="154">
        <v>708009</v>
      </c>
      <c r="G219" s="154"/>
    </row>
    <row r="220" spans="1:7">
      <c r="A220" s="151" t="s">
        <v>538</v>
      </c>
      <c r="B220" s="154">
        <v>-6880371</v>
      </c>
      <c r="C220" s="154">
        <v>-6871208</v>
      </c>
      <c r="D220" s="154">
        <v>-9163</v>
      </c>
      <c r="E220" s="154">
        <v>-4700414</v>
      </c>
      <c r="F220" s="154">
        <v>-2179957</v>
      </c>
      <c r="G220" s="154"/>
    </row>
    <row r="221" spans="1:7" ht="27" customHeight="1">
      <c r="A221" s="145" t="s">
        <v>539</v>
      </c>
      <c r="B221" s="154"/>
      <c r="C221" s="154"/>
      <c r="D221" s="154"/>
      <c r="E221" s="154"/>
      <c r="F221" s="154"/>
      <c r="G221" s="154"/>
    </row>
    <row r="222" spans="1:7">
      <c r="A222" s="151" t="s">
        <v>540</v>
      </c>
      <c r="B222" s="154">
        <v>5360278</v>
      </c>
      <c r="C222" s="154">
        <v>5372305</v>
      </c>
      <c r="D222" s="154">
        <v>-12027</v>
      </c>
      <c r="E222" s="154">
        <v>7870457</v>
      </c>
      <c r="F222" s="154">
        <v>-2510179</v>
      </c>
      <c r="G222" s="154"/>
    </row>
    <row r="223" spans="1:7">
      <c r="A223" s="151" t="s">
        <v>541</v>
      </c>
      <c r="B223" s="154">
        <v>476150</v>
      </c>
      <c r="C223" s="154">
        <v>484991</v>
      </c>
      <c r="D223" s="154">
        <v>-8841</v>
      </c>
      <c r="E223" s="154">
        <v>-986365</v>
      </c>
      <c r="F223" s="154">
        <v>1462515</v>
      </c>
      <c r="G223" s="154"/>
    </row>
    <row r="224" spans="1:7">
      <c r="A224" s="151" t="s">
        <v>542</v>
      </c>
      <c r="B224" s="154">
        <v>-6474388</v>
      </c>
      <c r="C224" s="154">
        <v>-6460090</v>
      </c>
      <c r="D224" s="154">
        <v>-14298</v>
      </c>
      <c r="E224" s="154">
        <v>-8491539</v>
      </c>
      <c r="F224" s="154">
        <v>2017151</v>
      </c>
      <c r="G224" s="154"/>
    </row>
    <row r="225" spans="1:7">
      <c r="A225" s="151" t="s">
        <v>543</v>
      </c>
      <c r="B225" s="154">
        <v>-17755</v>
      </c>
      <c r="C225" s="154">
        <v>-11269</v>
      </c>
      <c r="D225" s="154">
        <v>-6486</v>
      </c>
      <c r="E225" s="154">
        <v>38011</v>
      </c>
      <c r="F225" s="154">
        <v>-55766</v>
      </c>
      <c r="G225" s="154"/>
    </row>
    <row r="226" spans="1:7">
      <c r="A226" s="151" t="s">
        <v>544</v>
      </c>
      <c r="B226" s="154">
        <v>-17287857</v>
      </c>
      <c r="C226" s="154">
        <v>-17262452</v>
      </c>
      <c r="D226" s="154">
        <v>-25405</v>
      </c>
      <c r="E226" s="154">
        <v>-20750674</v>
      </c>
      <c r="F226" s="154">
        <v>3462817</v>
      </c>
      <c r="G226" s="154"/>
    </row>
    <row r="227" spans="1:7">
      <c r="A227" s="151" t="s">
        <v>545</v>
      </c>
      <c r="B227" s="154">
        <v>23789359</v>
      </c>
      <c r="C227" s="154">
        <v>23813140</v>
      </c>
      <c r="D227" s="154">
        <v>-23781</v>
      </c>
      <c r="E227" s="154">
        <v>23708270</v>
      </c>
      <c r="F227" s="154">
        <v>81089</v>
      </c>
      <c r="G227" s="154"/>
    </row>
    <row r="228" spans="1:7">
      <c r="A228" s="151" t="s">
        <v>546</v>
      </c>
      <c r="B228" s="154">
        <v>6188663</v>
      </c>
      <c r="C228" s="154">
        <v>6195205</v>
      </c>
      <c r="D228" s="154">
        <v>-6542</v>
      </c>
      <c r="E228" s="154">
        <v>6940459</v>
      </c>
      <c r="F228" s="154">
        <v>-751796</v>
      </c>
      <c r="G228" s="154"/>
    </row>
    <row r="229" spans="1:7">
      <c r="A229" s="151" t="s">
        <v>547</v>
      </c>
      <c r="B229" s="154">
        <v>6430500</v>
      </c>
      <c r="C229" s="154">
        <v>6438623</v>
      </c>
      <c r="D229" s="154">
        <v>-8123</v>
      </c>
      <c r="E229" s="154">
        <v>3115193</v>
      </c>
      <c r="F229" s="154">
        <v>3315307</v>
      </c>
      <c r="G229" s="154"/>
    </row>
    <row r="230" spans="1:7">
      <c r="A230" s="151" t="s">
        <v>548</v>
      </c>
      <c r="B230" s="154">
        <v>52012292</v>
      </c>
      <c r="C230" s="154">
        <v>52041554</v>
      </c>
      <c r="D230" s="154">
        <v>-29262</v>
      </c>
      <c r="E230" s="154">
        <v>42530359</v>
      </c>
      <c r="F230" s="154">
        <v>9481933</v>
      </c>
      <c r="G230" s="154"/>
    </row>
    <row r="231" spans="1:7">
      <c r="A231" s="151" t="s">
        <v>549</v>
      </c>
      <c r="B231" s="154">
        <v>3451609</v>
      </c>
      <c r="C231" s="154">
        <v>3456980</v>
      </c>
      <c r="D231" s="154">
        <v>-5371</v>
      </c>
      <c r="E231" s="154">
        <v>1752438</v>
      </c>
      <c r="F231" s="154">
        <v>1699171</v>
      </c>
      <c r="G231" s="154"/>
    </row>
    <row r="232" spans="1:7">
      <c r="A232" s="151" t="s">
        <v>550</v>
      </c>
      <c r="B232" s="154">
        <v>11219452</v>
      </c>
      <c r="C232" s="154">
        <v>11231550</v>
      </c>
      <c r="D232" s="154">
        <v>-12098</v>
      </c>
      <c r="E232" s="154">
        <v>11739083</v>
      </c>
      <c r="F232" s="154">
        <v>-519631</v>
      </c>
      <c r="G232" s="154"/>
    </row>
    <row r="233" spans="1:7">
      <c r="A233" s="151" t="s">
        <v>551</v>
      </c>
      <c r="B233" s="154">
        <v>154305403</v>
      </c>
      <c r="C233" s="154">
        <v>154470156</v>
      </c>
      <c r="D233" s="154">
        <v>-164753</v>
      </c>
      <c r="E233" s="154">
        <v>172273138</v>
      </c>
      <c r="F233" s="154">
        <v>-17967735</v>
      </c>
      <c r="G233" s="154"/>
    </row>
    <row r="234" spans="1:7" ht="27" customHeight="1">
      <c r="A234" s="145" t="s">
        <v>552</v>
      </c>
      <c r="B234" s="154"/>
      <c r="C234" s="154"/>
      <c r="D234" s="154"/>
      <c r="E234" s="154"/>
      <c r="F234" s="154"/>
      <c r="G234" s="154"/>
    </row>
    <row r="235" spans="1:7">
      <c r="A235" s="151" t="s">
        <v>553</v>
      </c>
      <c r="B235" s="154">
        <v>-6755295</v>
      </c>
      <c r="C235" s="154">
        <v>-6812744</v>
      </c>
      <c r="D235" s="154">
        <v>57449</v>
      </c>
      <c r="E235" s="154">
        <v>-4539017</v>
      </c>
      <c r="F235" s="154">
        <v>-2216278</v>
      </c>
      <c r="G235" s="154"/>
    </row>
    <row r="236" spans="1:7">
      <c r="A236" s="151" t="s">
        <v>554</v>
      </c>
      <c r="B236" s="154">
        <v>-5541902</v>
      </c>
      <c r="C236" s="154">
        <v>-5607744</v>
      </c>
      <c r="D236" s="154">
        <v>65842</v>
      </c>
      <c r="E236" s="154">
        <v>-2197939</v>
      </c>
      <c r="F236" s="154">
        <v>-3343963</v>
      </c>
      <c r="G236" s="154"/>
    </row>
    <row r="237" spans="1:7">
      <c r="A237" s="151" t="s">
        <v>555</v>
      </c>
      <c r="B237" s="154">
        <v>36299046</v>
      </c>
      <c r="C237" s="154">
        <v>36189240</v>
      </c>
      <c r="D237" s="154">
        <v>109806</v>
      </c>
      <c r="E237" s="154">
        <v>38667794</v>
      </c>
      <c r="F237" s="154">
        <v>-2368748</v>
      </c>
      <c r="G237" s="154"/>
    </row>
    <row r="238" spans="1:7">
      <c r="A238" s="151" t="s">
        <v>556</v>
      </c>
      <c r="B238" s="154">
        <v>32560092</v>
      </c>
      <c r="C238" s="154">
        <v>32572231</v>
      </c>
      <c r="D238" s="154">
        <v>-12139</v>
      </c>
      <c r="E238" s="154">
        <v>28730981</v>
      </c>
      <c r="F238" s="154">
        <v>3829111</v>
      </c>
      <c r="G238" s="154"/>
    </row>
    <row r="239" spans="1:7">
      <c r="A239" s="151" t="s">
        <v>557</v>
      </c>
      <c r="B239" s="154">
        <v>26213856</v>
      </c>
      <c r="C239" s="154">
        <v>26241845</v>
      </c>
      <c r="D239" s="154">
        <v>-27989</v>
      </c>
      <c r="E239" s="154">
        <v>30728417</v>
      </c>
      <c r="F239" s="154">
        <v>-4514561</v>
      </c>
      <c r="G239" s="154"/>
    </row>
    <row r="240" spans="1:7">
      <c r="A240" s="151" t="s">
        <v>558</v>
      </c>
      <c r="B240" s="154">
        <v>-4924315</v>
      </c>
      <c r="C240" s="154">
        <v>-4919538</v>
      </c>
      <c r="D240" s="154">
        <v>-4777</v>
      </c>
      <c r="E240" s="154">
        <v>-4494586</v>
      </c>
      <c r="F240" s="154">
        <v>-429729</v>
      </c>
      <c r="G240" s="154"/>
    </row>
    <row r="241" spans="1:7">
      <c r="A241" s="151" t="s">
        <v>559</v>
      </c>
      <c r="B241" s="154">
        <v>6733690</v>
      </c>
      <c r="C241" s="154">
        <v>6616645</v>
      </c>
      <c r="D241" s="154">
        <v>117045</v>
      </c>
      <c r="E241" s="154">
        <v>3969870</v>
      </c>
      <c r="F241" s="154">
        <v>2763820</v>
      </c>
      <c r="G241" s="154"/>
    </row>
    <row r="242" spans="1:7">
      <c r="A242" s="151" t="s">
        <v>560</v>
      </c>
      <c r="B242" s="154">
        <v>-6636504</v>
      </c>
      <c r="C242" s="154">
        <v>-6632790</v>
      </c>
      <c r="D242" s="154">
        <v>-3714</v>
      </c>
      <c r="E242" s="154">
        <v>-5955447</v>
      </c>
      <c r="F242" s="154">
        <v>-681057</v>
      </c>
      <c r="G242" s="154"/>
    </row>
    <row r="243" spans="1:7">
      <c r="A243" s="151" t="s">
        <v>561</v>
      </c>
      <c r="B243" s="154">
        <v>-4883912</v>
      </c>
      <c r="C243" s="154">
        <v>-4875129</v>
      </c>
      <c r="D243" s="154">
        <v>-8783</v>
      </c>
      <c r="E243" s="154">
        <v>-5588721</v>
      </c>
      <c r="F243" s="154">
        <v>704809</v>
      </c>
      <c r="G243" s="154"/>
    </row>
    <row r="244" spans="1:7">
      <c r="A244" s="151" t="s">
        <v>562</v>
      </c>
      <c r="B244" s="154">
        <v>-89909888</v>
      </c>
      <c r="C244" s="154">
        <v>-89780537</v>
      </c>
      <c r="D244" s="154">
        <v>-129351</v>
      </c>
      <c r="E244" s="154">
        <v>-92812567</v>
      </c>
      <c r="F244" s="154">
        <v>2902679</v>
      </c>
      <c r="G244" s="154"/>
    </row>
    <row r="245" spans="1:7" ht="27" customHeight="1">
      <c r="A245" s="145" t="s">
        <v>563</v>
      </c>
      <c r="B245" s="154"/>
      <c r="C245" s="154"/>
      <c r="D245" s="154"/>
      <c r="E245" s="154"/>
      <c r="F245" s="154"/>
      <c r="G245" s="154"/>
    </row>
    <row r="246" spans="1:7">
      <c r="A246" s="151" t="s">
        <v>564</v>
      </c>
      <c r="B246" s="154">
        <v>-14880188</v>
      </c>
      <c r="C246" s="154">
        <v>-14859293</v>
      </c>
      <c r="D246" s="154">
        <v>-20895</v>
      </c>
      <c r="E246" s="154">
        <v>-21629239</v>
      </c>
      <c r="F246" s="154">
        <v>6749051</v>
      </c>
      <c r="G246" s="154"/>
    </row>
    <row r="247" spans="1:7">
      <c r="A247" s="151" t="s">
        <v>565</v>
      </c>
      <c r="B247" s="154">
        <v>94404340</v>
      </c>
      <c r="C247" s="154">
        <v>94470648</v>
      </c>
      <c r="D247" s="154">
        <v>-66308</v>
      </c>
      <c r="E247" s="154">
        <v>80381100</v>
      </c>
      <c r="F247" s="154">
        <v>14023240</v>
      </c>
      <c r="G247" s="154"/>
    </row>
    <row r="248" spans="1:7">
      <c r="A248" s="151" t="s">
        <v>566</v>
      </c>
      <c r="B248" s="154">
        <v>8373599</v>
      </c>
      <c r="C248" s="154">
        <v>8430038</v>
      </c>
      <c r="D248" s="154">
        <v>-56439</v>
      </c>
      <c r="E248" s="154">
        <v>-1069882</v>
      </c>
      <c r="F248" s="154">
        <v>9443481</v>
      </c>
      <c r="G248" s="154"/>
    </row>
    <row r="249" spans="1:7">
      <c r="A249" s="151" t="s">
        <v>567</v>
      </c>
      <c r="B249" s="154">
        <v>4042443</v>
      </c>
      <c r="C249" s="154">
        <v>4052793</v>
      </c>
      <c r="D249" s="154">
        <v>-10350</v>
      </c>
      <c r="E249" s="154">
        <v>1046190</v>
      </c>
      <c r="F249" s="154">
        <v>2996253</v>
      </c>
      <c r="G249" s="154"/>
    </row>
    <row r="250" spans="1:7">
      <c r="A250" s="151" t="s">
        <v>568</v>
      </c>
      <c r="B250" s="154">
        <v>25014683</v>
      </c>
      <c r="C250" s="154">
        <v>25032301</v>
      </c>
      <c r="D250" s="154">
        <v>-17618</v>
      </c>
      <c r="E250" s="154">
        <v>26402067</v>
      </c>
      <c r="F250" s="154">
        <v>-1387384</v>
      </c>
      <c r="G250" s="154"/>
    </row>
    <row r="251" spans="1:7">
      <c r="A251" s="151" t="s">
        <v>569</v>
      </c>
      <c r="B251" s="154">
        <v>-24205054</v>
      </c>
      <c r="C251" s="154">
        <v>-24193375</v>
      </c>
      <c r="D251" s="154">
        <v>-11679</v>
      </c>
      <c r="E251" s="154">
        <v>-23104216</v>
      </c>
      <c r="F251" s="154">
        <v>-1100838</v>
      </c>
      <c r="G251" s="154"/>
    </row>
    <row r="252" spans="1:7">
      <c r="A252" s="151" t="s">
        <v>570</v>
      </c>
      <c r="B252" s="154">
        <v>-4070822</v>
      </c>
      <c r="C252" s="154">
        <v>-4043670</v>
      </c>
      <c r="D252" s="154">
        <v>-27152</v>
      </c>
      <c r="E252" s="154">
        <v>1253329</v>
      </c>
      <c r="F252" s="154">
        <v>-5324151</v>
      </c>
      <c r="G252" s="154"/>
    </row>
    <row r="253" spans="1:7">
      <c r="A253" s="151" t="s">
        <v>571</v>
      </c>
      <c r="B253" s="154">
        <v>3661309</v>
      </c>
      <c r="C253" s="154">
        <v>3671839</v>
      </c>
      <c r="D253" s="154">
        <v>-10530</v>
      </c>
      <c r="E253" s="154">
        <v>4120587</v>
      </c>
      <c r="F253" s="154">
        <v>-459278</v>
      </c>
      <c r="G253" s="154"/>
    </row>
    <row r="254" spans="1:7">
      <c r="A254" s="151" t="s">
        <v>572</v>
      </c>
      <c r="B254" s="154">
        <v>27506918</v>
      </c>
      <c r="C254" s="154">
        <v>27528885</v>
      </c>
      <c r="D254" s="154">
        <v>-21967</v>
      </c>
      <c r="E254" s="154">
        <v>16948508</v>
      </c>
      <c r="F254" s="154">
        <v>10558410</v>
      </c>
      <c r="G254" s="154"/>
    </row>
    <row r="255" spans="1:7">
      <c r="A255" s="151" t="s">
        <v>573</v>
      </c>
      <c r="B255" s="154">
        <v>-2672309</v>
      </c>
      <c r="C255" s="154">
        <v>-2666179</v>
      </c>
      <c r="D255" s="154">
        <v>-6130</v>
      </c>
      <c r="E255" s="154">
        <v>-2666011</v>
      </c>
      <c r="F255" s="154">
        <v>-6298</v>
      </c>
      <c r="G255" s="154"/>
    </row>
    <row r="256" spans="1:7">
      <c r="A256" s="151" t="s">
        <v>574</v>
      </c>
      <c r="B256" s="154">
        <v>3192241</v>
      </c>
      <c r="C256" s="154">
        <v>3202149</v>
      </c>
      <c r="D256" s="154">
        <v>-9908</v>
      </c>
      <c r="E256" s="154">
        <v>4009191</v>
      </c>
      <c r="F256" s="154">
        <v>-816950</v>
      </c>
      <c r="G256" s="154"/>
    </row>
    <row r="257" spans="1:7">
      <c r="A257" s="151" t="s">
        <v>575</v>
      </c>
      <c r="B257" s="154">
        <v>-13203026</v>
      </c>
      <c r="C257" s="154">
        <v>-13235227</v>
      </c>
      <c r="D257" s="154">
        <v>32201</v>
      </c>
      <c r="E257" s="154">
        <v>-15396070</v>
      </c>
      <c r="F257" s="154">
        <v>2193044</v>
      </c>
      <c r="G257" s="154"/>
    </row>
    <row r="258" spans="1:7">
      <c r="A258" s="151" t="s">
        <v>576</v>
      </c>
      <c r="B258" s="154">
        <v>-5004287</v>
      </c>
      <c r="C258" s="154">
        <v>-4994502</v>
      </c>
      <c r="D258" s="154">
        <v>-9785</v>
      </c>
      <c r="E258" s="154">
        <v>-3905873</v>
      </c>
      <c r="F258" s="154">
        <v>-1098414</v>
      </c>
      <c r="G258" s="154"/>
    </row>
    <row r="259" spans="1:7">
      <c r="A259" s="151" t="s">
        <v>577</v>
      </c>
      <c r="B259" s="154">
        <v>-12755238</v>
      </c>
      <c r="C259" s="154">
        <v>-12749959</v>
      </c>
      <c r="D259" s="154">
        <v>-5279</v>
      </c>
      <c r="E259" s="154">
        <v>-11103448</v>
      </c>
      <c r="F259" s="154">
        <v>-1651790</v>
      </c>
      <c r="G259" s="154"/>
    </row>
    <row r="260" spans="1:7">
      <c r="A260" s="151" t="s">
        <v>578</v>
      </c>
      <c r="B260" s="154">
        <v>-8769888</v>
      </c>
      <c r="C260" s="154">
        <v>-8764132</v>
      </c>
      <c r="D260" s="154">
        <v>-5756</v>
      </c>
      <c r="E260" s="154">
        <v>-8525957</v>
      </c>
      <c r="F260" s="154">
        <v>-243931</v>
      </c>
      <c r="G260" s="154"/>
    </row>
    <row r="261" spans="1:7" ht="27" customHeight="1">
      <c r="A261" s="145" t="s">
        <v>579</v>
      </c>
      <c r="B261" s="154"/>
      <c r="C261" s="154"/>
      <c r="D261" s="154"/>
      <c r="E261" s="154"/>
      <c r="F261" s="154"/>
      <c r="G261" s="154"/>
    </row>
    <row r="262" spans="1:7">
      <c r="A262" s="151" t="s">
        <v>580</v>
      </c>
      <c r="B262" s="154">
        <v>17331395</v>
      </c>
      <c r="C262" s="154">
        <v>17358789</v>
      </c>
      <c r="D262" s="154">
        <v>-27394</v>
      </c>
      <c r="E262" s="154">
        <v>16645318</v>
      </c>
      <c r="F262" s="154">
        <v>686077</v>
      </c>
      <c r="G262" s="154"/>
    </row>
    <row r="263" spans="1:7">
      <c r="A263" s="151" t="s">
        <v>581</v>
      </c>
      <c r="B263" s="154">
        <v>4217517</v>
      </c>
      <c r="C263" s="154">
        <v>4313103</v>
      </c>
      <c r="D263" s="154">
        <v>-95586</v>
      </c>
      <c r="E263" s="154">
        <v>9022369</v>
      </c>
      <c r="F263" s="154">
        <v>-4804852</v>
      </c>
      <c r="G263" s="154"/>
    </row>
    <row r="264" spans="1:7">
      <c r="A264" s="151" t="s">
        <v>582</v>
      </c>
      <c r="B264" s="154">
        <v>18512945</v>
      </c>
      <c r="C264" s="154">
        <v>18525100</v>
      </c>
      <c r="D264" s="154">
        <v>-12155</v>
      </c>
      <c r="E264" s="154">
        <v>11340624</v>
      </c>
      <c r="F264" s="154">
        <v>7172321</v>
      </c>
      <c r="G264" s="154"/>
    </row>
    <row r="265" spans="1:7">
      <c r="A265" s="151" t="s">
        <v>583</v>
      </c>
      <c r="B265" s="154">
        <v>81129552</v>
      </c>
      <c r="C265" s="154">
        <v>81174558</v>
      </c>
      <c r="D265" s="154">
        <v>-45006</v>
      </c>
      <c r="E265" s="154">
        <v>63175111</v>
      </c>
      <c r="F265" s="154">
        <v>17954441</v>
      </c>
      <c r="G265" s="154"/>
    </row>
    <row r="266" spans="1:7">
      <c r="A266" s="151" t="s">
        <v>584</v>
      </c>
      <c r="B266" s="154">
        <v>14211111</v>
      </c>
      <c r="C266" s="154">
        <v>14230540</v>
      </c>
      <c r="D266" s="154">
        <v>-19429</v>
      </c>
      <c r="E266" s="154">
        <v>10050951</v>
      </c>
      <c r="F266" s="154">
        <v>4160160</v>
      </c>
      <c r="G266" s="154"/>
    </row>
    <row r="267" spans="1:7">
      <c r="A267" s="151" t="s">
        <v>585</v>
      </c>
      <c r="B267" s="154">
        <v>-7522252</v>
      </c>
      <c r="C267" s="154">
        <v>-7513671</v>
      </c>
      <c r="D267" s="154">
        <v>-8581</v>
      </c>
      <c r="E267" s="154">
        <v>-3032812</v>
      </c>
      <c r="F267" s="154">
        <v>-4489440</v>
      </c>
      <c r="G267" s="154"/>
    </row>
    <row r="268" spans="1:7">
      <c r="A268" s="151" t="s">
        <v>586</v>
      </c>
      <c r="B268" s="154">
        <v>5252739</v>
      </c>
      <c r="C268" s="154">
        <v>5259221</v>
      </c>
      <c r="D268" s="154">
        <v>-6482</v>
      </c>
      <c r="E268" s="154">
        <v>5970712</v>
      </c>
      <c r="F268" s="154">
        <v>-717973</v>
      </c>
      <c r="G268" s="154"/>
    </row>
    <row r="269" spans="1:7">
      <c r="A269" s="151" t="s">
        <v>587</v>
      </c>
      <c r="B269" s="154">
        <v>-1187734</v>
      </c>
      <c r="C269" s="154">
        <v>-1177422</v>
      </c>
      <c r="D269" s="154">
        <v>-10312</v>
      </c>
      <c r="E269" s="154">
        <v>305983</v>
      </c>
      <c r="F269" s="154">
        <v>-1493717</v>
      </c>
      <c r="G269" s="154"/>
    </row>
    <row r="270" spans="1:7">
      <c r="A270" s="151" t="s">
        <v>588</v>
      </c>
      <c r="B270" s="154">
        <v>-19747609</v>
      </c>
      <c r="C270" s="154">
        <v>-19713114</v>
      </c>
      <c r="D270" s="154">
        <v>-34495</v>
      </c>
      <c r="E270" s="154">
        <v>-15364045</v>
      </c>
      <c r="F270" s="154">
        <v>-4383564</v>
      </c>
      <c r="G270" s="154"/>
    </row>
    <row r="271" spans="1:7">
      <c r="A271" s="151" t="s">
        <v>589</v>
      </c>
      <c r="B271" s="154">
        <v>44129377</v>
      </c>
      <c r="C271" s="154">
        <v>44158542</v>
      </c>
      <c r="D271" s="154">
        <v>-29165</v>
      </c>
      <c r="E271" s="154">
        <v>42459730</v>
      </c>
      <c r="F271" s="154">
        <v>1669647</v>
      </c>
      <c r="G271" s="154"/>
    </row>
    <row r="272" spans="1:7" ht="27" customHeight="1">
      <c r="A272" s="145" t="s">
        <v>590</v>
      </c>
      <c r="B272" s="154"/>
      <c r="C272" s="154"/>
      <c r="D272" s="154"/>
      <c r="E272" s="154"/>
      <c r="F272" s="154"/>
      <c r="G272" s="154"/>
    </row>
    <row r="273" spans="1:7">
      <c r="A273" s="151" t="s">
        <v>591</v>
      </c>
      <c r="B273" s="154">
        <v>56368457</v>
      </c>
      <c r="C273" s="154">
        <v>56398791</v>
      </c>
      <c r="D273" s="154">
        <v>-30334</v>
      </c>
      <c r="E273" s="154">
        <v>53811514</v>
      </c>
      <c r="F273" s="154">
        <v>2556943</v>
      </c>
      <c r="G273" s="154"/>
    </row>
    <row r="274" spans="1:7">
      <c r="A274" s="151" t="s">
        <v>592</v>
      </c>
      <c r="B274" s="154">
        <v>35013718</v>
      </c>
      <c r="C274" s="154">
        <v>35034872</v>
      </c>
      <c r="D274" s="154">
        <v>-21154</v>
      </c>
      <c r="E274" s="154">
        <v>41316062</v>
      </c>
      <c r="F274" s="154">
        <v>-6302344</v>
      </c>
      <c r="G274" s="154"/>
    </row>
    <row r="275" spans="1:7">
      <c r="A275" s="151" t="s">
        <v>593</v>
      </c>
      <c r="B275" s="154">
        <v>34637792</v>
      </c>
      <c r="C275" s="154">
        <v>34660628</v>
      </c>
      <c r="D275" s="154">
        <v>-22836</v>
      </c>
      <c r="E275" s="154">
        <v>29797942</v>
      </c>
      <c r="F275" s="154">
        <v>4839850</v>
      </c>
      <c r="G275" s="154"/>
    </row>
    <row r="276" spans="1:7">
      <c r="A276" s="151" t="s">
        <v>594</v>
      </c>
      <c r="B276" s="154">
        <v>-107413</v>
      </c>
      <c r="C276" s="154">
        <v>-499151</v>
      </c>
      <c r="D276" s="154">
        <v>391738</v>
      </c>
      <c r="E276" s="154">
        <v>-19453344</v>
      </c>
      <c r="F276" s="154">
        <v>19345931</v>
      </c>
      <c r="G276" s="154"/>
    </row>
    <row r="277" spans="1:7">
      <c r="A277" s="151" t="s">
        <v>595</v>
      </c>
      <c r="B277" s="154">
        <v>-15038023</v>
      </c>
      <c r="C277" s="154">
        <v>-15022980</v>
      </c>
      <c r="D277" s="154">
        <v>-15043</v>
      </c>
      <c r="E277" s="154">
        <v>-14447938</v>
      </c>
      <c r="F277" s="154">
        <v>-590085</v>
      </c>
      <c r="G277" s="154"/>
    </row>
    <row r="278" spans="1:7">
      <c r="A278" s="151" t="s">
        <v>596</v>
      </c>
      <c r="B278" s="154">
        <v>988367</v>
      </c>
      <c r="C278" s="154">
        <v>997102</v>
      </c>
      <c r="D278" s="154">
        <v>-8735</v>
      </c>
      <c r="E278" s="154">
        <v>326361</v>
      </c>
      <c r="F278" s="154">
        <v>662006</v>
      </c>
      <c r="G278" s="154"/>
    </row>
    <row r="279" spans="1:7">
      <c r="A279" s="151" t="s">
        <v>597</v>
      </c>
      <c r="B279" s="154">
        <v>36243807</v>
      </c>
      <c r="C279" s="154">
        <v>36300911</v>
      </c>
      <c r="D279" s="154">
        <v>-57104</v>
      </c>
      <c r="E279" s="154">
        <v>27451115</v>
      </c>
      <c r="F279" s="154">
        <v>8792692</v>
      </c>
      <c r="G279" s="154"/>
    </row>
    <row r="280" spans="1:7" ht="27" customHeight="1">
      <c r="A280" s="145" t="s">
        <v>598</v>
      </c>
      <c r="B280" s="154"/>
      <c r="C280" s="154"/>
      <c r="D280" s="154"/>
      <c r="E280" s="154"/>
      <c r="F280" s="154"/>
      <c r="G280" s="154"/>
    </row>
    <row r="281" spans="1:7">
      <c r="A281" s="151" t="s">
        <v>599</v>
      </c>
      <c r="B281" s="154">
        <v>15446512</v>
      </c>
      <c r="C281" s="154">
        <v>15455241</v>
      </c>
      <c r="D281" s="154">
        <v>-8729</v>
      </c>
      <c r="E281" s="154">
        <v>15914596</v>
      </c>
      <c r="F281" s="154">
        <v>-468084</v>
      </c>
      <c r="G281" s="154"/>
    </row>
    <row r="282" spans="1:7">
      <c r="A282" s="151" t="s">
        <v>600</v>
      </c>
      <c r="B282" s="154">
        <v>8795313</v>
      </c>
      <c r="C282" s="154">
        <v>8802888</v>
      </c>
      <c r="D282" s="154">
        <v>-7575</v>
      </c>
      <c r="E282" s="154">
        <v>7158736</v>
      </c>
      <c r="F282" s="154">
        <v>1636577</v>
      </c>
      <c r="G282" s="154"/>
    </row>
    <row r="283" spans="1:7">
      <c r="A283" s="151" t="s">
        <v>601</v>
      </c>
      <c r="B283" s="154">
        <v>4111404</v>
      </c>
      <c r="C283" s="154">
        <v>4121202</v>
      </c>
      <c r="D283" s="154">
        <v>-9798</v>
      </c>
      <c r="E283" s="154">
        <v>5990475</v>
      </c>
      <c r="F283" s="154">
        <v>-1879071</v>
      </c>
      <c r="G283" s="154"/>
    </row>
    <row r="284" spans="1:7">
      <c r="A284" s="151" t="s">
        <v>602</v>
      </c>
      <c r="B284" s="154">
        <v>24847614</v>
      </c>
      <c r="C284" s="154">
        <v>24783053</v>
      </c>
      <c r="D284" s="154">
        <v>64561</v>
      </c>
      <c r="E284" s="154">
        <v>19048106</v>
      </c>
      <c r="F284" s="154">
        <v>5799508</v>
      </c>
      <c r="G284" s="154"/>
    </row>
    <row r="285" spans="1:7">
      <c r="A285" s="151" t="s">
        <v>603</v>
      </c>
      <c r="B285" s="154">
        <v>-20737920</v>
      </c>
      <c r="C285" s="154">
        <v>-20735429</v>
      </c>
      <c r="D285" s="154">
        <v>-2491</v>
      </c>
      <c r="E285" s="154">
        <v>-18743078</v>
      </c>
      <c r="F285" s="154">
        <v>-1994842</v>
      </c>
      <c r="G285" s="154"/>
    </row>
    <row r="286" spans="1:7">
      <c r="A286" s="151" t="s">
        <v>604</v>
      </c>
      <c r="B286" s="154">
        <v>9863315</v>
      </c>
      <c r="C286" s="154">
        <v>9875302</v>
      </c>
      <c r="D286" s="154">
        <v>-11987</v>
      </c>
      <c r="E286" s="154">
        <v>10510718</v>
      </c>
      <c r="F286" s="154">
        <v>-647403</v>
      </c>
      <c r="G286" s="154"/>
    </row>
    <row r="287" spans="1:7">
      <c r="A287" s="151" t="s">
        <v>605</v>
      </c>
      <c r="B287" s="154">
        <v>-19315246</v>
      </c>
      <c r="C287" s="154">
        <v>-19306585</v>
      </c>
      <c r="D287" s="154">
        <v>-8661</v>
      </c>
      <c r="E287" s="154">
        <v>-20281255</v>
      </c>
      <c r="F287" s="154">
        <v>966009</v>
      </c>
      <c r="G287" s="154"/>
    </row>
    <row r="288" spans="1:7">
      <c r="A288" s="151" t="s">
        <v>606</v>
      </c>
      <c r="B288" s="154">
        <v>325741731</v>
      </c>
      <c r="C288" s="154">
        <v>325838691</v>
      </c>
      <c r="D288" s="154">
        <v>-96960</v>
      </c>
      <c r="E288" s="154">
        <v>283327348</v>
      </c>
      <c r="F288" s="154">
        <v>42414383</v>
      </c>
      <c r="G288" s="154"/>
    </row>
    <row r="289" spans="1:7" ht="27" customHeight="1">
      <c r="A289" s="145" t="s">
        <v>607</v>
      </c>
      <c r="B289" s="154"/>
      <c r="C289" s="154"/>
      <c r="D289" s="154"/>
      <c r="E289" s="154"/>
      <c r="F289" s="154"/>
      <c r="G289" s="154"/>
    </row>
    <row r="290" spans="1:7">
      <c r="A290" s="151" t="s">
        <v>608</v>
      </c>
      <c r="B290" s="154">
        <v>-9396233</v>
      </c>
      <c r="C290" s="154">
        <v>-9398247</v>
      </c>
      <c r="D290" s="154">
        <v>2014</v>
      </c>
      <c r="E290" s="154">
        <v>-7746987</v>
      </c>
      <c r="F290" s="154">
        <v>-1649246</v>
      </c>
      <c r="G290" s="154"/>
    </row>
    <row r="291" spans="1:7">
      <c r="A291" s="151" t="s">
        <v>609</v>
      </c>
      <c r="B291" s="154">
        <v>4932146</v>
      </c>
      <c r="C291" s="154">
        <v>4935313</v>
      </c>
      <c r="D291" s="154">
        <v>-3167</v>
      </c>
      <c r="E291" s="154">
        <v>4053217</v>
      </c>
      <c r="F291" s="154">
        <v>878929</v>
      </c>
      <c r="G291" s="154"/>
    </row>
    <row r="292" spans="1:7">
      <c r="A292" s="151" t="s">
        <v>610</v>
      </c>
      <c r="B292" s="154">
        <v>52639375</v>
      </c>
      <c r="C292" s="154">
        <v>52657314</v>
      </c>
      <c r="D292" s="154">
        <v>-17939</v>
      </c>
      <c r="E292" s="154">
        <v>54424381</v>
      </c>
      <c r="F292" s="154">
        <v>-1785006</v>
      </c>
      <c r="G292" s="154"/>
    </row>
    <row r="293" spans="1:7">
      <c r="A293" s="151" t="s">
        <v>611</v>
      </c>
      <c r="B293" s="154">
        <v>-8989093</v>
      </c>
      <c r="C293" s="154">
        <v>-8986972</v>
      </c>
      <c r="D293" s="154">
        <v>-2121</v>
      </c>
      <c r="E293" s="154">
        <v>-6899895</v>
      </c>
      <c r="F293" s="154">
        <v>-2089198</v>
      </c>
      <c r="G293" s="154"/>
    </row>
    <row r="294" spans="1:7">
      <c r="A294" s="151" t="s">
        <v>612</v>
      </c>
      <c r="B294" s="154">
        <v>6397040</v>
      </c>
      <c r="C294" s="154">
        <v>6404448</v>
      </c>
      <c r="D294" s="154">
        <v>-7408</v>
      </c>
      <c r="E294" s="154">
        <v>6150327</v>
      </c>
      <c r="F294" s="154">
        <v>246713</v>
      </c>
      <c r="G294" s="154"/>
    </row>
    <row r="295" spans="1:7">
      <c r="A295" s="151" t="s">
        <v>613</v>
      </c>
      <c r="B295" s="154">
        <v>5834306</v>
      </c>
      <c r="C295" s="154">
        <v>5839077</v>
      </c>
      <c r="D295" s="154">
        <v>-4771</v>
      </c>
      <c r="E295" s="154">
        <v>5869170</v>
      </c>
      <c r="F295" s="154">
        <v>-34864</v>
      </c>
      <c r="G295" s="154"/>
    </row>
    <row r="296" spans="1:7">
      <c r="A296" s="151" t="s">
        <v>614</v>
      </c>
      <c r="B296" s="154">
        <v>-4781231</v>
      </c>
      <c r="C296" s="154">
        <v>-4802247</v>
      </c>
      <c r="D296" s="154">
        <v>21016</v>
      </c>
      <c r="E296" s="154">
        <v>-5648063</v>
      </c>
      <c r="F296" s="154">
        <v>866832</v>
      </c>
      <c r="G296" s="154"/>
    </row>
    <row r="297" spans="1:7">
      <c r="A297" s="151" t="s">
        <v>615</v>
      </c>
      <c r="B297" s="154">
        <v>199968362</v>
      </c>
      <c r="C297" s="154">
        <v>200058522</v>
      </c>
      <c r="D297" s="154">
        <v>-90160</v>
      </c>
      <c r="E297" s="154">
        <v>206080532</v>
      </c>
      <c r="F297" s="154">
        <v>-6112170</v>
      </c>
      <c r="G297" s="154"/>
    </row>
    <row r="298" spans="1:7">
      <c r="A298" s="151" t="s">
        <v>616</v>
      </c>
      <c r="B298" s="154">
        <v>-3937758</v>
      </c>
      <c r="C298" s="154">
        <v>-3940668</v>
      </c>
      <c r="D298" s="154">
        <v>2910</v>
      </c>
      <c r="E298" s="154">
        <v>-5240885</v>
      </c>
      <c r="F298" s="154">
        <v>1303127</v>
      </c>
      <c r="G298" s="154"/>
    </row>
    <row r="299" spans="1:7">
      <c r="A299" s="151" t="s">
        <v>617</v>
      </c>
      <c r="B299" s="154">
        <v>2760098</v>
      </c>
      <c r="C299" s="154">
        <v>2766576</v>
      </c>
      <c r="D299" s="154">
        <v>-6478</v>
      </c>
      <c r="E299" s="154">
        <v>1663430</v>
      </c>
      <c r="F299" s="154">
        <v>1096668</v>
      </c>
      <c r="G299" s="154"/>
    </row>
    <row r="300" spans="1:7">
      <c r="A300" s="151" t="s">
        <v>618</v>
      </c>
      <c r="B300" s="154">
        <v>116479705</v>
      </c>
      <c r="C300" s="154">
        <v>116615215</v>
      </c>
      <c r="D300" s="154">
        <v>-135510</v>
      </c>
      <c r="E300" s="154">
        <v>110679550</v>
      </c>
      <c r="F300" s="154">
        <v>5800155</v>
      </c>
      <c r="G300" s="154"/>
    </row>
    <row r="301" spans="1:7">
      <c r="A301" s="151" t="s">
        <v>619</v>
      </c>
      <c r="B301" s="154">
        <v>23623901</v>
      </c>
      <c r="C301" s="154">
        <v>23633695</v>
      </c>
      <c r="D301" s="154">
        <v>-9794</v>
      </c>
      <c r="E301" s="154">
        <v>19709976</v>
      </c>
      <c r="F301" s="154">
        <v>3913925</v>
      </c>
      <c r="G301" s="154"/>
    </row>
    <row r="302" spans="1:7">
      <c r="A302" s="151" t="s">
        <v>620</v>
      </c>
      <c r="B302" s="154">
        <v>3704652</v>
      </c>
      <c r="C302" s="154">
        <v>3711116</v>
      </c>
      <c r="D302" s="154">
        <v>-6464</v>
      </c>
      <c r="E302" s="154">
        <v>2262012</v>
      </c>
      <c r="F302" s="154">
        <v>1442640</v>
      </c>
      <c r="G302" s="154"/>
    </row>
    <row r="303" spans="1:7">
      <c r="A303" s="151" t="s">
        <v>621</v>
      </c>
      <c r="B303" s="154">
        <v>30035930</v>
      </c>
      <c r="C303" s="154">
        <v>30047039</v>
      </c>
      <c r="D303" s="154">
        <v>-11109</v>
      </c>
      <c r="E303" s="154">
        <v>31189418</v>
      </c>
      <c r="F303" s="154">
        <v>-1153488</v>
      </c>
      <c r="G303" s="154"/>
    </row>
    <row r="304" spans="1:7">
      <c r="A304" s="151" t="s">
        <v>622</v>
      </c>
      <c r="B304" s="154">
        <v>-1192388</v>
      </c>
      <c r="C304" s="154">
        <v>-1189879</v>
      </c>
      <c r="D304" s="154">
        <v>-2509</v>
      </c>
      <c r="E304" s="154">
        <v>1585976</v>
      </c>
      <c r="F304" s="154">
        <v>-2778364</v>
      </c>
      <c r="G304" s="154"/>
    </row>
    <row r="305" spans="1:7" ht="27" customHeight="1">
      <c r="A305" s="145" t="s">
        <v>623</v>
      </c>
      <c r="B305" s="154"/>
      <c r="C305" s="154"/>
      <c r="D305" s="154"/>
      <c r="E305" s="154"/>
      <c r="F305" s="154"/>
      <c r="G305" s="154"/>
    </row>
    <row r="306" spans="1:7">
      <c r="A306" s="151" t="s">
        <v>624</v>
      </c>
      <c r="B306" s="154">
        <v>-5263858</v>
      </c>
      <c r="C306" s="154">
        <v>-5261615</v>
      </c>
      <c r="D306" s="154">
        <v>-2243</v>
      </c>
      <c r="E306" s="154">
        <v>-5973853</v>
      </c>
      <c r="F306" s="154">
        <v>709995</v>
      </c>
      <c r="G306" s="154"/>
    </row>
    <row r="307" spans="1:7">
      <c r="A307" s="151" t="s">
        <v>625</v>
      </c>
      <c r="B307" s="154">
        <v>4199371</v>
      </c>
      <c r="C307" s="154">
        <v>4206304</v>
      </c>
      <c r="D307" s="154">
        <v>-6933</v>
      </c>
      <c r="E307" s="154">
        <v>8354133</v>
      </c>
      <c r="F307" s="154">
        <v>-4154762</v>
      </c>
      <c r="G307" s="154"/>
    </row>
    <row r="308" spans="1:7">
      <c r="A308" s="151" t="s">
        <v>626</v>
      </c>
      <c r="B308" s="154">
        <v>75174139</v>
      </c>
      <c r="C308" s="154">
        <v>75211069</v>
      </c>
      <c r="D308" s="154">
        <v>-36930</v>
      </c>
      <c r="E308" s="154">
        <v>73198621</v>
      </c>
      <c r="F308" s="154">
        <v>1975518</v>
      </c>
      <c r="G308" s="154"/>
    </row>
    <row r="309" spans="1:7">
      <c r="A309" s="151" t="s">
        <v>627</v>
      </c>
      <c r="B309" s="154">
        <v>7404774</v>
      </c>
      <c r="C309" s="154">
        <v>7423080</v>
      </c>
      <c r="D309" s="154">
        <v>-18306</v>
      </c>
      <c r="E309" s="154">
        <v>11282296</v>
      </c>
      <c r="F309" s="154">
        <v>-3877522</v>
      </c>
      <c r="G309" s="154"/>
    </row>
    <row r="310" spans="1:7">
      <c r="A310" s="151" t="s">
        <v>628</v>
      </c>
      <c r="B310" s="154">
        <v>20481493</v>
      </c>
      <c r="C310" s="154">
        <v>20494558</v>
      </c>
      <c r="D310" s="154">
        <v>-13065</v>
      </c>
      <c r="E310" s="154">
        <v>15983639</v>
      </c>
      <c r="F310" s="154">
        <v>4497854</v>
      </c>
      <c r="G310" s="154"/>
    </row>
    <row r="311" spans="1:7">
      <c r="A311" s="151" t="s">
        <v>629</v>
      </c>
      <c r="B311" s="154">
        <v>-8177024</v>
      </c>
      <c r="C311" s="154">
        <v>-8173430</v>
      </c>
      <c r="D311" s="154">
        <v>-3594</v>
      </c>
      <c r="E311" s="154">
        <v>-8328773</v>
      </c>
      <c r="F311" s="154">
        <v>151749</v>
      </c>
      <c r="G311" s="154"/>
    </row>
    <row r="312" spans="1:7">
      <c r="A312" s="151" t="s">
        <v>630</v>
      </c>
      <c r="B312" s="154">
        <v>16916684</v>
      </c>
      <c r="C312" s="154">
        <v>16935185</v>
      </c>
      <c r="D312" s="154">
        <v>-18501</v>
      </c>
      <c r="E312" s="154">
        <v>17300551</v>
      </c>
      <c r="F312" s="154">
        <v>-383867</v>
      </c>
      <c r="G312" s="154"/>
    </row>
    <row r="313" spans="1:7">
      <c r="A313" s="151" t="s">
        <v>631</v>
      </c>
      <c r="B313" s="154">
        <v>5298498</v>
      </c>
      <c r="C313" s="154">
        <v>5321656</v>
      </c>
      <c r="D313" s="154">
        <v>-23158</v>
      </c>
      <c r="E313" s="154">
        <v>10961993</v>
      </c>
      <c r="F313" s="154">
        <v>-5663495</v>
      </c>
      <c r="G313" s="154"/>
    </row>
    <row r="314" spans="1:7">
      <c r="A314" s="151" t="s">
        <v>632</v>
      </c>
      <c r="B314" s="154">
        <v>29320714</v>
      </c>
      <c r="C314" s="154">
        <v>29399392</v>
      </c>
      <c r="D314" s="154">
        <v>-78678</v>
      </c>
      <c r="E314" s="154">
        <v>36972096</v>
      </c>
      <c r="F314" s="154">
        <v>-7651382</v>
      </c>
      <c r="G314" s="154"/>
    </row>
    <row r="315" spans="1:7">
      <c r="A315" s="151" t="s">
        <v>633</v>
      </c>
      <c r="B315" s="154">
        <v>5193015</v>
      </c>
      <c r="C315" s="154">
        <v>5199589</v>
      </c>
      <c r="D315" s="154">
        <v>-6574</v>
      </c>
      <c r="E315" s="154">
        <v>7458155</v>
      </c>
      <c r="F315" s="154">
        <v>-2265140</v>
      </c>
      <c r="G315" s="154"/>
    </row>
    <row r="316" spans="1:7">
      <c r="A316" s="151" t="s">
        <v>634</v>
      </c>
      <c r="B316" s="154">
        <v>27556882</v>
      </c>
      <c r="C316" s="154">
        <v>27600110</v>
      </c>
      <c r="D316" s="154">
        <v>-43228</v>
      </c>
      <c r="E316" s="154">
        <v>14555156</v>
      </c>
      <c r="F316" s="154">
        <v>13001726</v>
      </c>
      <c r="G316" s="154"/>
    </row>
    <row r="317" spans="1:7">
      <c r="A317" s="151" t="s">
        <v>635</v>
      </c>
      <c r="B317" s="154">
        <v>15688184</v>
      </c>
      <c r="C317" s="154">
        <v>15698016</v>
      </c>
      <c r="D317" s="154">
        <v>-9832</v>
      </c>
      <c r="E317" s="154">
        <v>15166143</v>
      </c>
      <c r="F317" s="154">
        <v>522041</v>
      </c>
      <c r="G317" s="154"/>
    </row>
    <row r="318" spans="1:7">
      <c r="A318" s="151" t="s">
        <v>636</v>
      </c>
      <c r="B318" s="154">
        <v>5947722</v>
      </c>
      <c r="C318" s="154">
        <v>5951620</v>
      </c>
      <c r="D318" s="154">
        <v>-3898</v>
      </c>
      <c r="E318" s="154">
        <v>6645548</v>
      </c>
      <c r="F318" s="154">
        <v>-697826</v>
      </c>
      <c r="G318" s="154"/>
    </row>
    <row r="319" spans="1:7" ht="13.5" thickBot="1">
      <c r="A319" s="153" t="s">
        <v>637</v>
      </c>
      <c r="B319" s="156">
        <v>16505624</v>
      </c>
      <c r="C319" s="156">
        <v>16512522</v>
      </c>
      <c r="D319" s="156">
        <v>-6898</v>
      </c>
      <c r="E319" s="156">
        <v>13584585</v>
      </c>
      <c r="F319" s="156">
        <v>2921039</v>
      </c>
      <c r="G319" s="154"/>
    </row>
    <row r="320" spans="1:7">
      <c r="A320" s="151"/>
      <c r="B320" s="154"/>
      <c r="C320" s="154"/>
      <c r="D320" s="155"/>
      <c r="E320" s="154"/>
      <c r="F320" s="154"/>
      <c r="G320" s="154"/>
    </row>
    <row r="321" spans="1:7">
      <c r="A321" s="151"/>
      <c r="B321" s="154"/>
      <c r="C321" s="154"/>
      <c r="D321" s="155"/>
      <c r="E321" s="154"/>
      <c r="F321" s="154"/>
      <c r="G321" s="154"/>
    </row>
    <row r="322" spans="1:7">
      <c r="A322" s="151"/>
      <c r="B322" s="154"/>
      <c r="C322" s="154"/>
      <c r="D322" s="155"/>
      <c r="E322" s="154"/>
      <c r="F322" s="154"/>
      <c r="G322" s="154"/>
    </row>
    <row r="323" spans="1:7">
      <c r="A323" s="151"/>
      <c r="B323" s="154"/>
      <c r="C323" s="154"/>
      <c r="D323" s="155"/>
      <c r="E323" s="154"/>
      <c r="F323" s="154"/>
      <c r="G323" s="154"/>
    </row>
    <row r="324" spans="1:7">
      <c r="A324" s="151"/>
      <c r="B324" s="154"/>
      <c r="C324" s="154"/>
      <c r="D324" s="155"/>
      <c r="E324" s="154"/>
      <c r="F324" s="154"/>
      <c r="G324" s="154"/>
    </row>
    <row r="325" spans="1:7">
      <c r="A325" s="151"/>
      <c r="B325" s="154"/>
      <c r="C325" s="154"/>
      <c r="D325" s="155"/>
      <c r="E325" s="154"/>
      <c r="F325" s="154"/>
      <c r="G325" s="154"/>
    </row>
    <row r="326" spans="1:7">
      <c r="A326" s="151"/>
      <c r="B326" s="154"/>
      <c r="C326" s="154"/>
      <c r="D326" s="155"/>
      <c r="E326" s="154"/>
      <c r="F326" s="154"/>
      <c r="G326" s="154"/>
    </row>
    <row r="327" spans="1:7">
      <c r="A327" s="151"/>
      <c r="B327" s="154"/>
      <c r="C327" s="154"/>
      <c r="D327" s="155"/>
      <c r="E327" s="154"/>
      <c r="F327" s="154"/>
      <c r="G327" s="154"/>
    </row>
    <row r="328" spans="1:7">
      <c r="A328" s="151"/>
      <c r="B328" s="154"/>
      <c r="C328" s="154"/>
      <c r="D328" s="155"/>
      <c r="E328" s="154"/>
      <c r="F328" s="154"/>
      <c r="G328" s="154"/>
    </row>
    <row r="329" spans="1:7">
      <c r="A329" s="151"/>
      <c r="B329" s="154"/>
      <c r="C329" s="154"/>
      <c r="D329" s="155"/>
      <c r="E329" s="154"/>
      <c r="F329" s="154"/>
      <c r="G329" s="154"/>
    </row>
    <row r="330" spans="1:7">
      <c r="A330" s="151"/>
      <c r="B330" s="154"/>
      <c r="C330" s="154"/>
      <c r="D330" s="155"/>
      <c r="E330" s="154"/>
      <c r="F330" s="154"/>
      <c r="G330" s="154"/>
    </row>
    <row r="331" spans="1:7">
      <c r="A331" s="151"/>
      <c r="B331" s="154"/>
      <c r="C331" s="154"/>
      <c r="D331" s="155"/>
      <c r="E331" s="154"/>
      <c r="F331" s="154"/>
      <c r="G331" s="154"/>
    </row>
    <row r="332" spans="1:7">
      <c r="A332" s="151"/>
      <c r="B332" s="154"/>
      <c r="C332" s="154"/>
      <c r="D332" s="155"/>
      <c r="E332" s="154"/>
      <c r="F332" s="154"/>
      <c r="G332" s="154"/>
    </row>
    <row r="333" spans="1:7">
      <c r="A333" s="151"/>
      <c r="B333" s="154"/>
      <c r="C333" s="154"/>
      <c r="D333" s="155"/>
      <c r="E333" s="154"/>
      <c r="F333" s="154"/>
      <c r="G333" s="154"/>
    </row>
    <row r="334" spans="1:7">
      <c r="A334" s="151"/>
      <c r="B334" s="154"/>
      <c r="C334" s="154"/>
      <c r="D334" s="155"/>
      <c r="E334" s="154"/>
      <c r="F334" s="154"/>
      <c r="G334" s="154"/>
    </row>
    <row r="335" spans="1:7">
      <c r="A335" s="151"/>
      <c r="B335" s="154"/>
      <c r="C335" s="154"/>
      <c r="D335" s="155"/>
      <c r="E335" s="154"/>
      <c r="F335" s="154"/>
      <c r="G335" s="154"/>
    </row>
    <row r="336" spans="1:7">
      <c r="A336" s="151"/>
      <c r="B336" s="154"/>
      <c r="C336" s="154"/>
      <c r="D336" s="155"/>
      <c r="E336" s="154"/>
      <c r="F336" s="154"/>
      <c r="G336" s="154"/>
    </row>
    <row r="337" spans="1:7">
      <c r="A337" s="151"/>
      <c r="B337" s="154"/>
      <c r="C337" s="154"/>
      <c r="D337" s="155"/>
      <c r="E337" s="154"/>
      <c r="F337" s="154"/>
      <c r="G337" s="154"/>
    </row>
    <row r="338" spans="1:7">
      <c r="A338" s="151"/>
      <c r="B338" s="154"/>
      <c r="C338" s="154"/>
      <c r="D338" s="155"/>
      <c r="E338" s="154"/>
      <c r="F338" s="154"/>
      <c r="G338" s="154"/>
    </row>
    <row r="339" spans="1:7">
      <c r="A339" s="151"/>
      <c r="B339" s="154"/>
      <c r="C339" s="154"/>
      <c r="D339" s="155"/>
      <c r="E339" s="154"/>
      <c r="F339" s="154"/>
      <c r="G339" s="154"/>
    </row>
    <row r="340" spans="1:7">
      <c r="A340" s="151"/>
      <c r="B340" s="154"/>
      <c r="C340" s="154"/>
      <c r="D340" s="155"/>
      <c r="E340" s="154"/>
      <c r="F340" s="154"/>
      <c r="G340" s="154"/>
    </row>
    <row r="341" spans="1:7">
      <c r="A341" s="151"/>
      <c r="B341" s="154"/>
      <c r="C341" s="154"/>
      <c r="D341" s="155"/>
      <c r="E341" s="154"/>
      <c r="F341" s="154"/>
      <c r="G341" s="154"/>
    </row>
    <row r="342" spans="1:7">
      <c r="A342" s="151"/>
      <c r="B342" s="154"/>
      <c r="C342" s="154"/>
      <c r="D342" s="155"/>
      <c r="E342" s="154"/>
      <c r="F342" s="154"/>
      <c r="G342" s="154"/>
    </row>
    <row r="343" spans="1:7">
      <c r="A343" s="151"/>
      <c r="B343" s="154"/>
      <c r="C343" s="154"/>
      <c r="D343" s="155"/>
      <c r="E343" s="154"/>
      <c r="F343" s="154"/>
      <c r="G343" s="154"/>
    </row>
    <row r="344" spans="1:7">
      <c r="A344" s="151"/>
      <c r="B344" s="154"/>
      <c r="C344" s="154"/>
      <c r="D344" s="155"/>
      <c r="E344" s="154"/>
      <c r="F344" s="154"/>
      <c r="G344" s="154"/>
    </row>
    <row r="345" spans="1:7">
      <c r="A345" s="151"/>
      <c r="B345" s="154"/>
      <c r="C345" s="154"/>
      <c r="D345" s="155"/>
      <c r="E345" s="154"/>
      <c r="F345" s="154"/>
      <c r="G345" s="154"/>
    </row>
    <row r="346" spans="1:7">
      <c r="A346" s="151"/>
      <c r="B346" s="154"/>
      <c r="C346" s="154"/>
      <c r="D346" s="155"/>
      <c r="E346" s="154"/>
      <c r="F346" s="154"/>
      <c r="G346" s="154"/>
    </row>
    <row r="347" spans="1:7">
      <c r="A347" s="151"/>
      <c r="B347" s="154"/>
      <c r="C347" s="154"/>
      <c r="D347" s="155"/>
      <c r="E347" s="154"/>
      <c r="F347" s="154"/>
      <c r="G347" s="154"/>
    </row>
    <row r="348" spans="1:7">
      <c r="A348" s="151"/>
      <c r="B348" s="154"/>
      <c r="C348" s="154"/>
      <c r="D348" s="155"/>
      <c r="E348" s="154"/>
      <c r="F348" s="154"/>
      <c r="G348" s="154"/>
    </row>
    <row r="349" spans="1:7">
      <c r="A349" s="151"/>
      <c r="B349" s="154"/>
      <c r="C349" s="154"/>
      <c r="D349" s="155"/>
      <c r="E349" s="154"/>
      <c r="F349" s="154"/>
      <c r="G349" s="154"/>
    </row>
    <row r="350" spans="1:7">
      <c r="A350" s="151"/>
      <c r="B350" s="154"/>
      <c r="C350" s="154"/>
      <c r="D350" s="155"/>
      <c r="E350" s="154"/>
      <c r="F350" s="154"/>
      <c r="G350" s="154"/>
    </row>
    <row r="351" spans="1:7">
      <c r="A351" s="151"/>
      <c r="B351" s="154"/>
      <c r="C351" s="154"/>
      <c r="D351" s="155"/>
      <c r="E351" s="154"/>
      <c r="F351" s="154"/>
      <c r="G351" s="154"/>
    </row>
    <row r="352" spans="1:7">
      <c r="A352" s="151"/>
      <c r="B352" s="154"/>
      <c r="C352" s="154"/>
      <c r="D352" s="155"/>
      <c r="E352" s="154"/>
      <c r="F352" s="154"/>
      <c r="G352" s="154"/>
    </row>
    <row r="353" spans="1:7">
      <c r="A353" s="151"/>
      <c r="B353" s="154"/>
      <c r="C353" s="154"/>
      <c r="D353" s="155"/>
      <c r="E353" s="154"/>
      <c r="F353" s="154"/>
      <c r="G353" s="154"/>
    </row>
    <row r="354" spans="1:7">
      <c r="A354" s="151"/>
      <c r="B354" s="154"/>
      <c r="C354" s="154"/>
      <c r="D354" s="155"/>
      <c r="E354" s="154"/>
      <c r="F354" s="154"/>
      <c r="G354" s="154"/>
    </row>
    <row r="355" spans="1:7">
      <c r="A355" s="151"/>
      <c r="B355" s="154"/>
      <c r="C355" s="154"/>
      <c r="D355" s="155"/>
      <c r="E355" s="154"/>
      <c r="F355" s="154"/>
      <c r="G355" s="154"/>
    </row>
    <row r="356" spans="1:7">
      <c r="A356" s="151"/>
      <c r="B356" s="154"/>
      <c r="C356" s="154"/>
      <c r="D356" s="155"/>
      <c r="E356" s="154"/>
      <c r="F356" s="154"/>
      <c r="G356" s="154"/>
    </row>
    <row r="357" spans="1:7">
      <c r="A357" s="151"/>
      <c r="B357" s="154"/>
      <c r="C357" s="154"/>
      <c r="D357" s="155"/>
      <c r="E357" s="154"/>
      <c r="F357" s="154"/>
      <c r="G357" s="154"/>
    </row>
    <row r="358" spans="1:7">
      <c r="A358" s="151"/>
      <c r="B358" s="154"/>
      <c r="C358" s="154"/>
      <c r="D358" s="155"/>
      <c r="E358" s="154"/>
      <c r="F358" s="154"/>
      <c r="G358" s="154"/>
    </row>
    <row r="359" spans="1:7">
      <c r="A359" s="151"/>
      <c r="B359" s="154"/>
      <c r="C359" s="154"/>
      <c r="D359" s="155"/>
      <c r="E359" s="154"/>
      <c r="F359" s="154"/>
      <c r="G359" s="154"/>
    </row>
    <row r="360" spans="1:7">
      <c r="A360" s="151"/>
      <c r="B360" s="154"/>
      <c r="C360" s="154"/>
      <c r="D360" s="155"/>
      <c r="E360" s="154"/>
      <c r="F360" s="154"/>
      <c r="G360" s="154"/>
    </row>
    <row r="361" spans="1:7">
      <c r="A361" s="151"/>
      <c r="B361" s="154"/>
      <c r="C361" s="154"/>
      <c r="D361" s="155"/>
      <c r="E361" s="154"/>
      <c r="F361" s="154"/>
      <c r="G361" s="154"/>
    </row>
    <row r="362" spans="1:7">
      <c r="A362" s="151"/>
      <c r="B362" s="154"/>
      <c r="C362" s="154"/>
      <c r="D362" s="155"/>
      <c r="E362" s="154"/>
      <c r="F362" s="154"/>
      <c r="G362" s="154"/>
    </row>
    <row r="363" spans="1:7">
      <c r="A363" s="151"/>
      <c r="B363" s="154"/>
      <c r="C363" s="154"/>
      <c r="D363" s="155"/>
      <c r="E363" s="154"/>
      <c r="F363" s="154"/>
      <c r="G363" s="154"/>
    </row>
    <row r="364" spans="1:7">
      <c r="A364" s="151"/>
      <c r="B364" s="154"/>
      <c r="C364" s="154"/>
      <c r="D364" s="155"/>
      <c r="E364" s="154"/>
      <c r="F364" s="154"/>
      <c r="G364" s="154"/>
    </row>
    <row r="365" spans="1:7">
      <c r="A365" s="151"/>
      <c r="B365" s="154"/>
      <c r="C365" s="154"/>
      <c r="D365" s="155"/>
      <c r="E365" s="154"/>
      <c r="F365" s="154"/>
      <c r="G365" s="154"/>
    </row>
    <row r="366" spans="1:7">
      <c r="A366" s="151"/>
      <c r="B366" s="154"/>
      <c r="C366" s="154"/>
      <c r="D366" s="155"/>
      <c r="E366" s="154"/>
      <c r="F366" s="154"/>
      <c r="G366" s="154"/>
    </row>
    <row r="367" spans="1:7">
      <c r="A367" s="151"/>
      <c r="B367" s="154"/>
      <c r="C367" s="154"/>
      <c r="D367" s="155"/>
      <c r="E367" s="154"/>
      <c r="F367" s="154"/>
      <c r="G367" s="154"/>
    </row>
    <row r="368" spans="1:7">
      <c r="A368" s="151"/>
      <c r="B368" s="154"/>
      <c r="C368" s="154"/>
      <c r="D368" s="155"/>
      <c r="E368" s="154"/>
      <c r="F368" s="154"/>
      <c r="G368" s="154"/>
    </row>
    <row r="369" spans="1:7">
      <c r="A369" s="151"/>
      <c r="B369" s="154"/>
      <c r="C369" s="154"/>
      <c r="D369" s="155"/>
      <c r="E369" s="154"/>
      <c r="F369" s="154"/>
      <c r="G369" s="154"/>
    </row>
    <row r="370" spans="1:7">
      <c r="A370" s="151"/>
      <c r="B370" s="154"/>
      <c r="C370" s="154"/>
      <c r="D370" s="155"/>
      <c r="E370" s="154"/>
      <c r="F370" s="154"/>
      <c r="G370" s="154"/>
    </row>
    <row r="371" spans="1:7">
      <c r="A371" s="151"/>
      <c r="B371" s="154"/>
      <c r="C371" s="154"/>
      <c r="D371" s="155"/>
      <c r="E371" s="154"/>
      <c r="F371" s="154"/>
      <c r="G371" s="154"/>
    </row>
    <row r="372" spans="1:7">
      <c r="A372" s="151"/>
      <c r="B372" s="154"/>
      <c r="C372" s="154"/>
      <c r="D372" s="155"/>
      <c r="E372" s="154"/>
      <c r="F372" s="154"/>
      <c r="G372" s="154"/>
    </row>
    <row r="373" spans="1:7">
      <c r="A373" s="151"/>
      <c r="B373" s="154"/>
      <c r="C373" s="154"/>
      <c r="D373" s="155"/>
      <c r="E373" s="154"/>
      <c r="F373" s="154"/>
      <c r="G373" s="154"/>
    </row>
    <row r="374" spans="1:7">
      <c r="A374" s="151"/>
      <c r="B374" s="154"/>
      <c r="C374" s="154"/>
      <c r="D374" s="155"/>
      <c r="E374" s="154"/>
      <c r="F374" s="154"/>
      <c r="G374" s="154"/>
    </row>
    <row r="375" spans="1:7">
      <c r="A375" s="151"/>
      <c r="B375" s="154"/>
      <c r="C375" s="154"/>
      <c r="D375" s="155"/>
      <c r="E375" s="154"/>
      <c r="F375" s="154"/>
      <c r="G375" s="154"/>
    </row>
    <row r="376" spans="1:7">
      <c r="A376" s="151"/>
      <c r="B376" s="154"/>
      <c r="C376" s="154"/>
      <c r="D376" s="155"/>
      <c r="E376" s="154"/>
      <c r="F376" s="154"/>
      <c r="G376" s="154"/>
    </row>
    <row r="377" spans="1:7">
      <c r="A377" s="151"/>
      <c r="B377" s="154"/>
      <c r="C377" s="154"/>
      <c r="D377" s="155"/>
      <c r="E377" s="154"/>
      <c r="F377" s="154"/>
      <c r="G377" s="154"/>
    </row>
    <row r="378" spans="1:7">
      <c r="A378" s="151"/>
      <c r="B378" s="154"/>
      <c r="C378" s="154"/>
      <c r="D378" s="155"/>
      <c r="E378" s="154"/>
      <c r="F378" s="154"/>
      <c r="G378" s="154"/>
    </row>
    <row r="379" spans="1:7">
      <c r="A379" s="151"/>
      <c r="B379" s="154"/>
      <c r="C379" s="154"/>
      <c r="D379" s="155"/>
      <c r="E379" s="154"/>
      <c r="F379" s="154"/>
      <c r="G379" s="154"/>
    </row>
    <row r="380" spans="1:7">
      <c r="A380" s="151"/>
      <c r="B380" s="154"/>
      <c r="C380" s="154"/>
      <c r="D380" s="155"/>
      <c r="E380" s="154"/>
      <c r="F380" s="154"/>
      <c r="G380" s="154"/>
    </row>
    <row r="381" spans="1:7">
      <c r="A381" s="151"/>
      <c r="B381" s="154"/>
      <c r="C381" s="154"/>
      <c r="D381" s="155"/>
      <c r="E381" s="154"/>
      <c r="F381" s="154"/>
      <c r="G381" s="154"/>
    </row>
    <row r="382" spans="1:7">
      <c r="A382" s="151"/>
      <c r="B382" s="154"/>
      <c r="C382" s="154"/>
      <c r="D382" s="155"/>
      <c r="E382" s="154"/>
      <c r="F382" s="154"/>
      <c r="G382" s="154"/>
    </row>
    <row r="383" spans="1:7">
      <c r="A383" s="151"/>
      <c r="B383" s="154"/>
      <c r="C383" s="154"/>
      <c r="D383" s="155"/>
      <c r="E383" s="154"/>
      <c r="F383" s="154"/>
      <c r="G383" s="154"/>
    </row>
    <row r="384" spans="1:7">
      <c r="A384" s="151"/>
      <c r="B384" s="154"/>
      <c r="C384" s="154"/>
      <c r="D384" s="155"/>
      <c r="E384" s="154"/>
      <c r="F384" s="154"/>
      <c r="G384" s="154"/>
    </row>
    <row r="385" spans="1:7">
      <c r="A385" s="151"/>
      <c r="B385" s="154"/>
      <c r="C385" s="154"/>
      <c r="D385" s="155"/>
      <c r="E385" s="154"/>
      <c r="F385" s="154"/>
      <c r="G385" s="154"/>
    </row>
    <row r="386" spans="1:7">
      <c r="A386" s="151"/>
      <c r="B386" s="154"/>
      <c r="C386" s="154"/>
      <c r="D386" s="155"/>
      <c r="E386" s="154"/>
      <c r="F386" s="154"/>
      <c r="G386" s="154"/>
    </row>
    <row r="387" spans="1:7">
      <c r="A387" s="151"/>
      <c r="B387" s="154"/>
      <c r="C387" s="154"/>
      <c r="D387" s="155"/>
      <c r="E387" s="154"/>
      <c r="F387" s="154"/>
      <c r="G387" s="154"/>
    </row>
    <row r="388" spans="1:7">
      <c r="A388" s="151"/>
      <c r="B388" s="154"/>
      <c r="C388" s="154"/>
      <c r="D388" s="155"/>
      <c r="E388" s="154"/>
      <c r="F388" s="154"/>
      <c r="G388" s="154"/>
    </row>
    <row r="389" spans="1:7">
      <c r="A389" s="151"/>
      <c r="B389" s="154"/>
      <c r="C389" s="154"/>
      <c r="D389" s="155"/>
      <c r="E389" s="154"/>
      <c r="F389" s="154"/>
      <c r="G389" s="154"/>
    </row>
    <row r="390" spans="1:7">
      <c r="A390" s="151"/>
      <c r="B390" s="154"/>
      <c r="C390" s="154"/>
      <c r="D390" s="155"/>
      <c r="E390" s="154"/>
      <c r="F390" s="154"/>
      <c r="G390" s="154"/>
    </row>
    <row r="391" spans="1:7">
      <c r="A391" s="151"/>
      <c r="B391" s="154"/>
      <c r="C391" s="154"/>
      <c r="D391" s="155"/>
      <c r="E391" s="154"/>
      <c r="F391" s="154"/>
      <c r="G391" s="154"/>
    </row>
    <row r="392" spans="1:7">
      <c r="A392" s="151"/>
      <c r="B392" s="154"/>
      <c r="C392" s="154"/>
      <c r="D392" s="155"/>
      <c r="E392" s="154"/>
      <c r="F392" s="154"/>
      <c r="G392" s="154"/>
    </row>
    <row r="393" spans="1:7">
      <c r="A393" s="151"/>
      <c r="B393" s="154"/>
      <c r="C393" s="154"/>
      <c r="D393" s="155"/>
      <c r="E393" s="154"/>
      <c r="F393" s="154"/>
      <c r="G393" s="154"/>
    </row>
    <row r="394" spans="1:7">
      <c r="A394" s="151"/>
      <c r="B394" s="154"/>
      <c r="C394" s="154"/>
      <c r="D394" s="155"/>
      <c r="E394" s="154"/>
      <c r="F394" s="154"/>
      <c r="G394" s="154"/>
    </row>
    <row r="395" spans="1:7">
      <c r="A395" s="151"/>
      <c r="B395" s="154"/>
      <c r="C395" s="154"/>
      <c r="D395" s="155"/>
      <c r="E395" s="154"/>
      <c r="F395" s="154"/>
      <c r="G395" s="154"/>
    </row>
    <row r="396" spans="1:7">
      <c r="A396" s="151"/>
      <c r="B396" s="154"/>
      <c r="C396" s="154"/>
      <c r="D396" s="155"/>
      <c r="E396" s="154"/>
      <c r="F396" s="154"/>
      <c r="G396" s="154"/>
    </row>
    <row r="397" spans="1:7">
      <c r="A397" s="151"/>
      <c r="B397" s="154"/>
      <c r="C397" s="154"/>
      <c r="D397" s="155"/>
      <c r="E397" s="154"/>
      <c r="F397" s="154"/>
      <c r="G397" s="154"/>
    </row>
    <row r="398" spans="1:7">
      <c r="A398" s="151"/>
      <c r="B398" s="154"/>
      <c r="C398" s="154"/>
      <c r="D398" s="155"/>
      <c r="E398" s="154"/>
      <c r="F398" s="154"/>
      <c r="G398" s="154"/>
    </row>
    <row r="399" spans="1:7">
      <c r="A399" s="151"/>
      <c r="B399" s="154"/>
      <c r="C399" s="154"/>
      <c r="D399" s="155"/>
      <c r="E399" s="154"/>
      <c r="F399" s="154"/>
      <c r="G399" s="154"/>
    </row>
    <row r="400" spans="1:7">
      <c r="A400" s="151"/>
      <c r="B400" s="154"/>
      <c r="C400" s="154"/>
      <c r="D400" s="155"/>
      <c r="E400" s="154"/>
      <c r="F400" s="154"/>
      <c r="G400" s="154"/>
    </row>
    <row r="401" spans="1:7">
      <c r="A401" s="151"/>
      <c r="B401" s="154"/>
      <c r="C401" s="154"/>
      <c r="D401" s="155"/>
      <c r="E401" s="154"/>
      <c r="F401" s="154"/>
      <c r="G401" s="154"/>
    </row>
    <row r="402" spans="1:7">
      <c r="A402" s="151"/>
      <c r="B402" s="154"/>
      <c r="C402" s="154"/>
      <c r="D402" s="155"/>
      <c r="E402" s="154"/>
      <c r="F402" s="154"/>
      <c r="G402" s="154"/>
    </row>
    <row r="403" spans="1:7">
      <c r="A403" s="151"/>
      <c r="B403" s="154"/>
      <c r="C403" s="154"/>
      <c r="D403" s="155"/>
      <c r="E403" s="154"/>
      <c r="F403" s="154"/>
      <c r="G403" s="154"/>
    </row>
    <row r="404" spans="1:7">
      <c r="A404" s="151"/>
      <c r="B404" s="154"/>
      <c r="C404" s="154"/>
      <c r="D404" s="155"/>
      <c r="E404" s="154"/>
      <c r="F404" s="154"/>
      <c r="G404" s="154"/>
    </row>
    <row r="405" spans="1:7">
      <c r="A405" s="151"/>
      <c r="B405" s="154"/>
      <c r="C405" s="154"/>
      <c r="D405" s="155"/>
      <c r="E405" s="154"/>
      <c r="F405" s="154"/>
      <c r="G405" s="154"/>
    </row>
    <row r="406" spans="1:7">
      <c r="A406" s="151"/>
      <c r="B406" s="154"/>
      <c r="C406" s="154"/>
      <c r="D406" s="155"/>
      <c r="E406" s="154"/>
      <c r="F406" s="154"/>
      <c r="G406" s="154"/>
    </row>
    <row r="407" spans="1:7">
      <c r="A407" s="151"/>
      <c r="B407" s="154"/>
      <c r="C407" s="154"/>
      <c r="D407" s="155"/>
      <c r="E407" s="154"/>
      <c r="F407" s="154"/>
      <c r="G407" s="154"/>
    </row>
    <row r="408" spans="1:7">
      <c r="A408" s="151"/>
      <c r="B408" s="154"/>
      <c r="C408" s="154"/>
      <c r="D408" s="155"/>
      <c r="E408" s="154"/>
      <c r="F408" s="154"/>
      <c r="G408" s="154"/>
    </row>
    <row r="409" spans="1:7">
      <c r="A409" s="151"/>
      <c r="B409" s="154"/>
      <c r="C409" s="154"/>
      <c r="D409" s="155"/>
      <c r="E409" s="154"/>
      <c r="F409" s="154"/>
      <c r="G409" s="154"/>
    </row>
    <row r="410" spans="1:7">
      <c r="A410" s="151"/>
      <c r="B410" s="154"/>
      <c r="C410" s="154"/>
      <c r="D410" s="155"/>
      <c r="E410" s="154"/>
      <c r="F410" s="154"/>
      <c r="G410" s="154"/>
    </row>
    <row r="411" spans="1:7">
      <c r="A411" s="151"/>
      <c r="B411" s="154"/>
      <c r="C411" s="154"/>
      <c r="D411" s="155"/>
      <c r="E411" s="154"/>
      <c r="F411" s="154"/>
      <c r="G411" s="154"/>
    </row>
    <row r="412" spans="1:7">
      <c r="B412" s="187"/>
      <c r="C412" s="188"/>
      <c r="D412" s="189"/>
      <c r="E412" s="190"/>
      <c r="F412" s="191"/>
    </row>
    <row r="413" spans="1:7">
      <c r="B413" s="187"/>
      <c r="C413" s="188"/>
      <c r="D413" s="189"/>
      <c r="E413" s="190"/>
      <c r="F413" s="191"/>
    </row>
    <row r="414" spans="1:7">
      <c r="B414" s="187"/>
      <c r="C414" s="188"/>
      <c r="D414" s="189"/>
      <c r="E414" s="190"/>
      <c r="F414" s="191"/>
    </row>
    <row r="415" spans="1:7">
      <c r="B415" s="187"/>
      <c r="C415" s="188"/>
      <c r="D415" s="189"/>
      <c r="E415" s="190"/>
      <c r="F415" s="191"/>
    </row>
    <row r="416" spans="1:7">
      <c r="B416" s="187"/>
      <c r="C416" s="188"/>
      <c r="D416" s="189"/>
      <c r="E416" s="190"/>
      <c r="F416" s="191"/>
    </row>
    <row r="417" spans="2:6">
      <c r="B417" s="187"/>
      <c r="C417" s="188"/>
      <c r="D417" s="189"/>
      <c r="E417" s="190"/>
      <c r="F417" s="191"/>
    </row>
    <row r="418" spans="2:6">
      <c r="B418" s="187"/>
      <c r="C418" s="188"/>
      <c r="D418" s="189"/>
      <c r="E418" s="190"/>
      <c r="F418" s="191"/>
    </row>
    <row r="419" spans="2:6">
      <c r="B419" s="187"/>
      <c r="C419" s="188"/>
      <c r="D419" s="189"/>
      <c r="E419" s="190"/>
      <c r="F419" s="191"/>
    </row>
    <row r="420" spans="2:6">
      <c r="B420" s="187"/>
      <c r="C420" s="188"/>
      <c r="D420" s="189"/>
      <c r="E420" s="190"/>
      <c r="F420" s="191"/>
    </row>
    <row r="421" spans="2:6">
      <c r="B421" s="187"/>
      <c r="C421" s="188"/>
      <c r="D421" s="189"/>
      <c r="E421" s="190"/>
      <c r="F421" s="191"/>
    </row>
    <row r="422" spans="2:6">
      <c r="B422" s="187"/>
      <c r="C422" s="188"/>
      <c r="D422" s="189"/>
      <c r="E422" s="190"/>
      <c r="F422" s="191"/>
    </row>
    <row r="423" spans="2:6">
      <c r="B423" s="187"/>
      <c r="C423" s="188"/>
      <c r="D423" s="189"/>
      <c r="E423" s="190"/>
      <c r="F423" s="191"/>
    </row>
    <row r="424" spans="2:6">
      <c r="B424" s="187"/>
      <c r="C424" s="188"/>
      <c r="D424" s="189"/>
      <c r="E424" s="190"/>
      <c r="F424" s="191"/>
    </row>
    <row r="425" spans="2:6">
      <c r="B425" s="187"/>
      <c r="C425" s="188"/>
      <c r="D425" s="189"/>
      <c r="E425" s="190"/>
      <c r="F425" s="191"/>
    </row>
    <row r="426" spans="2:6">
      <c r="B426" s="187"/>
      <c r="C426" s="188"/>
      <c r="D426" s="189"/>
      <c r="E426" s="190"/>
      <c r="F426" s="191"/>
    </row>
    <row r="427" spans="2:6">
      <c r="B427" s="187"/>
      <c r="C427" s="188"/>
      <c r="D427" s="189"/>
      <c r="E427" s="190"/>
      <c r="F427" s="191"/>
    </row>
    <row r="428" spans="2:6">
      <c r="B428" s="187"/>
      <c r="C428" s="188"/>
      <c r="D428" s="189"/>
      <c r="E428" s="190"/>
      <c r="F428" s="191"/>
    </row>
    <row r="429" spans="2:6">
      <c r="B429" s="187"/>
      <c r="C429" s="188"/>
      <c r="D429" s="189"/>
      <c r="E429" s="190"/>
      <c r="F429" s="191"/>
    </row>
    <row r="430" spans="2:6">
      <c r="B430" s="187"/>
      <c r="C430" s="188"/>
      <c r="D430" s="189"/>
      <c r="E430" s="190"/>
      <c r="F430" s="191"/>
    </row>
    <row r="431" spans="2:6">
      <c r="B431" s="187"/>
      <c r="C431" s="188"/>
      <c r="D431" s="189"/>
      <c r="E431" s="190"/>
      <c r="F431" s="191"/>
    </row>
    <row r="432" spans="2:6">
      <c r="B432" s="187"/>
      <c r="C432" s="188"/>
      <c r="D432" s="189"/>
      <c r="E432" s="190"/>
      <c r="F432" s="191"/>
    </row>
    <row r="433" spans="2:6">
      <c r="B433" s="187"/>
      <c r="C433" s="188"/>
      <c r="D433" s="189"/>
      <c r="E433" s="190"/>
      <c r="F433" s="191"/>
    </row>
    <row r="434" spans="2:6">
      <c r="B434" s="187"/>
      <c r="C434" s="188"/>
      <c r="D434" s="189"/>
      <c r="E434" s="190"/>
      <c r="F434" s="191"/>
    </row>
    <row r="435" spans="2:6">
      <c r="B435" s="187"/>
      <c r="C435" s="188"/>
      <c r="D435" s="189"/>
      <c r="E435" s="190"/>
      <c r="F435" s="191"/>
    </row>
    <row r="436" spans="2:6">
      <c r="B436" s="187"/>
      <c r="C436" s="188"/>
      <c r="D436" s="189"/>
      <c r="E436" s="190"/>
      <c r="F436" s="191"/>
    </row>
    <row r="437" spans="2:6">
      <c r="B437" s="187"/>
      <c r="C437" s="188"/>
      <c r="D437" s="189"/>
      <c r="E437" s="190"/>
      <c r="F437" s="191"/>
    </row>
    <row r="438" spans="2:6">
      <c r="B438" s="187"/>
      <c r="C438" s="188"/>
      <c r="D438" s="189"/>
      <c r="E438" s="190"/>
      <c r="F438" s="191"/>
    </row>
    <row r="439" spans="2:6">
      <c r="B439" s="187"/>
      <c r="C439" s="188"/>
      <c r="D439" s="189"/>
      <c r="E439" s="190"/>
      <c r="F439" s="191"/>
    </row>
    <row r="440" spans="2:6">
      <c r="B440" s="187"/>
      <c r="C440" s="188"/>
      <c r="D440" s="189"/>
      <c r="E440" s="190"/>
      <c r="F440" s="191"/>
    </row>
    <row r="441" spans="2:6">
      <c r="B441" s="187"/>
      <c r="C441" s="188"/>
      <c r="D441" s="189"/>
      <c r="E441" s="190"/>
      <c r="F441" s="191"/>
    </row>
    <row r="442" spans="2:6">
      <c r="B442" s="187"/>
      <c r="C442" s="188"/>
      <c r="D442" s="189"/>
      <c r="E442" s="190"/>
      <c r="F442" s="191"/>
    </row>
    <row r="443" spans="2:6">
      <c r="B443" s="187"/>
      <c r="C443" s="188"/>
      <c r="D443" s="189"/>
      <c r="E443" s="190"/>
      <c r="F443" s="191"/>
    </row>
    <row r="444" spans="2:6">
      <c r="B444" s="187"/>
      <c r="C444" s="188"/>
      <c r="D444" s="189"/>
      <c r="E444" s="190"/>
      <c r="F444" s="191"/>
    </row>
    <row r="445" spans="2:6">
      <c r="B445" s="187"/>
      <c r="C445" s="188"/>
      <c r="D445" s="189"/>
      <c r="E445" s="190"/>
      <c r="F445" s="191"/>
    </row>
    <row r="446" spans="2:6">
      <c r="B446" s="187"/>
      <c r="C446" s="188"/>
      <c r="D446" s="189"/>
      <c r="E446" s="190"/>
      <c r="F446" s="191"/>
    </row>
    <row r="447" spans="2:6">
      <c r="B447" s="187"/>
      <c r="C447" s="188"/>
      <c r="D447" s="189"/>
      <c r="E447" s="190"/>
      <c r="F447" s="191"/>
    </row>
    <row r="448" spans="2:6">
      <c r="B448" s="187"/>
      <c r="C448" s="188"/>
      <c r="D448" s="189"/>
      <c r="E448" s="190"/>
      <c r="F448" s="191"/>
    </row>
    <row r="449" spans="2:6">
      <c r="B449" s="187"/>
      <c r="C449" s="188"/>
      <c r="D449" s="189"/>
      <c r="E449" s="190"/>
      <c r="F449" s="191"/>
    </row>
    <row r="450" spans="2:6">
      <c r="B450" s="187"/>
      <c r="C450" s="188"/>
      <c r="D450" s="189"/>
      <c r="E450" s="190"/>
      <c r="F450" s="191"/>
    </row>
    <row r="451" spans="2:6">
      <c r="B451" s="187"/>
      <c r="C451" s="188"/>
      <c r="D451" s="189"/>
      <c r="E451" s="190"/>
      <c r="F451" s="191"/>
    </row>
    <row r="452" spans="2:6">
      <c r="B452" s="187"/>
      <c r="C452" s="188"/>
      <c r="D452" s="189"/>
      <c r="E452" s="190"/>
      <c r="F452" s="191"/>
    </row>
    <row r="453" spans="2:6">
      <c r="B453" s="187"/>
      <c r="C453" s="188"/>
      <c r="D453" s="189"/>
      <c r="E453" s="190"/>
      <c r="F453" s="191"/>
    </row>
    <row r="454" spans="2:6">
      <c r="B454" s="187"/>
      <c r="C454" s="188"/>
      <c r="D454" s="189"/>
      <c r="E454" s="190"/>
      <c r="F454" s="191"/>
    </row>
    <row r="455" spans="2:6">
      <c r="B455" s="187"/>
      <c r="C455" s="188"/>
      <c r="D455" s="189"/>
      <c r="E455" s="190"/>
      <c r="F455" s="191"/>
    </row>
    <row r="456" spans="2:6">
      <c r="B456" s="187"/>
      <c r="C456" s="188"/>
      <c r="D456" s="189"/>
      <c r="E456" s="190"/>
      <c r="F456" s="191"/>
    </row>
    <row r="457" spans="2:6">
      <c r="B457" s="187"/>
      <c r="C457" s="188"/>
      <c r="D457" s="189"/>
      <c r="E457" s="190"/>
      <c r="F457" s="191"/>
    </row>
    <row r="458" spans="2:6">
      <c r="B458" s="187"/>
      <c r="C458" s="188"/>
      <c r="D458" s="189"/>
      <c r="E458" s="190"/>
      <c r="F458" s="191"/>
    </row>
    <row r="459" spans="2:6">
      <c r="B459" s="187"/>
      <c r="C459" s="188"/>
      <c r="D459" s="189"/>
      <c r="E459" s="190"/>
      <c r="F459" s="191"/>
    </row>
    <row r="460" spans="2:6">
      <c r="B460" s="187"/>
      <c r="C460" s="188"/>
      <c r="D460" s="189"/>
      <c r="E460" s="190"/>
      <c r="F460" s="191"/>
    </row>
    <row r="461" spans="2:6">
      <c r="B461" s="187"/>
      <c r="C461" s="188"/>
      <c r="D461" s="189"/>
      <c r="E461" s="190"/>
      <c r="F461" s="191"/>
    </row>
    <row r="462" spans="2:6">
      <c r="B462" s="187"/>
      <c r="C462" s="188"/>
      <c r="D462" s="189"/>
      <c r="E462" s="190"/>
      <c r="F462" s="191"/>
    </row>
    <row r="463" spans="2:6">
      <c r="B463" s="187"/>
      <c r="C463" s="188"/>
      <c r="D463" s="189"/>
      <c r="E463" s="190"/>
      <c r="F463" s="191"/>
    </row>
    <row r="464" spans="2:6">
      <c r="B464" s="187"/>
      <c r="C464" s="188"/>
      <c r="D464" s="189"/>
      <c r="E464" s="190"/>
      <c r="F464" s="191"/>
    </row>
    <row r="465" spans="2:6">
      <c r="B465" s="187"/>
      <c r="C465" s="188"/>
      <c r="D465" s="189"/>
      <c r="E465" s="190"/>
      <c r="F465" s="191"/>
    </row>
    <row r="466" spans="2:6">
      <c r="B466" s="187"/>
      <c r="C466" s="188"/>
      <c r="D466" s="189"/>
      <c r="E466" s="190"/>
      <c r="F466" s="191"/>
    </row>
    <row r="467" spans="2:6">
      <c r="B467" s="187"/>
      <c r="C467" s="188"/>
      <c r="D467" s="189"/>
      <c r="E467" s="190"/>
      <c r="F467" s="191"/>
    </row>
    <row r="468" spans="2:6">
      <c r="B468" s="187"/>
      <c r="C468" s="188"/>
      <c r="D468" s="189"/>
      <c r="E468" s="190"/>
      <c r="F468" s="191"/>
    </row>
    <row r="469" spans="2:6">
      <c r="B469" s="187"/>
      <c r="C469" s="188"/>
      <c r="D469" s="189"/>
      <c r="E469" s="190"/>
      <c r="F469" s="191"/>
    </row>
    <row r="470" spans="2:6">
      <c r="B470" s="187"/>
      <c r="C470" s="188"/>
      <c r="D470" s="189"/>
      <c r="E470" s="190"/>
      <c r="F470" s="191"/>
    </row>
    <row r="471" spans="2:6">
      <c r="B471" s="187"/>
      <c r="C471" s="188"/>
      <c r="D471" s="189"/>
      <c r="E471" s="190"/>
      <c r="F471" s="191"/>
    </row>
    <row r="472" spans="2:6">
      <c r="B472" s="187"/>
      <c r="C472" s="188"/>
      <c r="D472" s="189"/>
      <c r="E472" s="190"/>
      <c r="F472" s="191"/>
    </row>
    <row r="473" spans="2:6">
      <c r="B473" s="187"/>
      <c r="C473" s="188"/>
      <c r="D473" s="189"/>
      <c r="E473" s="190"/>
      <c r="F473" s="191"/>
    </row>
    <row r="474" spans="2:6">
      <c r="B474" s="187"/>
      <c r="C474" s="188"/>
      <c r="D474" s="189"/>
      <c r="E474" s="190"/>
      <c r="F474" s="191"/>
    </row>
    <row r="475" spans="2:6">
      <c r="B475" s="187"/>
      <c r="C475" s="188"/>
      <c r="D475" s="189"/>
      <c r="E475" s="190"/>
      <c r="F475" s="191"/>
    </row>
    <row r="476" spans="2:6">
      <c r="B476" s="187"/>
      <c r="C476" s="188"/>
      <c r="D476" s="189"/>
      <c r="E476" s="190"/>
      <c r="F476" s="191"/>
    </row>
    <row r="477" spans="2:6">
      <c r="B477" s="187"/>
      <c r="C477" s="188"/>
      <c r="D477" s="189"/>
      <c r="E477" s="190"/>
      <c r="F477" s="191"/>
    </row>
    <row r="478" spans="2:6">
      <c r="B478" s="187"/>
      <c r="C478" s="188"/>
      <c r="D478" s="189"/>
      <c r="E478" s="190"/>
      <c r="F478" s="191"/>
    </row>
    <row r="479" spans="2:6">
      <c r="B479" s="187"/>
      <c r="C479" s="188"/>
      <c r="D479" s="189"/>
      <c r="E479" s="190"/>
      <c r="F479" s="191"/>
    </row>
    <row r="480" spans="2:6">
      <c r="B480" s="187"/>
      <c r="C480" s="188"/>
      <c r="D480" s="189"/>
      <c r="E480" s="190"/>
      <c r="F480" s="191"/>
    </row>
    <row r="481" spans="2:6">
      <c r="B481" s="187"/>
      <c r="C481" s="188"/>
      <c r="D481" s="189"/>
      <c r="E481" s="190"/>
      <c r="F481" s="191"/>
    </row>
    <row r="482" spans="2:6">
      <c r="B482" s="187"/>
      <c r="C482" s="188"/>
      <c r="D482" s="189"/>
      <c r="E482" s="190"/>
      <c r="F482" s="191"/>
    </row>
    <row r="483" spans="2:6">
      <c r="B483" s="187"/>
      <c r="C483" s="188"/>
      <c r="D483" s="189"/>
      <c r="E483" s="190"/>
      <c r="F483" s="191"/>
    </row>
    <row r="484" spans="2:6">
      <c r="B484" s="187"/>
      <c r="C484" s="188"/>
      <c r="D484" s="189"/>
      <c r="E484" s="190"/>
      <c r="F484" s="191"/>
    </row>
    <row r="485" spans="2:6">
      <c r="B485" s="187"/>
      <c r="C485" s="188"/>
      <c r="D485" s="189"/>
      <c r="E485" s="190"/>
      <c r="F485" s="191"/>
    </row>
    <row r="486" spans="2:6">
      <c r="B486" s="187"/>
      <c r="C486" s="188"/>
      <c r="D486" s="189"/>
      <c r="E486" s="190"/>
      <c r="F486" s="191"/>
    </row>
    <row r="487" spans="2:6">
      <c r="B487" s="187"/>
      <c r="C487" s="188"/>
      <c r="D487" s="189"/>
      <c r="E487" s="190"/>
      <c r="F487" s="191"/>
    </row>
    <row r="488" spans="2:6">
      <c r="B488" s="187"/>
      <c r="C488" s="188"/>
      <c r="D488" s="189"/>
      <c r="E488" s="190"/>
      <c r="F488" s="191"/>
    </row>
    <row r="489" spans="2:6">
      <c r="B489" s="187"/>
      <c r="C489" s="188"/>
      <c r="D489" s="189"/>
      <c r="E489" s="190"/>
      <c r="F489" s="191"/>
    </row>
    <row r="490" spans="2:6">
      <c r="B490" s="187"/>
      <c r="C490" s="188"/>
      <c r="D490" s="189"/>
      <c r="E490" s="190"/>
      <c r="F490" s="191"/>
    </row>
    <row r="491" spans="2:6">
      <c r="B491" s="187"/>
      <c r="C491" s="188"/>
      <c r="D491" s="189"/>
      <c r="E491" s="190"/>
      <c r="F491" s="191"/>
    </row>
    <row r="492" spans="2:6">
      <c r="B492" s="187"/>
      <c r="C492" s="188"/>
      <c r="D492" s="189"/>
      <c r="E492" s="190"/>
      <c r="F492" s="191"/>
    </row>
    <row r="493" spans="2:6">
      <c r="B493" s="187"/>
      <c r="C493" s="188"/>
      <c r="D493" s="189"/>
      <c r="E493" s="190"/>
      <c r="F493" s="191"/>
    </row>
    <row r="494" spans="2:6">
      <c r="B494" s="187"/>
      <c r="C494" s="188"/>
      <c r="D494" s="189"/>
      <c r="E494" s="190"/>
      <c r="F494" s="191"/>
    </row>
    <row r="495" spans="2:6">
      <c r="B495" s="187"/>
      <c r="C495" s="188"/>
      <c r="D495" s="189"/>
      <c r="E495" s="190"/>
      <c r="F495" s="191"/>
    </row>
    <row r="496" spans="2:6">
      <c r="B496" s="187"/>
      <c r="C496" s="188"/>
      <c r="D496" s="189"/>
      <c r="E496" s="190"/>
      <c r="F496" s="191"/>
    </row>
    <row r="497" spans="2:6">
      <c r="B497" s="187"/>
      <c r="C497" s="188"/>
      <c r="D497" s="189"/>
      <c r="E497" s="190"/>
      <c r="F497" s="191"/>
    </row>
    <row r="498" spans="2:6">
      <c r="B498" s="187"/>
      <c r="C498" s="188"/>
      <c r="D498" s="189"/>
      <c r="E498" s="190"/>
      <c r="F498" s="191"/>
    </row>
    <row r="499" spans="2:6">
      <c r="B499" s="187"/>
      <c r="C499" s="188"/>
      <c r="D499" s="189"/>
      <c r="E499" s="190"/>
      <c r="F499" s="191"/>
    </row>
    <row r="500" spans="2:6">
      <c r="B500" s="187"/>
      <c r="C500" s="188"/>
      <c r="D500" s="189"/>
      <c r="E500" s="190"/>
      <c r="F500" s="191"/>
    </row>
    <row r="501" spans="2:6">
      <c r="B501" s="187"/>
      <c r="C501" s="188"/>
      <c r="D501" s="189"/>
      <c r="E501" s="190"/>
      <c r="F501" s="191"/>
    </row>
    <row r="502" spans="2:6">
      <c r="B502" s="187"/>
      <c r="C502" s="188"/>
      <c r="D502" s="189"/>
      <c r="E502" s="190"/>
      <c r="F502" s="191"/>
    </row>
    <row r="503" spans="2:6">
      <c r="B503" s="187"/>
      <c r="C503" s="188"/>
      <c r="D503" s="189"/>
      <c r="E503" s="190"/>
      <c r="F503" s="191"/>
    </row>
    <row r="504" spans="2:6">
      <c r="B504" s="187"/>
      <c r="C504" s="188"/>
      <c r="D504" s="189"/>
      <c r="E504" s="190"/>
      <c r="F504" s="191"/>
    </row>
    <row r="505" spans="2:6">
      <c r="B505" s="187"/>
      <c r="C505" s="188"/>
      <c r="D505" s="189"/>
      <c r="E505" s="190"/>
      <c r="F505" s="191"/>
    </row>
    <row r="506" spans="2:6">
      <c r="B506" s="187"/>
      <c r="C506" s="188"/>
      <c r="D506" s="189"/>
      <c r="E506" s="190"/>
      <c r="F506" s="191"/>
    </row>
    <row r="507" spans="2:6">
      <c r="B507" s="187"/>
      <c r="C507" s="188"/>
      <c r="D507" s="189"/>
      <c r="E507" s="190"/>
      <c r="F507" s="191"/>
    </row>
    <row r="508" spans="2:6">
      <c r="B508" s="187"/>
      <c r="C508" s="188"/>
      <c r="D508" s="189"/>
      <c r="E508" s="190"/>
      <c r="F508" s="191"/>
    </row>
    <row r="509" spans="2:6">
      <c r="B509" s="187"/>
      <c r="C509" s="188"/>
      <c r="D509" s="189"/>
      <c r="E509" s="190"/>
      <c r="F509" s="191"/>
    </row>
    <row r="510" spans="2:6">
      <c r="B510" s="187"/>
      <c r="C510" s="188"/>
      <c r="D510" s="189"/>
      <c r="E510" s="190"/>
      <c r="F510" s="191"/>
    </row>
    <row r="511" spans="2:6">
      <c r="B511" s="187"/>
      <c r="C511" s="188"/>
      <c r="D511" s="189"/>
      <c r="E511" s="190"/>
      <c r="F511" s="191"/>
    </row>
    <row r="512" spans="2:6">
      <c r="B512" s="187"/>
      <c r="C512" s="188"/>
      <c r="D512" s="189"/>
      <c r="E512" s="190"/>
      <c r="F512" s="191"/>
    </row>
    <row r="513" spans="2:6">
      <c r="B513" s="187"/>
      <c r="C513" s="188"/>
      <c r="D513" s="189"/>
      <c r="E513" s="190"/>
      <c r="F513" s="191"/>
    </row>
    <row r="514" spans="2:6">
      <c r="B514" s="187"/>
      <c r="C514" s="188"/>
      <c r="D514" s="189"/>
      <c r="E514" s="190"/>
      <c r="F514" s="191"/>
    </row>
    <row r="515" spans="2:6">
      <c r="B515" s="187"/>
      <c r="C515" s="188"/>
      <c r="D515" s="189"/>
      <c r="E515" s="190"/>
      <c r="F515" s="191"/>
    </row>
    <row r="516" spans="2:6">
      <c r="B516" s="187"/>
      <c r="C516" s="188"/>
      <c r="D516" s="189"/>
      <c r="E516" s="190"/>
      <c r="F516" s="191"/>
    </row>
    <row r="517" spans="2:6">
      <c r="B517" s="187"/>
      <c r="C517" s="188"/>
      <c r="D517" s="189"/>
      <c r="E517" s="190"/>
      <c r="F517" s="191"/>
    </row>
    <row r="518" spans="2:6">
      <c r="B518" s="187"/>
      <c r="C518" s="188"/>
      <c r="D518" s="189"/>
      <c r="E518" s="190"/>
      <c r="F518" s="191"/>
    </row>
    <row r="519" spans="2:6">
      <c r="B519" s="187"/>
      <c r="C519" s="188"/>
      <c r="D519" s="189"/>
      <c r="E519" s="190"/>
      <c r="F519" s="191"/>
    </row>
    <row r="520" spans="2:6">
      <c r="B520" s="187"/>
      <c r="C520" s="188"/>
      <c r="D520" s="189"/>
      <c r="E520" s="190"/>
      <c r="F520" s="191"/>
    </row>
    <row r="521" spans="2:6">
      <c r="B521" s="187"/>
      <c r="C521" s="188"/>
      <c r="D521" s="189"/>
      <c r="E521" s="190"/>
      <c r="F521" s="191"/>
    </row>
    <row r="522" spans="2:6">
      <c r="B522" s="187"/>
      <c r="C522" s="188"/>
      <c r="D522" s="189"/>
      <c r="E522" s="190"/>
      <c r="F522" s="191"/>
    </row>
    <row r="523" spans="2:6">
      <c r="B523" s="187"/>
      <c r="C523" s="188"/>
      <c r="D523" s="189"/>
      <c r="E523" s="190"/>
      <c r="F523" s="191"/>
    </row>
    <row r="524" spans="2:6">
      <c r="B524" s="187"/>
      <c r="C524" s="188"/>
      <c r="D524" s="189"/>
      <c r="E524" s="190"/>
      <c r="F524" s="191"/>
    </row>
    <row r="525" spans="2:6">
      <c r="B525" s="187"/>
      <c r="C525" s="188"/>
      <c r="D525" s="189"/>
      <c r="E525" s="190"/>
      <c r="F525" s="191"/>
    </row>
    <row r="526" spans="2:6">
      <c r="B526" s="187"/>
      <c r="C526" s="188"/>
      <c r="D526" s="189"/>
      <c r="E526" s="190"/>
      <c r="F526" s="191"/>
    </row>
    <row r="527" spans="2:6">
      <c r="B527" s="187"/>
      <c r="C527" s="188"/>
      <c r="D527" s="189"/>
      <c r="E527" s="190"/>
      <c r="F527" s="191"/>
    </row>
    <row r="528" spans="2:6">
      <c r="B528" s="187"/>
      <c r="C528" s="188"/>
      <c r="D528" s="189"/>
      <c r="E528" s="190"/>
      <c r="F528" s="191"/>
    </row>
    <row r="529" spans="2:6">
      <c r="B529" s="187"/>
      <c r="C529" s="188"/>
      <c r="D529" s="189"/>
      <c r="E529" s="190"/>
      <c r="F529" s="191"/>
    </row>
    <row r="530" spans="2:6">
      <c r="B530" s="187"/>
      <c r="C530" s="188"/>
      <c r="D530" s="189"/>
      <c r="E530" s="190"/>
      <c r="F530" s="191"/>
    </row>
    <row r="531" spans="2:6">
      <c r="B531" s="187"/>
      <c r="C531" s="188"/>
      <c r="D531" s="189"/>
      <c r="E531" s="190"/>
      <c r="F531" s="191"/>
    </row>
    <row r="532" spans="2:6">
      <c r="B532" s="187"/>
      <c r="C532" s="188"/>
      <c r="D532" s="189"/>
      <c r="E532" s="190"/>
      <c r="F532" s="191"/>
    </row>
    <row r="533" spans="2:6">
      <c r="B533" s="187"/>
      <c r="C533" s="188"/>
      <c r="D533" s="189"/>
      <c r="E533" s="190"/>
      <c r="F533" s="191"/>
    </row>
    <row r="534" spans="2:6">
      <c r="B534" s="187"/>
      <c r="C534" s="188"/>
      <c r="D534" s="189"/>
      <c r="E534" s="190"/>
      <c r="F534" s="191"/>
    </row>
    <row r="535" spans="2:6">
      <c r="B535" s="187"/>
      <c r="C535" s="188"/>
      <c r="D535" s="189"/>
      <c r="E535" s="190"/>
      <c r="F535" s="191"/>
    </row>
    <row r="536" spans="2:6">
      <c r="B536" s="187"/>
      <c r="C536" s="188"/>
      <c r="D536" s="189"/>
      <c r="E536" s="190"/>
      <c r="F536" s="191"/>
    </row>
    <row r="537" spans="2:6">
      <c r="B537" s="187"/>
      <c r="C537" s="188"/>
      <c r="D537" s="189"/>
      <c r="E537" s="190"/>
      <c r="F537" s="191"/>
    </row>
    <row r="538" spans="2:6">
      <c r="B538" s="187"/>
      <c r="C538" s="188"/>
      <c r="D538" s="189"/>
      <c r="E538" s="190"/>
      <c r="F538" s="191"/>
    </row>
    <row r="539" spans="2:6">
      <c r="B539" s="187"/>
      <c r="C539" s="188"/>
      <c r="D539" s="189"/>
      <c r="E539" s="190"/>
      <c r="F539" s="191"/>
    </row>
    <row r="540" spans="2:6">
      <c r="B540" s="187"/>
      <c r="C540" s="188"/>
      <c r="D540" s="189"/>
      <c r="E540" s="190"/>
      <c r="F540" s="191"/>
    </row>
    <row r="541" spans="2:6">
      <c r="B541" s="187"/>
      <c r="C541" s="188"/>
      <c r="D541" s="189"/>
      <c r="E541" s="190"/>
      <c r="F541" s="191"/>
    </row>
    <row r="542" spans="2:6">
      <c r="B542" s="187"/>
      <c r="C542" s="188"/>
      <c r="D542" s="189"/>
      <c r="E542" s="190"/>
      <c r="F542" s="191"/>
    </row>
    <row r="543" spans="2:6">
      <c r="B543" s="187"/>
      <c r="C543" s="188"/>
      <c r="D543" s="189"/>
      <c r="E543" s="190"/>
      <c r="F543" s="191"/>
    </row>
    <row r="544" spans="2:6">
      <c r="B544" s="187"/>
      <c r="C544" s="188"/>
      <c r="D544" s="189"/>
      <c r="E544" s="190"/>
      <c r="F544" s="191"/>
    </row>
    <row r="545" spans="2:6">
      <c r="B545" s="187"/>
      <c r="C545" s="188"/>
      <c r="D545" s="189"/>
      <c r="E545" s="190"/>
      <c r="F545" s="191"/>
    </row>
    <row r="546" spans="2:6">
      <c r="B546" s="187"/>
      <c r="C546" s="188"/>
      <c r="D546" s="189"/>
      <c r="E546" s="190"/>
      <c r="F546" s="191"/>
    </row>
    <row r="547" spans="2:6">
      <c r="B547" s="187"/>
      <c r="C547" s="188"/>
      <c r="D547" s="189"/>
      <c r="E547" s="190"/>
      <c r="F547" s="191"/>
    </row>
    <row r="548" spans="2:6">
      <c r="B548" s="187"/>
      <c r="C548" s="188"/>
      <c r="D548" s="189"/>
      <c r="E548" s="190"/>
      <c r="F548" s="191"/>
    </row>
    <row r="549" spans="2:6">
      <c r="B549" s="187"/>
      <c r="C549" s="188"/>
      <c r="D549" s="189"/>
      <c r="E549" s="190"/>
      <c r="F549" s="191"/>
    </row>
    <row r="550" spans="2:6">
      <c r="B550" s="187"/>
      <c r="C550" s="188"/>
      <c r="D550" s="189"/>
      <c r="E550" s="190"/>
      <c r="F550" s="191"/>
    </row>
    <row r="551" spans="2:6">
      <c r="B551" s="187"/>
      <c r="C551" s="188"/>
      <c r="D551" s="189"/>
      <c r="E551" s="190"/>
      <c r="F551" s="191"/>
    </row>
    <row r="552" spans="2:6">
      <c r="B552" s="187"/>
      <c r="C552" s="188"/>
      <c r="D552" s="189"/>
      <c r="E552" s="190"/>
      <c r="F552" s="191"/>
    </row>
    <row r="553" spans="2:6">
      <c r="B553" s="187"/>
      <c r="C553" s="188"/>
      <c r="D553" s="189"/>
      <c r="E553" s="190"/>
      <c r="F553" s="191"/>
    </row>
    <row r="554" spans="2:6">
      <c r="B554" s="187"/>
      <c r="C554" s="188"/>
      <c r="D554" s="189"/>
      <c r="E554" s="190"/>
      <c r="F554" s="191"/>
    </row>
    <row r="555" spans="2:6">
      <c r="B555" s="187"/>
      <c r="C555" s="188"/>
      <c r="D555" s="189"/>
      <c r="E555" s="190"/>
      <c r="F555" s="191"/>
    </row>
    <row r="556" spans="2:6">
      <c r="B556" s="187"/>
      <c r="C556" s="188"/>
      <c r="D556" s="189"/>
      <c r="E556" s="190"/>
      <c r="F556" s="191"/>
    </row>
    <row r="557" spans="2:6">
      <c r="B557" s="187"/>
      <c r="C557" s="188"/>
      <c r="D557" s="189"/>
      <c r="E557" s="190"/>
      <c r="F557" s="191"/>
    </row>
    <row r="558" spans="2:6">
      <c r="B558" s="187"/>
      <c r="C558" s="188"/>
      <c r="D558" s="189"/>
      <c r="E558" s="190"/>
      <c r="F558" s="191"/>
    </row>
    <row r="559" spans="2:6">
      <c r="B559" s="187"/>
      <c r="C559" s="188"/>
      <c r="D559" s="189"/>
      <c r="E559" s="190"/>
      <c r="F559" s="191"/>
    </row>
    <row r="560" spans="2:6">
      <c r="B560" s="187"/>
      <c r="C560" s="188"/>
      <c r="D560" s="189"/>
      <c r="E560" s="190"/>
      <c r="F560" s="191"/>
    </row>
    <row r="561" spans="2:6">
      <c r="B561" s="187"/>
      <c r="C561" s="188"/>
      <c r="D561" s="189"/>
      <c r="E561" s="190"/>
      <c r="F561" s="191"/>
    </row>
    <row r="562" spans="2:6">
      <c r="B562" s="187"/>
      <c r="C562" s="188"/>
      <c r="D562" s="189"/>
      <c r="E562" s="190"/>
      <c r="F562" s="191"/>
    </row>
    <row r="563" spans="2:6">
      <c r="B563" s="187"/>
      <c r="C563" s="188"/>
      <c r="D563" s="189"/>
      <c r="E563" s="190"/>
      <c r="F563" s="191"/>
    </row>
    <row r="564" spans="2:6">
      <c r="B564" s="187"/>
      <c r="C564" s="188"/>
      <c r="D564" s="189"/>
      <c r="E564" s="190"/>
      <c r="F564" s="191"/>
    </row>
    <row r="565" spans="2:6">
      <c r="B565" s="187"/>
      <c r="C565" s="188"/>
      <c r="D565" s="189"/>
      <c r="E565" s="190"/>
      <c r="F565" s="191"/>
    </row>
    <row r="566" spans="2:6">
      <c r="B566" s="187"/>
      <c r="C566" s="188"/>
      <c r="D566" s="189"/>
      <c r="E566" s="190"/>
      <c r="F566" s="191"/>
    </row>
    <row r="567" spans="2:6">
      <c r="B567" s="187"/>
      <c r="C567" s="188"/>
      <c r="D567" s="189"/>
      <c r="E567" s="190"/>
      <c r="F567" s="191"/>
    </row>
    <row r="568" spans="2:6">
      <c r="B568" s="187"/>
      <c r="C568" s="188"/>
      <c r="D568" s="189"/>
      <c r="E568" s="190"/>
      <c r="F568" s="191"/>
    </row>
    <row r="569" spans="2:6">
      <c r="B569" s="187"/>
      <c r="C569" s="188"/>
      <c r="D569" s="189"/>
      <c r="E569" s="190"/>
      <c r="F569" s="191"/>
    </row>
    <row r="570" spans="2:6">
      <c r="B570" s="187"/>
      <c r="C570" s="188"/>
      <c r="D570" s="189"/>
      <c r="E570" s="190"/>
      <c r="F570" s="191"/>
    </row>
    <row r="571" spans="2:6">
      <c r="B571" s="187"/>
      <c r="C571" s="188"/>
      <c r="D571" s="189"/>
      <c r="E571" s="190"/>
      <c r="F571" s="191"/>
    </row>
    <row r="572" spans="2:6">
      <c r="B572" s="187"/>
      <c r="C572" s="188"/>
      <c r="D572" s="189"/>
      <c r="E572" s="190"/>
      <c r="F572" s="191"/>
    </row>
    <row r="573" spans="2:6">
      <c r="B573" s="187"/>
      <c r="C573" s="188"/>
      <c r="D573" s="189"/>
      <c r="E573" s="190"/>
      <c r="F573" s="191"/>
    </row>
    <row r="574" spans="2:6">
      <c r="B574" s="187"/>
      <c r="C574" s="188"/>
      <c r="D574" s="189"/>
      <c r="E574" s="190"/>
      <c r="F574" s="191"/>
    </row>
    <row r="575" spans="2:6">
      <c r="B575" s="187"/>
      <c r="C575" s="188"/>
      <c r="D575" s="189"/>
      <c r="E575" s="190"/>
      <c r="F575" s="191"/>
    </row>
    <row r="576" spans="2:6">
      <c r="B576" s="187"/>
      <c r="C576" s="188"/>
      <c r="D576" s="189"/>
      <c r="E576" s="190"/>
      <c r="F576" s="191"/>
    </row>
    <row r="577" spans="2:6">
      <c r="B577" s="187"/>
      <c r="C577" s="188"/>
      <c r="D577" s="189"/>
      <c r="E577" s="190"/>
      <c r="F577" s="191"/>
    </row>
    <row r="578" spans="2:6">
      <c r="B578" s="187"/>
      <c r="C578" s="188"/>
      <c r="D578" s="189"/>
      <c r="E578" s="190"/>
      <c r="F578" s="191"/>
    </row>
    <row r="579" spans="2:6">
      <c r="B579" s="187"/>
      <c r="C579" s="188"/>
      <c r="D579" s="189"/>
      <c r="E579" s="190"/>
      <c r="F579" s="191"/>
    </row>
    <row r="580" spans="2:6">
      <c r="B580" s="187"/>
      <c r="C580" s="188"/>
      <c r="D580" s="189"/>
      <c r="E580" s="190"/>
      <c r="F580" s="191"/>
    </row>
    <row r="581" spans="2:6">
      <c r="B581" s="187"/>
      <c r="C581" s="188"/>
      <c r="D581" s="189"/>
      <c r="E581" s="190"/>
      <c r="F581" s="191"/>
    </row>
    <row r="582" spans="2:6">
      <c r="B582" s="187"/>
      <c r="C582" s="188"/>
      <c r="D582" s="189"/>
      <c r="E582" s="190"/>
      <c r="F582" s="191"/>
    </row>
    <row r="583" spans="2:6">
      <c r="B583" s="187"/>
      <c r="C583" s="188"/>
      <c r="D583" s="189"/>
      <c r="E583" s="190"/>
      <c r="F583" s="191"/>
    </row>
    <row r="584" spans="2:6">
      <c r="B584" s="187"/>
      <c r="C584" s="188"/>
      <c r="D584" s="189"/>
      <c r="E584" s="190"/>
      <c r="F584" s="191"/>
    </row>
    <row r="585" spans="2:6">
      <c r="B585" s="187"/>
      <c r="C585" s="188"/>
      <c r="D585" s="189"/>
      <c r="E585" s="190"/>
      <c r="F585" s="191"/>
    </row>
    <row r="586" spans="2:6">
      <c r="B586" s="187"/>
      <c r="C586" s="188"/>
      <c r="D586" s="189"/>
      <c r="E586" s="190"/>
      <c r="F586" s="191"/>
    </row>
    <row r="587" spans="2:6">
      <c r="B587" s="187"/>
      <c r="C587" s="188"/>
      <c r="D587" s="189"/>
      <c r="E587" s="190"/>
      <c r="F587" s="191"/>
    </row>
    <row r="588" spans="2:6">
      <c r="B588" s="187"/>
      <c r="C588" s="188"/>
      <c r="D588" s="189"/>
      <c r="E588" s="190"/>
      <c r="F588" s="191"/>
    </row>
    <row r="589" spans="2:6">
      <c r="B589" s="187"/>
      <c r="C589" s="188"/>
      <c r="D589" s="189"/>
      <c r="E589" s="190"/>
      <c r="F589" s="191"/>
    </row>
    <row r="590" spans="2:6">
      <c r="B590" s="187"/>
      <c r="C590" s="188"/>
      <c r="D590" s="189"/>
      <c r="E590" s="190"/>
      <c r="F590" s="191"/>
    </row>
    <row r="591" spans="2:6">
      <c r="B591" s="187"/>
      <c r="C591" s="188"/>
      <c r="D591" s="189"/>
      <c r="E591" s="190"/>
      <c r="F591" s="191"/>
    </row>
    <row r="592" spans="2:6">
      <c r="B592" s="187"/>
      <c r="C592" s="188"/>
      <c r="D592" s="189"/>
      <c r="E592" s="190"/>
      <c r="F592" s="191"/>
    </row>
    <row r="593" spans="2:6">
      <c r="B593" s="187"/>
      <c r="C593" s="188"/>
      <c r="D593" s="189"/>
      <c r="E593" s="190"/>
      <c r="F593" s="191"/>
    </row>
    <row r="594" spans="2:6">
      <c r="B594" s="187"/>
      <c r="C594" s="188"/>
      <c r="D594" s="189"/>
      <c r="E594" s="190"/>
      <c r="F594" s="191"/>
    </row>
    <row r="595" spans="2:6">
      <c r="B595" s="187"/>
      <c r="C595" s="188"/>
      <c r="D595" s="189"/>
      <c r="E595" s="190"/>
      <c r="F595" s="191"/>
    </row>
    <row r="596" spans="2:6">
      <c r="B596" s="187"/>
      <c r="C596" s="188"/>
      <c r="D596" s="189"/>
      <c r="E596" s="190"/>
      <c r="F596" s="191"/>
    </row>
    <row r="597" spans="2:6">
      <c r="B597" s="187"/>
      <c r="C597" s="188"/>
      <c r="D597" s="189"/>
      <c r="E597" s="190"/>
      <c r="F597" s="191"/>
    </row>
    <row r="598" spans="2:6">
      <c r="B598" s="187"/>
      <c r="C598" s="188"/>
      <c r="D598" s="189"/>
      <c r="E598" s="190"/>
      <c r="F598" s="191"/>
    </row>
    <row r="599" spans="2:6">
      <c r="B599" s="187"/>
      <c r="C599" s="188"/>
      <c r="D599" s="189"/>
      <c r="E599" s="190"/>
      <c r="F599" s="191"/>
    </row>
    <row r="600" spans="2:6">
      <c r="B600" s="187"/>
      <c r="C600" s="188"/>
      <c r="D600" s="189"/>
      <c r="E600" s="190"/>
      <c r="F600" s="191"/>
    </row>
    <row r="601" spans="2:6">
      <c r="B601" s="187"/>
      <c r="C601" s="188"/>
      <c r="D601" s="189"/>
      <c r="E601" s="190"/>
      <c r="F601" s="191"/>
    </row>
    <row r="602" spans="2:6">
      <c r="B602" s="187"/>
      <c r="C602" s="188"/>
      <c r="D602" s="189"/>
      <c r="E602" s="190"/>
      <c r="F602" s="191"/>
    </row>
    <row r="603" spans="2:6">
      <c r="B603" s="187"/>
      <c r="C603" s="188"/>
      <c r="D603" s="189"/>
      <c r="E603" s="190"/>
      <c r="F603" s="191"/>
    </row>
    <row r="604" spans="2:6">
      <c r="B604" s="187"/>
      <c r="C604" s="188"/>
      <c r="D604" s="189"/>
      <c r="E604" s="190"/>
      <c r="F604" s="191"/>
    </row>
    <row r="605" spans="2:6">
      <c r="B605" s="187"/>
      <c r="C605" s="188"/>
      <c r="D605" s="189"/>
      <c r="E605" s="190"/>
      <c r="F605" s="191"/>
    </row>
    <row r="606" spans="2:6">
      <c r="B606" s="187"/>
      <c r="C606" s="188"/>
      <c r="D606" s="189"/>
      <c r="E606" s="190"/>
      <c r="F606" s="191"/>
    </row>
    <row r="607" spans="2:6">
      <c r="B607" s="187"/>
      <c r="C607" s="188"/>
      <c r="D607" s="189"/>
      <c r="E607" s="190"/>
      <c r="F607" s="191"/>
    </row>
    <row r="608" spans="2:6">
      <c r="B608" s="187"/>
      <c r="C608" s="188"/>
      <c r="D608" s="189"/>
      <c r="E608" s="190"/>
      <c r="F608" s="191"/>
    </row>
    <row r="609" spans="2:6">
      <c r="B609" s="187"/>
      <c r="C609" s="188"/>
      <c r="D609" s="189"/>
      <c r="E609" s="190"/>
      <c r="F609" s="191"/>
    </row>
    <row r="610" spans="2:6">
      <c r="B610" s="187"/>
      <c r="C610" s="188"/>
      <c r="D610" s="189"/>
      <c r="E610" s="190"/>
      <c r="F610" s="191"/>
    </row>
    <row r="611" spans="2:6">
      <c r="B611" s="187"/>
      <c r="C611" s="188"/>
      <c r="D611" s="189"/>
      <c r="E611" s="190"/>
      <c r="F611" s="191"/>
    </row>
    <row r="612" spans="2:6">
      <c r="B612" s="187"/>
      <c r="C612" s="188"/>
      <c r="D612" s="189"/>
      <c r="E612" s="190"/>
      <c r="F612" s="191"/>
    </row>
    <row r="613" spans="2:6">
      <c r="B613" s="187"/>
      <c r="C613" s="188"/>
      <c r="D613" s="189"/>
      <c r="E613" s="190"/>
      <c r="F613" s="191"/>
    </row>
    <row r="614" spans="2:6">
      <c r="B614" s="187"/>
      <c r="C614" s="188"/>
      <c r="D614" s="189"/>
      <c r="E614" s="190"/>
      <c r="F614" s="191"/>
    </row>
    <row r="615" spans="2:6">
      <c r="B615" s="187"/>
      <c r="C615" s="188"/>
      <c r="D615" s="189"/>
      <c r="E615" s="190"/>
      <c r="F615" s="191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8"/>
  <dimension ref="A1:AG342"/>
  <sheetViews>
    <sheetView zoomScaleNormal="100" workbookViewId="0">
      <selection activeCell="B300" sqref="B300"/>
    </sheetView>
  </sheetViews>
  <sheetFormatPr defaultColWidth="9.140625" defaultRowHeight="12.75"/>
  <cols>
    <col min="1" max="1" width="9.140625" style="122"/>
    <col min="2" max="2" width="5" style="11" bestFit="1" customWidth="1"/>
    <col min="3" max="3" width="14.7109375" style="11" bestFit="1" customWidth="1"/>
    <col min="4" max="4" width="9.140625" style="11"/>
    <col min="5" max="5" width="9.42578125" style="11" bestFit="1" customWidth="1"/>
    <col min="6" max="7" width="9.140625" style="11"/>
    <col min="8" max="8" width="11" style="11" bestFit="1" customWidth="1"/>
    <col min="9" max="9" width="10.140625" style="11" bestFit="1" customWidth="1"/>
    <col min="10" max="10" width="9" style="11" bestFit="1" customWidth="1"/>
    <col min="11" max="12" width="7.5703125" style="11" bestFit="1" customWidth="1"/>
    <col min="13" max="14" width="9.42578125" style="11" bestFit="1" customWidth="1"/>
    <col min="15" max="15" width="8.42578125" style="11" bestFit="1" customWidth="1"/>
    <col min="16" max="16" width="9.7109375" style="11" bestFit="1" customWidth="1"/>
    <col min="17" max="17" width="11.28515625" style="11" customWidth="1"/>
    <col min="18" max="18" width="8.140625" style="11" bestFit="1" customWidth="1"/>
    <col min="19" max="19" width="8.85546875" style="11" bestFit="1" customWidth="1"/>
    <col min="20" max="20" width="9.5703125" style="11" bestFit="1" customWidth="1"/>
    <col min="21" max="23" width="9.140625" style="11"/>
    <col min="24" max="24" width="9.7109375" style="11" bestFit="1" customWidth="1"/>
    <col min="25" max="25" width="9.140625" style="11"/>
    <col min="26" max="26" width="10.140625" style="11" bestFit="1" customWidth="1"/>
    <col min="27" max="27" width="9.5703125" style="11" bestFit="1" customWidth="1"/>
    <col min="28" max="29" width="10.140625" style="11" bestFit="1" customWidth="1"/>
    <col min="30" max="30" width="9" style="11" bestFit="1" customWidth="1"/>
    <col min="31" max="31" width="11.140625" style="11" bestFit="1" customWidth="1"/>
    <col min="32" max="32" width="12.7109375" style="11" bestFit="1" customWidth="1"/>
    <col min="33" max="33" width="14.7109375" style="11" bestFit="1" customWidth="1"/>
    <col min="34" max="34" width="10" style="11" bestFit="1" customWidth="1"/>
    <col min="35" max="35" width="9.85546875" style="11" bestFit="1" customWidth="1"/>
    <col min="36" max="36" width="9.7109375" style="11" bestFit="1" customWidth="1"/>
    <col min="37" max="37" width="9" style="11" bestFit="1" customWidth="1"/>
    <col min="38" max="38" width="12" style="11" bestFit="1" customWidth="1"/>
    <col min="39" max="39" width="11.85546875" style="11" bestFit="1" customWidth="1"/>
    <col min="40" max="41" width="7.85546875" style="11" bestFit="1" customWidth="1"/>
    <col min="42" max="16384" width="9.140625" style="11"/>
  </cols>
  <sheetData>
    <row r="1" spans="1:33" ht="15">
      <c r="C1" s="110" t="s">
        <v>210</v>
      </c>
      <c r="D1" s="47" t="s">
        <v>10</v>
      </c>
      <c r="E1" s="10" t="s">
        <v>211</v>
      </c>
      <c r="F1" s="10" t="s">
        <v>8</v>
      </c>
      <c r="G1" s="205" t="s">
        <v>257</v>
      </c>
      <c r="H1" s="206"/>
      <c r="I1" s="206"/>
      <c r="J1" s="206"/>
      <c r="K1" s="206"/>
      <c r="L1" s="206"/>
      <c r="M1" s="206"/>
      <c r="N1" s="206"/>
      <c r="O1" s="206"/>
      <c r="P1" s="207" t="s">
        <v>212</v>
      </c>
      <c r="Q1" s="208"/>
      <c r="R1" s="208"/>
      <c r="S1" s="208"/>
      <c r="T1" s="208"/>
      <c r="U1" s="10" t="s">
        <v>8</v>
      </c>
      <c r="V1" s="10" t="s">
        <v>82</v>
      </c>
      <c r="W1" s="10" t="s">
        <v>83</v>
      </c>
      <c r="X1" s="10" t="s">
        <v>83</v>
      </c>
      <c r="Y1" s="10" t="s">
        <v>9</v>
      </c>
      <c r="Z1" s="34" t="s">
        <v>213</v>
      </c>
      <c r="AA1" s="10" t="s">
        <v>10</v>
      </c>
      <c r="AB1" s="10" t="s">
        <v>10</v>
      </c>
      <c r="AC1" s="10" t="s">
        <v>10</v>
      </c>
      <c r="AD1" s="10" t="s">
        <v>12</v>
      </c>
      <c r="AE1" s="10" t="s">
        <v>12</v>
      </c>
      <c r="AF1" s="10"/>
    </row>
    <row r="2" spans="1:33">
      <c r="C2" s="111"/>
      <c r="D2" s="47" t="s">
        <v>16</v>
      </c>
      <c r="E2" s="10" t="s">
        <v>214</v>
      </c>
      <c r="F2" s="10" t="s">
        <v>14</v>
      </c>
      <c r="G2" s="10" t="s">
        <v>215</v>
      </c>
      <c r="H2" s="10" t="s">
        <v>216</v>
      </c>
      <c r="I2" s="204" t="s">
        <v>217</v>
      </c>
      <c r="J2" s="204"/>
      <c r="K2" s="204"/>
      <c r="L2" s="10" t="s">
        <v>123</v>
      </c>
      <c r="M2" s="10" t="s">
        <v>211</v>
      </c>
      <c r="N2" s="10" t="s">
        <v>211</v>
      </c>
      <c r="O2" s="10" t="s">
        <v>125</v>
      </c>
      <c r="P2" s="10" t="s">
        <v>84</v>
      </c>
      <c r="Q2" s="112" t="s">
        <v>218</v>
      </c>
      <c r="R2" s="112" t="s">
        <v>218</v>
      </c>
      <c r="S2" s="15" t="s">
        <v>219</v>
      </c>
      <c r="T2" s="10" t="s">
        <v>87</v>
      </c>
      <c r="U2" s="10" t="s">
        <v>14</v>
      </c>
      <c r="V2" s="10" t="s">
        <v>88</v>
      </c>
      <c r="W2" s="10" t="s">
        <v>89</v>
      </c>
      <c r="X2" s="10" t="s">
        <v>89</v>
      </c>
      <c r="Y2" s="10" t="s">
        <v>15</v>
      </c>
      <c r="Z2" s="112"/>
      <c r="AA2" s="10" t="s">
        <v>16</v>
      </c>
      <c r="AB2" s="10" t="s">
        <v>16</v>
      </c>
      <c r="AC2" s="10" t="s">
        <v>16</v>
      </c>
      <c r="AD2" s="10" t="s">
        <v>220</v>
      </c>
      <c r="AE2" s="10" t="s">
        <v>281</v>
      </c>
      <c r="AF2" s="10"/>
    </row>
    <row r="3" spans="1:33">
      <c r="C3" s="111"/>
      <c r="D3" s="47" t="s">
        <v>221</v>
      </c>
      <c r="E3" s="16" t="s">
        <v>167</v>
      </c>
      <c r="F3" s="10" t="s">
        <v>20</v>
      </c>
      <c r="G3" s="10" t="s">
        <v>126</v>
      </c>
      <c r="H3" s="10" t="s">
        <v>222</v>
      </c>
      <c r="I3" s="10" t="s">
        <v>223</v>
      </c>
      <c r="J3" s="209" t="s">
        <v>224</v>
      </c>
      <c r="K3" s="209"/>
      <c r="L3" s="10" t="s">
        <v>130</v>
      </c>
      <c r="M3" s="10" t="s">
        <v>225</v>
      </c>
      <c r="N3" s="10" t="s">
        <v>226</v>
      </c>
      <c r="O3" s="10" t="s">
        <v>133</v>
      </c>
      <c r="P3" s="10" t="s">
        <v>90</v>
      </c>
      <c r="Q3" s="15" t="s">
        <v>227</v>
      </c>
      <c r="R3" s="15" t="s">
        <v>228</v>
      </c>
      <c r="S3" s="15" t="s">
        <v>88</v>
      </c>
      <c r="T3" s="10" t="s">
        <v>229</v>
      </c>
      <c r="U3" s="10" t="s">
        <v>20</v>
      </c>
      <c r="V3" s="10" t="s">
        <v>94</v>
      </c>
      <c r="W3" s="10" t="s">
        <v>88</v>
      </c>
      <c r="X3" s="10" t="s">
        <v>88</v>
      </c>
      <c r="Y3" s="10" t="s">
        <v>21</v>
      </c>
      <c r="Z3" s="113"/>
      <c r="AA3" s="10" t="s">
        <v>230</v>
      </c>
      <c r="AB3" s="10" t="s">
        <v>231</v>
      </c>
      <c r="AC3" s="10" t="s">
        <v>231</v>
      </c>
      <c r="AD3" s="10" t="s">
        <v>18</v>
      </c>
      <c r="AE3" s="10" t="s">
        <v>23</v>
      </c>
      <c r="AF3" s="10"/>
    </row>
    <row r="4" spans="1:33">
      <c r="C4" s="111"/>
      <c r="D4" s="47" t="s">
        <v>232</v>
      </c>
      <c r="E4" s="16"/>
      <c r="F4" s="10" t="s">
        <v>233</v>
      </c>
      <c r="G4" s="10" t="s">
        <v>234</v>
      </c>
      <c r="H4" s="10" t="s">
        <v>235</v>
      </c>
      <c r="I4" s="10" t="s">
        <v>236</v>
      </c>
      <c r="J4" s="210" t="s">
        <v>237</v>
      </c>
      <c r="K4" s="210"/>
      <c r="L4" s="10"/>
      <c r="M4" s="47"/>
      <c r="N4" s="47"/>
      <c r="O4" s="10" t="s">
        <v>55</v>
      </c>
      <c r="P4" s="10" t="s">
        <v>99</v>
      </c>
      <c r="Q4" s="15" t="s">
        <v>55</v>
      </c>
      <c r="R4" s="15" t="s">
        <v>238</v>
      </c>
      <c r="S4" s="15" t="s">
        <v>16</v>
      </c>
      <c r="T4" s="10" t="s">
        <v>88</v>
      </c>
      <c r="U4" s="10" t="s">
        <v>233</v>
      </c>
      <c r="V4" s="114" t="s">
        <v>239</v>
      </c>
      <c r="W4" s="10" t="s">
        <v>94</v>
      </c>
      <c r="X4" s="10" t="s">
        <v>240</v>
      </c>
      <c r="Y4" s="10" t="s">
        <v>24</v>
      </c>
      <c r="Z4" s="15"/>
      <c r="AA4" s="10" t="s">
        <v>241</v>
      </c>
      <c r="AB4" s="10" t="s">
        <v>242</v>
      </c>
      <c r="AC4" s="10" t="s">
        <v>242</v>
      </c>
      <c r="AD4" s="10" t="s">
        <v>243</v>
      </c>
      <c r="AE4" s="10"/>
      <c r="AF4" s="10"/>
    </row>
    <row r="5" spans="1:33">
      <c r="C5" s="111"/>
      <c r="D5" s="47" t="s">
        <v>167</v>
      </c>
      <c r="E5" s="39"/>
      <c r="F5" s="10" t="s">
        <v>167</v>
      </c>
      <c r="G5" s="10" t="s">
        <v>244</v>
      </c>
      <c r="H5" s="10" t="s">
        <v>237</v>
      </c>
      <c r="I5" s="10" t="s">
        <v>139</v>
      </c>
      <c r="J5" s="10" t="s">
        <v>245</v>
      </c>
      <c r="K5" s="10" t="s">
        <v>246</v>
      </c>
      <c r="L5" s="10"/>
      <c r="M5" s="10"/>
      <c r="N5" s="10"/>
      <c r="O5" s="10" t="s">
        <v>142</v>
      </c>
      <c r="P5" s="10" t="s">
        <v>247</v>
      </c>
      <c r="Q5" s="15" t="s">
        <v>248</v>
      </c>
      <c r="R5" s="15" t="s">
        <v>249</v>
      </c>
      <c r="S5" s="15" t="s">
        <v>250</v>
      </c>
      <c r="T5" s="10" t="s">
        <v>94</v>
      </c>
      <c r="U5" s="10" t="s">
        <v>167</v>
      </c>
      <c r="V5" s="10"/>
      <c r="W5" s="15"/>
      <c r="X5" s="114" t="s">
        <v>251</v>
      </c>
      <c r="Y5" s="10"/>
      <c r="Z5" s="15"/>
      <c r="AA5" s="10" t="s">
        <v>167</v>
      </c>
      <c r="AB5" s="10" t="s">
        <v>167</v>
      </c>
      <c r="AC5" s="10" t="s">
        <v>252</v>
      </c>
      <c r="AD5" s="10" t="s">
        <v>252</v>
      </c>
      <c r="AF5" s="10"/>
    </row>
    <row r="6" spans="1:33">
      <c r="C6" s="9"/>
      <c r="D6" s="47"/>
      <c r="E6" s="15"/>
      <c r="F6" s="10"/>
      <c r="G6" s="10" t="s">
        <v>253</v>
      </c>
      <c r="H6" s="10"/>
      <c r="I6" s="10" t="s">
        <v>94</v>
      </c>
      <c r="J6" s="10" t="s">
        <v>148</v>
      </c>
      <c r="K6" s="10" t="s">
        <v>148</v>
      </c>
      <c r="L6" s="10"/>
      <c r="M6" s="10"/>
      <c r="N6" s="10"/>
      <c r="O6" s="10" t="s">
        <v>146</v>
      </c>
      <c r="P6" s="47"/>
      <c r="Q6" s="15"/>
      <c r="R6" s="15" t="s">
        <v>138</v>
      </c>
      <c r="S6" s="15"/>
      <c r="T6" s="47"/>
      <c r="U6" s="47"/>
      <c r="V6" s="47"/>
      <c r="W6" s="47"/>
      <c r="X6" s="47"/>
      <c r="Y6" s="47"/>
      <c r="Z6" s="15"/>
      <c r="AA6" s="10"/>
      <c r="AB6" s="47"/>
      <c r="AC6" s="15"/>
      <c r="AD6" s="15"/>
      <c r="AE6" s="10"/>
      <c r="AF6" s="10"/>
    </row>
    <row r="7" spans="1:33">
      <c r="C7" s="9"/>
      <c r="D7" s="47"/>
      <c r="E7" s="15"/>
      <c r="F7" s="10"/>
      <c r="G7" s="10" t="s">
        <v>254</v>
      </c>
      <c r="H7" s="10" t="s">
        <v>255</v>
      </c>
      <c r="I7" s="10"/>
      <c r="J7" s="10"/>
      <c r="K7" s="10"/>
      <c r="L7" s="10"/>
      <c r="M7" s="10"/>
      <c r="N7" s="10"/>
      <c r="O7" s="10" t="s">
        <v>149</v>
      </c>
      <c r="P7" s="10"/>
      <c r="Q7" s="15"/>
      <c r="R7" s="15" t="s">
        <v>143</v>
      </c>
      <c r="S7" s="15"/>
      <c r="T7" s="10"/>
      <c r="U7" s="10"/>
      <c r="V7" s="39"/>
      <c r="W7" s="34"/>
      <c r="X7" s="39"/>
      <c r="Y7" s="15"/>
      <c r="Z7" s="15"/>
      <c r="AA7" s="10"/>
      <c r="AB7" s="47"/>
      <c r="AC7" s="15"/>
      <c r="AD7" s="15"/>
      <c r="AE7" s="114"/>
      <c r="AF7" s="10"/>
    </row>
    <row r="8" spans="1:33">
      <c r="C8" s="9"/>
      <c r="D8" s="47"/>
      <c r="E8" s="15"/>
      <c r="F8" s="10"/>
      <c r="G8" s="10" t="s">
        <v>256</v>
      </c>
      <c r="H8" s="47"/>
      <c r="I8" s="10"/>
      <c r="J8" s="10"/>
      <c r="K8" s="10"/>
      <c r="L8" s="10"/>
      <c r="M8" s="10"/>
      <c r="N8" s="10"/>
      <c r="O8" s="10" t="s">
        <v>150</v>
      </c>
      <c r="P8" s="10"/>
      <c r="Q8" s="15"/>
      <c r="R8" s="15"/>
      <c r="S8" s="15"/>
      <c r="T8" s="15"/>
      <c r="U8" s="15"/>
      <c r="V8" s="15"/>
      <c r="W8" s="15"/>
      <c r="X8" s="15"/>
      <c r="Y8" s="39"/>
      <c r="Z8" s="15"/>
      <c r="AA8" s="10"/>
      <c r="AB8" s="10"/>
      <c r="AC8" s="15"/>
      <c r="AD8" s="15"/>
      <c r="AE8" s="15"/>
      <c r="AF8" s="15"/>
    </row>
    <row r="9" spans="1:33">
      <c r="C9" s="9"/>
      <c r="D9" s="47"/>
      <c r="E9" s="15"/>
      <c r="F9" s="15"/>
      <c r="G9" s="47"/>
      <c r="H9" s="10"/>
      <c r="I9" s="10"/>
      <c r="J9" s="10"/>
      <c r="K9" s="10"/>
      <c r="L9" s="10"/>
      <c r="M9" s="10"/>
      <c r="N9" s="10"/>
      <c r="O9" s="10"/>
      <c r="P9" s="10"/>
      <c r="Q9" s="115"/>
      <c r="R9" s="115"/>
      <c r="S9" s="115"/>
      <c r="T9" s="10"/>
      <c r="U9" s="10"/>
      <c r="V9" s="15"/>
      <c r="W9" s="15"/>
      <c r="X9" s="15"/>
      <c r="Y9" s="15"/>
      <c r="Z9" s="15"/>
      <c r="AA9" s="10"/>
      <c r="AB9" s="10"/>
      <c r="AC9" s="15"/>
      <c r="AD9" s="15"/>
      <c r="AE9" s="15"/>
      <c r="AF9" s="15"/>
    </row>
    <row r="10" spans="1:33">
      <c r="B10" s="42"/>
      <c r="C10" s="116">
        <v>1</v>
      </c>
      <c r="D10" s="117">
        <v>2</v>
      </c>
      <c r="E10" s="117">
        <v>3</v>
      </c>
      <c r="F10" s="117">
        <v>4</v>
      </c>
      <c r="G10" s="117">
        <v>5</v>
      </c>
      <c r="H10" s="117">
        <v>6</v>
      </c>
      <c r="I10" s="117">
        <v>7</v>
      </c>
      <c r="J10" s="117">
        <v>8</v>
      </c>
      <c r="K10" s="117">
        <v>9</v>
      </c>
      <c r="L10" s="117">
        <v>10</v>
      </c>
      <c r="M10" s="117">
        <v>11</v>
      </c>
      <c r="N10" s="117">
        <v>12</v>
      </c>
      <c r="O10" s="117">
        <v>13</v>
      </c>
      <c r="P10" s="117">
        <v>14</v>
      </c>
      <c r="Q10" s="117">
        <v>15</v>
      </c>
      <c r="R10" s="117">
        <v>16</v>
      </c>
      <c r="S10" s="117">
        <v>17</v>
      </c>
      <c r="T10" s="117">
        <v>18</v>
      </c>
      <c r="U10" s="117">
        <v>19</v>
      </c>
      <c r="V10" s="117">
        <v>20</v>
      </c>
      <c r="W10" s="117">
        <v>21</v>
      </c>
      <c r="X10" s="117">
        <v>22</v>
      </c>
      <c r="Y10" s="117">
        <v>23</v>
      </c>
      <c r="Z10" s="117">
        <v>24</v>
      </c>
      <c r="AA10" s="117">
        <v>25</v>
      </c>
      <c r="AB10" s="117">
        <v>26</v>
      </c>
      <c r="AC10" s="117">
        <v>27</v>
      </c>
      <c r="AD10" s="117">
        <v>28</v>
      </c>
      <c r="AE10" s="117">
        <v>29</v>
      </c>
      <c r="AF10" s="117"/>
    </row>
    <row r="11" spans="1:33">
      <c r="A11" s="18" t="s">
        <v>659</v>
      </c>
      <c r="B11" s="18" t="s">
        <v>660</v>
      </c>
      <c r="C11" s="18" t="s">
        <v>318</v>
      </c>
      <c r="D11" s="18">
        <v>411732.82400000002</v>
      </c>
      <c r="E11" s="18">
        <v>58850</v>
      </c>
      <c r="F11" s="18">
        <v>470582.82400000002</v>
      </c>
      <c r="G11" s="18">
        <v>223098</v>
      </c>
      <c r="H11" s="18">
        <v>128869</v>
      </c>
      <c r="I11" s="18">
        <v>18779</v>
      </c>
      <c r="J11" s="18">
        <v>32803</v>
      </c>
      <c r="K11" s="18">
        <v>493</v>
      </c>
      <c r="L11" s="18">
        <v>86</v>
      </c>
      <c r="M11" s="18">
        <v>52819</v>
      </c>
      <c r="N11" s="18">
        <v>58850</v>
      </c>
      <c r="O11" s="18">
        <v>1472</v>
      </c>
      <c r="P11" s="18">
        <v>308611.46340000001</v>
      </c>
      <c r="Q11" s="18">
        <v>153802.4</v>
      </c>
      <c r="R11" s="18">
        <v>-46220.45</v>
      </c>
      <c r="S11" s="18">
        <v>41043.269999999997</v>
      </c>
      <c r="T11" s="18">
        <v>457236.68339999998</v>
      </c>
      <c r="U11" s="18">
        <v>470582.82400000002</v>
      </c>
      <c r="V11" s="18">
        <v>399995.40039999998</v>
      </c>
      <c r="W11" s="18">
        <v>57241.283000000098</v>
      </c>
      <c r="X11" s="18">
        <v>40068.898099999999</v>
      </c>
      <c r="Y11" s="18">
        <v>1.085</v>
      </c>
      <c r="Z11" s="18">
        <v>92723</v>
      </c>
      <c r="AA11" s="18">
        <v>510582.36404000001</v>
      </c>
      <c r="AB11" s="18">
        <v>522540.80533248198</v>
      </c>
      <c r="AC11" s="18">
        <v>5635.5036542441703</v>
      </c>
      <c r="AD11" s="18">
        <v>544.82568904507798</v>
      </c>
      <c r="AE11" s="18">
        <v>50517872</v>
      </c>
      <c r="AF11" s="193"/>
    </row>
    <row r="12" spans="1:33">
      <c r="A12" s="18" t="s">
        <v>659</v>
      </c>
      <c r="B12" s="18" t="s">
        <v>661</v>
      </c>
      <c r="C12" s="18" t="s">
        <v>329</v>
      </c>
      <c r="D12" s="18">
        <v>113257.31299999999</v>
      </c>
      <c r="E12" s="18">
        <v>9406</v>
      </c>
      <c r="F12" s="18">
        <v>122663.31299999999</v>
      </c>
      <c r="G12" s="18">
        <v>22360</v>
      </c>
      <c r="H12" s="18">
        <v>113868</v>
      </c>
      <c r="I12" s="18">
        <v>16871</v>
      </c>
      <c r="J12" s="18">
        <v>0</v>
      </c>
      <c r="K12" s="18">
        <v>3141</v>
      </c>
      <c r="L12" s="18">
        <v>14122</v>
      </c>
      <c r="M12" s="18">
        <v>12036</v>
      </c>
      <c r="N12" s="18">
        <v>9406</v>
      </c>
      <c r="O12" s="18">
        <v>1107</v>
      </c>
      <c r="P12" s="18">
        <v>30930.588</v>
      </c>
      <c r="Q12" s="18">
        <v>113798</v>
      </c>
      <c r="R12" s="18">
        <v>-23175.25</v>
      </c>
      <c r="S12" s="18">
        <v>5948.98</v>
      </c>
      <c r="T12" s="18">
        <v>127502.318</v>
      </c>
      <c r="U12" s="18">
        <v>122663.31299999999</v>
      </c>
      <c r="V12" s="18">
        <v>104263.81604999999</v>
      </c>
      <c r="W12" s="18">
        <v>23238.501950000002</v>
      </c>
      <c r="X12" s="18">
        <v>16266.951365000001</v>
      </c>
      <c r="Y12" s="18">
        <v>1.133</v>
      </c>
      <c r="Z12" s="18">
        <v>33199</v>
      </c>
      <c r="AA12" s="18">
        <v>138977.53362900001</v>
      </c>
      <c r="AB12" s="18">
        <v>142232.551416387</v>
      </c>
      <c r="AC12" s="18">
        <v>4284.2420379043697</v>
      </c>
      <c r="AD12" s="18">
        <v>-806.43592729472505</v>
      </c>
      <c r="AE12" s="18">
        <v>-26772866</v>
      </c>
      <c r="AF12" s="18"/>
      <c r="AG12" s="18"/>
    </row>
    <row r="13" spans="1:33">
      <c r="A13" s="18" t="s">
        <v>659</v>
      </c>
      <c r="B13" s="18" t="s">
        <v>662</v>
      </c>
      <c r="C13" s="18" t="s">
        <v>330</v>
      </c>
      <c r="D13" s="18">
        <v>143693.639</v>
      </c>
      <c r="E13" s="18">
        <v>10213</v>
      </c>
      <c r="F13" s="18">
        <v>153906.639</v>
      </c>
      <c r="G13" s="18">
        <v>71803</v>
      </c>
      <c r="H13" s="18">
        <v>91131</v>
      </c>
      <c r="I13" s="18">
        <v>105428</v>
      </c>
      <c r="J13" s="18">
        <v>0</v>
      </c>
      <c r="K13" s="18">
        <v>8975</v>
      </c>
      <c r="L13" s="18">
        <v>103672</v>
      </c>
      <c r="M13" s="18">
        <v>13334</v>
      </c>
      <c r="N13" s="18">
        <v>10213</v>
      </c>
      <c r="O13" s="18">
        <v>179</v>
      </c>
      <c r="P13" s="18">
        <v>99325.089900000006</v>
      </c>
      <c r="Q13" s="18">
        <v>174703.9</v>
      </c>
      <c r="R13" s="18">
        <v>-99607.25</v>
      </c>
      <c r="S13" s="18">
        <v>6414.27</v>
      </c>
      <c r="T13" s="18">
        <v>180836.0099</v>
      </c>
      <c r="U13" s="18">
        <v>153906.639</v>
      </c>
      <c r="V13" s="18">
        <v>130820.64315</v>
      </c>
      <c r="W13" s="18">
        <v>50015.366750000001</v>
      </c>
      <c r="X13" s="18">
        <v>35010.756724999999</v>
      </c>
      <c r="Y13" s="18">
        <v>1.2270000000000001</v>
      </c>
      <c r="Z13" s="18">
        <v>28232</v>
      </c>
      <c r="AA13" s="18">
        <v>188843.44605299999</v>
      </c>
      <c r="AB13" s="18">
        <v>193266.382335456</v>
      </c>
      <c r="AC13" s="18">
        <v>6845.6497001791004</v>
      </c>
      <c r="AD13" s="18">
        <v>1754.9717349800101</v>
      </c>
      <c r="AE13" s="18">
        <v>49546362</v>
      </c>
      <c r="AF13" s="18"/>
      <c r="AG13" s="18"/>
    </row>
    <row r="14" spans="1:33">
      <c r="A14" s="18" t="s">
        <v>659</v>
      </c>
      <c r="B14" s="18" t="s">
        <v>663</v>
      </c>
      <c r="C14" s="18" t="s">
        <v>331</v>
      </c>
      <c r="D14" s="18">
        <v>316600.94300000003</v>
      </c>
      <c r="E14" s="18">
        <v>42225</v>
      </c>
      <c r="F14" s="18">
        <v>358825.94300000003</v>
      </c>
      <c r="G14" s="18">
        <v>173933</v>
      </c>
      <c r="H14" s="18">
        <v>114655</v>
      </c>
      <c r="I14" s="18">
        <v>182657</v>
      </c>
      <c r="J14" s="18">
        <v>0</v>
      </c>
      <c r="K14" s="18">
        <v>0</v>
      </c>
      <c r="L14" s="18">
        <v>170385</v>
      </c>
      <c r="M14" s="18">
        <v>84520</v>
      </c>
      <c r="N14" s="18">
        <v>42225</v>
      </c>
      <c r="O14" s="18">
        <v>675</v>
      </c>
      <c r="P14" s="18">
        <v>240601.5189</v>
      </c>
      <c r="Q14" s="18">
        <v>252715.2</v>
      </c>
      <c r="R14" s="18">
        <v>-217243</v>
      </c>
      <c r="S14" s="18">
        <v>21522.85</v>
      </c>
      <c r="T14" s="18">
        <v>297596.56890000001</v>
      </c>
      <c r="U14" s="18">
        <v>358825.94300000003</v>
      </c>
      <c r="V14" s="18">
        <v>305002.05154999997</v>
      </c>
      <c r="W14" s="18">
        <v>-7405.48265000008</v>
      </c>
      <c r="X14" s="18">
        <v>-5183.8378550000498</v>
      </c>
      <c r="Y14" s="18">
        <v>0.98599999999999999</v>
      </c>
      <c r="Z14" s="18">
        <v>89684</v>
      </c>
      <c r="AA14" s="18">
        <v>353802.37979799998</v>
      </c>
      <c r="AB14" s="18">
        <v>362088.84890844399</v>
      </c>
      <c r="AC14" s="18">
        <v>4037.3851401414299</v>
      </c>
      <c r="AD14" s="18">
        <v>-1053.2928250576599</v>
      </c>
      <c r="AE14" s="18">
        <v>-94463514</v>
      </c>
      <c r="AF14" s="18"/>
      <c r="AG14" s="18"/>
    </row>
    <row r="15" spans="1:33">
      <c r="A15" s="18" t="s">
        <v>659</v>
      </c>
      <c r="B15" s="18" t="s">
        <v>664</v>
      </c>
      <c r="C15" s="18" t="s">
        <v>332</v>
      </c>
      <c r="D15" s="18">
        <v>349270.11200000002</v>
      </c>
      <c r="E15" s="18">
        <v>46302</v>
      </c>
      <c r="F15" s="18">
        <v>395572.11200000002</v>
      </c>
      <c r="G15" s="18">
        <v>183723</v>
      </c>
      <c r="H15" s="18">
        <v>134581</v>
      </c>
      <c r="I15" s="18">
        <v>229482</v>
      </c>
      <c r="J15" s="18">
        <v>0</v>
      </c>
      <c r="K15" s="18">
        <v>14111</v>
      </c>
      <c r="L15" s="18">
        <v>233151</v>
      </c>
      <c r="M15" s="18">
        <v>52267</v>
      </c>
      <c r="N15" s="18">
        <v>46302</v>
      </c>
      <c r="O15" s="18">
        <v>1287</v>
      </c>
      <c r="P15" s="18">
        <v>254144.02590000001</v>
      </c>
      <c r="Q15" s="18">
        <v>321447.90000000002</v>
      </c>
      <c r="R15" s="18">
        <v>-243699.25</v>
      </c>
      <c r="S15" s="18">
        <v>30471.31</v>
      </c>
      <c r="T15" s="18">
        <v>362363.98590000003</v>
      </c>
      <c r="U15" s="18">
        <v>395572.11200000002</v>
      </c>
      <c r="V15" s="18">
        <v>336236.29519999999</v>
      </c>
      <c r="W15" s="18">
        <v>26127.690699999901</v>
      </c>
      <c r="X15" s="18">
        <v>18289.383489999898</v>
      </c>
      <c r="Y15" s="18">
        <v>1.046</v>
      </c>
      <c r="Z15" s="18">
        <v>111415</v>
      </c>
      <c r="AA15" s="18">
        <v>413768.429152</v>
      </c>
      <c r="AB15" s="18">
        <v>423459.37387940002</v>
      </c>
      <c r="AC15" s="18">
        <v>3800.7393428120099</v>
      </c>
      <c r="AD15" s="18">
        <v>-1289.9386223870899</v>
      </c>
      <c r="AE15" s="18">
        <v>-143718512</v>
      </c>
      <c r="AF15" s="18"/>
      <c r="AG15" s="18"/>
    </row>
    <row r="16" spans="1:33">
      <c r="A16" s="18" t="s">
        <v>659</v>
      </c>
      <c r="B16" s="18" t="s">
        <v>665</v>
      </c>
      <c r="C16" s="18" t="s">
        <v>333</v>
      </c>
      <c r="D16" s="18">
        <v>315936.87</v>
      </c>
      <c r="E16" s="18">
        <v>30946</v>
      </c>
      <c r="F16" s="18">
        <v>346882.87</v>
      </c>
      <c r="G16" s="18">
        <v>120611</v>
      </c>
      <c r="H16" s="18">
        <v>193192</v>
      </c>
      <c r="I16" s="18">
        <v>9508</v>
      </c>
      <c r="J16" s="18">
        <v>0</v>
      </c>
      <c r="K16" s="18">
        <v>14512</v>
      </c>
      <c r="L16" s="18">
        <v>3531</v>
      </c>
      <c r="M16" s="18">
        <v>62377</v>
      </c>
      <c r="N16" s="18">
        <v>30946</v>
      </c>
      <c r="O16" s="18">
        <v>0</v>
      </c>
      <c r="P16" s="18">
        <v>166841.19630000001</v>
      </c>
      <c r="Q16" s="18">
        <v>184630.2</v>
      </c>
      <c r="R16" s="18">
        <v>-56021.8</v>
      </c>
      <c r="S16" s="18">
        <v>15700.01</v>
      </c>
      <c r="T16" s="18">
        <v>311149.60629999998</v>
      </c>
      <c r="U16" s="18">
        <v>346882.87</v>
      </c>
      <c r="V16" s="18">
        <v>294850.43949999998</v>
      </c>
      <c r="W16" s="18">
        <v>16299.166800000099</v>
      </c>
      <c r="X16" s="18">
        <v>11409.41676</v>
      </c>
      <c r="Y16" s="18">
        <v>1.0329999999999999</v>
      </c>
      <c r="Z16" s="18">
        <v>78070</v>
      </c>
      <c r="AA16" s="18">
        <v>358330.00471000001</v>
      </c>
      <c r="AB16" s="18">
        <v>366722.51613705698</v>
      </c>
      <c r="AC16" s="18">
        <v>4697.3551445761104</v>
      </c>
      <c r="AD16" s="18">
        <v>-393.32282062298401</v>
      </c>
      <c r="AE16" s="18">
        <v>-30706713</v>
      </c>
      <c r="AF16" s="18"/>
      <c r="AG16" s="18"/>
    </row>
    <row r="17" spans="1:33">
      <c r="A17" s="18" t="s">
        <v>659</v>
      </c>
      <c r="B17" s="18" t="s">
        <v>666</v>
      </c>
      <c r="C17" s="18" t="s">
        <v>334</v>
      </c>
      <c r="D17" s="18">
        <v>205186.057</v>
      </c>
      <c r="E17" s="18">
        <v>15725</v>
      </c>
      <c r="F17" s="18">
        <v>220911.057</v>
      </c>
      <c r="G17" s="18">
        <v>99089</v>
      </c>
      <c r="H17" s="18">
        <v>53596</v>
      </c>
      <c r="I17" s="18">
        <v>17633</v>
      </c>
      <c r="J17" s="18">
        <v>0</v>
      </c>
      <c r="K17" s="18">
        <v>2150</v>
      </c>
      <c r="L17" s="18">
        <v>3340</v>
      </c>
      <c r="M17" s="18">
        <v>248</v>
      </c>
      <c r="N17" s="18">
        <v>15725</v>
      </c>
      <c r="O17" s="18">
        <v>2415</v>
      </c>
      <c r="P17" s="18">
        <v>137069.8137</v>
      </c>
      <c r="Q17" s="18">
        <v>62372.15</v>
      </c>
      <c r="R17" s="18">
        <v>-5102.55</v>
      </c>
      <c r="S17" s="18">
        <v>13324.09</v>
      </c>
      <c r="T17" s="18">
        <v>207663.5037</v>
      </c>
      <c r="U17" s="18">
        <v>220911.057</v>
      </c>
      <c r="V17" s="18">
        <v>187774.39845000001</v>
      </c>
      <c r="W17" s="18">
        <v>19889.105250000001</v>
      </c>
      <c r="X17" s="18">
        <v>13922.373675000001</v>
      </c>
      <c r="Y17" s="18">
        <v>1.0629999999999999</v>
      </c>
      <c r="Z17" s="18">
        <v>47783</v>
      </c>
      <c r="AA17" s="18">
        <v>234828.453591</v>
      </c>
      <c r="AB17" s="18">
        <v>240328.41299784801</v>
      </c>
      <c r="AC17" s="18">
        <v>5029.57982960149</v>
      </c>
      <c r="AD17" s="18">
        <v>-61.098135597607303</v>
      </c>
      <c r="AE17" s="18">
        <v>-2919452</v>
      </c>
      <c r="AF17" s="18"/>
      <c r="AG17" s="18"/>
    </row>
    <row r="18" spans="1:33">
      <c r="A18" s="18" t="s">
        <v>659</v>
      </c>
      <c r="B18" s="18" t="s">
        <v>667</v>
      </c>
      <c r="C18" s="18" t="s">
        <v>335</v>
      </c>
      <c r="D18" s="18">
        <v>331184.33399999997</v>
      </c>
      <c r="E18" s="18">
        <v>42799</v>
      </c>
      <c r="F18" s="18">
        <v>373983.33399999997</v>
      </c>
      <c r="G18" s="18">
        <v>86570</v>
      </c>
      <c r="H18" s="18">
        <v>233627</v>
      </c>
      <c r="I18" s="18">
        <v>33796</v>
      </c>
      <c r="J18" s="18">
        <v>0</v>
      </c>
      <c r="K18" s="18">
        <v>6182</v>
      </c>
      <c r="L18" s="18">
        <v>105</v>
      </c>
      <c r="M18" s="18">
        <v>31296</v>
      </c>
      <c r="N18" s="18">
        <v>42799</v>
      </c>
      <c r="O18" s="18">
        <v>5661</v>
      </c>
      <c r="P18" s="18">
        <v>119752.281</v>
      </c>
      <c r="Q18" s="18">
        <v>232564.25</v>
      </c>
      <c r="R18" s="18">
        <v>-31502.7</v>
      </c>
      <c r="S18" s="18">
        <v>31058.83</v>
      </c>
      <c r="T18" s="18">
        <v>351872.66100000002</v>
      </c>
      <c r="U18" s="18">
        <v>373983.33399999997</v>
      </c>
      <c r="V18" s="18">
        <v>317885.83390000003</v>
      </c>
      <c r="W18" s="18">
        <v>33986.827100000097</v>
      </c>
      <c r="X18" s="18">
        <v>23790.778969999999</v>
      </c>
      <c r="Y18" s="18">
        <v>1.0640000000000001</v>
      </c>
      <c r="Z18" s="18">
        <v>103274</v>
      </c>
      <c r="AA18" s="18">
        <v>397918.267376</v>
      </c>
      <c r="AB18" s="18">
        <v>407237.98261639802</v>
      </c>
      <c r="AC18" s="18">
        <v>3943.27693917538</v>
      </c>
      <c r="AD18" s="18">
        <v>-1147.4010260237101</v>
      </c>
      <c r="AE18" s="18">
        <v>-118496694</v>
      </c>
      <c r="AF18" s="18"/>
      <c r="AG18" s="18"/>
    </row>
    <row r="19" spans="1:33">
      <c r="A19" s="18" t="s">
        <v>659</v>
      </c>
      <c r="B19" s="18" t="s">
        <v>668</v>
      </c>
      <c r="C19" s="18" t="s">
        <v>336</v>
      </c>
      <c r="D19" s="18">
        <v>285748.68400000001</v>
      </c>
      <c r="E19" s="18">
        <v>28</v>
      </c>
      <c r="F19" s="18">
        <v>285776.68400000001</v>
      </c>
      <c r="G19" s="18">
        <v>230</v>
      </c>
      <c r="H19" s="18">
        <v>307561</v>
      </c>
      <c r="I19" s="18">
        <v>0</v>
      </c>
      <c r="J19" s="18">
        <v>0</v>
      </c>
      <c r="K19" s="18">
        <v>7</v>
      </c>
      <c r="L19" s="18">
        <v>0</v>
      </c>
      <c r="M19" s="18">
        <v>236</v>
      </c>
      <c r="N19" s="18">
        <v>28</v>
      </c>
      <c r="O19" s="18">
        <v>0</v>
      </c>
      <c r="P19" s="18">
        <v>318.15899999999999</v>
      </c>
      <c r="Q19" s="18">
        <v>261432.8</v>
      </c>
      <c r="R19" s="18">
        <v>-200.6</v>
      </c>
      <c r="S19" s="18">
        <v>-16.32</v>
      </c>
      <c r="T19" s="18">
        <v>261534.03899999999</v>
      </c>
      <c r="U19" s="18">
        <v>285776.68400000001</v>
      </c>
      <c r="V19" s="18">
        <v>242910.1814</v>
      </c>
      <c r="W19" s="18">
        <v>18623.857599999999</v>
      </c>
      <c r="X19" s="18">
        <v>13036.70032</v>
      </c>
      <c r="Y19" s="18">
        <v>1.046</v>
      </c>
      <c r="Z19" s="18">
        <v>61534</v>
      </c>
      <c r="AA19" s="18">
        <v>298922.411464</v>
      </c>
      <c r="AB19" s="18">
        <v>305923.52697495301</v>
      </c>
      <c r="AC19" s="18">
        <v>4971.61775563027</v>
      </c>
      <c r="AD19" s="18">
        <v>-119.060209568825</v>
      </c>
      <c r="AE19" s="18">
        <v>-7326251</v>
      </c>
      <c r="AF19" s="18"/>
      <c r="AG19" s="18"/>
    </row>
    <row r="20" spans="1:33">
      <c r="A20" s="18" t="s">
        <v>659</v>
      </c>
      <c r="B20" s="18" t="s">
        <v>669</v>
      </c>
      <c r="C20" s="18" t="s">
        <v>337</v>
      </c>
      <c r="D20" s="18">
        <v>38472.709000000003</v>
      </c>
      <c r="E20" s="18">
        <v>4108</v>
      </c>
      <c r="F20" s="18">
        <v>42580.709000000003</v>
      </c>
      <c r="G20" s="18">
        <v>27837</v>
      </c>
      <c r="H20" s="18">
        <v>6047</v>
      </c>
      <c r="I20" s="18">
        <v>43283</v>
      </c>
      <c r="J20" s="18">
        <v>162</v>
      </c>
      <c r="K20" s="18">
        <v>2012</v>
      </c>
      <c r="L20" s="18">
        <v>47601</v>
      </c>
      <c r="M20" s="18">
        <v>1320</v>
      </c>
      <c r="N20" s="18">
        <v>4108</v>
      </c>
      <c r="O20" s="18">
        <v>315</v>
      </c>
      <c r="P20" s="18">
        <v>38506.922100000003</v>
      </c>
      <c r="Q20" s="18">
        <v>43778.400000000001</v>
      </c>
      <c r="R20" s="18">
        <v>-41850.6</v>
      </c>
      <c r="S20" s="18">
        <v>3267.4</v>
      </c>
      <c r="T20" s="18">
        <v>43702.122100000001</v>
      </c>
      <c r="U20" s="18">
        <v>42580.709000000003</v>
      </c>
      <c r="V20" s="18">
        <v>36193.602650000001</v>
      </c>
      <c r="W20" s="18">
        <v>7508.5194499999898</v>
      </c>
      <c r="X20" s="18">
        <v>5255.9636149999897</v>
      </c>
      <c r="Y20" s="18">
        <v>1.123</v>
      </c>
      <c r="Z20" s="18">
        <v>10867</v>
      </c>
      <c r="AA20" s="18">
        <v>47818.136207000003</v>
      </c>
      <c r="AB20" s="18">
        <v>48938.093367334899</v>
      </c>
      <c r="AC20" s="18">
        <v>4503.3673844975601</v>
      </c>
      <c r="AD20" s="18">
        <v>-587.31058070153904</v>
      </c>
      <c r="AE20" s="18">
        <v>-6382304</v>
      </c>
      <c r="AF20" s="18"/>
      <c r="AG20" s="18"/>
    </row>
    <row r="21" spans="1:33">
      <c r="A21" s="18" t="s">
        <v>659</v>
      </c>
      <c r="B21" s="18" t="s">
        <v>670</v>
      </c>
      <c r="C21" s="18" t="s">
        <v>338</v>
      </c>
      <c r="D21" s="18">
        <v>110701.327</v>
      </c>
      <c r="E21" s="18">
        <v>12936</v>
      </c>
      <c r="F21" s="18">
        <v>123637.327</v>
      </c>
      <c r="G21" s="18">
        <v>69480</v>
      </c>
      <c r="H21" s="18">
        <v>26899</v>
      </c>
      <c r="I21" s="18">
        <v>19988</v>
      </c>
      <c r="J21" s="18">
        <v>0</v>
      </c>
      <c r="K21" s="18">
        <v>7940</v>
      </c>
      <c r="L21" s="18">
        <v>19501</v>
      </c>
      <c r="M21" s="18">
        <v>24226</v>
      </c>
      <c r="N21" s="18">
        <v>12936</v>
      </c>
      <c r="O21" s="18">
        <v>137</v>
      </c>
      <c r="P21" s="18">
        <v>96111.683999999994</v>
      </c>
      <c r="Q21" s="18">
        <v>46602.95</v>
      </c>
      <c r="R21" s="18">
        <v>-37284.400000000001</v>
      </c>
      <c r="S21" s="18">
        <v>6877.18</v>
      </c>
      <c r="T21" s="18">
        <v>112307.414</v>
      </c>
      <c r="U21" s="18">
        <v>123637.327</v>
      </c>
      <c r="V21" s="18">
        <v>105091.72795</v>
      </c>
      <c r="W21" s="18">
        <v>7215.6860499999902</v>
      </c>
      <c r="X21" s="18">
        <v>5050.98023499999</v>
      </c>
      <c r="Y21" s="18">
        <v>1.0409999999999999</v>
      </c>
      <c r="Z21" s="18">
        <v>28224</v>
      </c>
      <c r="AA21" s="18">
        <v>128706.45740699999</v>
      </c>
      <c r="AB21" s="18">
        <v>131720.91447262699</v>
      </c>
      <c r="AC21" s="18">
        <v>4666.9825139111099</v>
      </c>
      <c r="AD21" s="18">
        <v>-423.69545128798501</v>
      </c>
      <c r="AE21" s="18">
        <v>-11958380</v>
      </c>
      <c r="AF21" s="18"/>
      <c r="AG21" s="18"/>
    </row>
    <row r="22" spans="1:33">
      <c r="A22" s="18" t="s">
        <v>659</v>
      </c>
      <c r="B22" s="18" t="s">
        <v>671</v>
      </c>
      <c r="C22" s="18" t="s">
        <v>339</v>
      </c>
      <c r="D22" s="18">
        <v>73686.247000000003</v>
      </c>
      <c r="E22" s="18">
        <v>9827</v>
      </c>
      <c r="F22" s="18">
        <v>83513.247000000003</v>
      </c>
      <c r="G22" s="18">
        <v>47529</v>
      </c>
      <c r="H22" s="18">
        <v>26423</v>
      </c>
      <c r="I22" s="18">
        <v>12791</v>
      </c>
      <c r="J22" s="18">
        <v>0</v>
      </c>
      <c r="K22" s="18">
        <v>3032</v>
      </c>
      <c r="L22" s="18">
        <v>12823</v>
      </c>
      <c r="M22" s="18">
        <v>24423</v>
      </c>
      <c r="N22" s="18">
        <v>9827</v>
      </c>
      <c r="O22" s="18">
        <v>1095</v>
      </c>
      <c r="P22" s="18">
        <v>65746.865699999995</v>
      </c>
      <c r="Q22" s="18">
        <v>35909.1</v>
      </c>
      <c r="R22" s="18">
        <v>-32589.85</v>
      </c>
      <c r="S22" s="18">
        <v>4201.04</v>
      </c>
      <c r="T22" s="18">
        <v>73267.155700000003</v>
      </c>
      <c r="U22" s="18">
        <v>83513.247000000003</v>
      </c>
      <c r="V22" s="18">
        <v>70986.259950000007</v>
      </c>
      <c r="W22" s="18">
        <v>2280.8957499999801</v>
      </c>
      <c r="X22" s="18">
        <v>1596.62702499999</v>
      </c>
      <c r="Y22" s="18">
        <v>1.0189999999999999</v>
      </c>
      <c r="Z22" s="18">
        <v>16778</v>
      </c>
      <c r="AA22" s="18">
        <v>85099.998693000001</v>
      </c>
      <c r="AB22" s="18">
        <v>87093.141053633604</v>
      </c>
      <c r="AC22" s="18">
        <v>5190.9131632872604</v>
      </c>
      <c r="AD22" s="18">
        <v>100.235198088161</v>
      </c>
      <c r="AE22" s="18">
        <v>1681746</v>
      </c>
      <c r="AF22" s="18"/>
      <c r="AG22" s="18"/>
    </row>
    <row r="23" spans="1:33">
      <c r="A23" s="18" t="s">
        <v>659</v>
      </c>
      <c r="B23" s="18" t="s">
        <v>672</v>
      </c>
      <c r="C23" s="18" t="s">
        <v>340</v>
      </c>
      <c r="D23" s="18">
        <v>172063.29399999999</v>
      </c>
      <c r="E23" s="18">
        <v>19117</v>
      </c>
      <c r="F23" s="18">
        <v>191180.29399999999</v>
      </c>
      <c r="G23" s="18">
        <v>102654</v>
      </c>
      <c r="H23" s="18">
        <v>57948</v>
      </c>
      <c r="I23" s="18">
        <v>1488</v>
      </c>
      <c r="J23" s="18">
        <v>0</v>
      </c>
      <c r="K23" s="18">
        <v>12437</v>
      </c>
      <c r="L23" s="18">
        <v>0</v>
      </c>
      <c r="M23" s="18">
        <v>33629</v>
      </c>
      <c r="N23" s="18">
        <v>19117</v>
      </c>
      <c r="O23" s="18">
        <v>0</v>
      </c>
      <c r="P23" s="18">
        <v>142001.2782</v>
      </c>
      <c r="Q23" s="18">
        <v>61092.05</v>
      </c>
      <c r="R23" s="18">
        <v>-28584.65</v>
      </c>
      <c r="S23" s="18">
        <v>10532.52</v>
      </c>
      <c r="T23" s="18">
        <v>185041.19820000001</v>
      </c>
      <c r="U23" s="18">
        <v>191180.29399999999</v>
      </c>
      <c r="V23" s="18">
        <v>162503.2499</v>
      </c>
      <c r="W23" s="18">
        <v>22537.9483</v>
      </c>
      <c r="X23" s="18">
        <v>15776.56381</v>
      </c>
      <c r="Y23" s="18">
        <v>1.083</v>
      </c>
      <c r="Z23" s="18">
        <v>47923</v>
      </c>
      <c r="AA23" s="18">
        <v>207048.25840200001</v>
      </c>
      <c r="AB23" s="18">
        <v>211897.572865625</v>
      </c>
      <c r="AC23" s="18">
        <v>4421.6257927430497</v>
      </c>
      <c r="AD23" s="18">
        <v>-669.05217245604899</v>
      </c>
      <c r="AE23" s="18">
        <v>-32062987</v>
      </c>
      <c r="AF23" s="18"/>
      <c r="AG23" s="18"/>
    </row>
    <row r="24" spans="1:33">
      <c r="A24" s="18" t="s">
        <v>659</v>
      </c>
      <c r="B24" s="18" t="s">
        <v>673</v>
      </c>
      <c r="C24" s="18" t="s">
        <v>341</v>
      </c>
      <c r="D24" s="18">
        <v>279154.75900000002</v>
      </c>
      <c r="E24" s="18">
        <v>30511</v>
      </c>
      <c r="F24" s="18">
        <v>309665.75900000002</v>
      </c>
      <c r="G24" s="18">
        <v>11306</v>
      </c>
      <c r="H24" s="18">
        <v>292638</v>
      </c>
      <c r="I24" s="18">
        <v>99386</v>
      </c>
      <c r="J24" s="18">
        <v>0</v>
      </c>
      <c r="K24" s="18">
        <v>2394</v>
      </c>
      <c r="L24" s="18">
        <v>94946</v>
      </c>
      <c r="M24" s="18">
        <v>1530</v>
      </c>
      <c r="N24" s="18">
        <v>30511</v>
      </c>
      <c r="O24" s="18">
        <v>10676</v>
      </c>
      <c r="P24" s="18">
        <v>15639.5898</v>
      </c>
      <c r="Q24" s="18">
        <v>335255.3</v>
      </c>
      <c r="R24" s="18">
        <v>-91079.2</v>
      </c>
      <c r="S24" s="18">
        <v>25674.25</v>
      </c>
      <c r="T24" s="18">
        <v>285489.93979999999</v>
      </c>
      <c r="U24" s="18">
        <v>309665.75900000002</v>
      </c>
      <c r="V24" s="18">
        <v>263215.89515</v>
      </c>
      <c r="W24" s="18">
        <v>22274.04465</v>
      </c>
      <c r="X24" s="18">
        <v>15591.831254999999</v>
      </c>
      <c r="Y24" s="18">
        <v>1.05</v>
      </c>
      <c r="Z24" s="18">
        <v>72420</v>
      </c>
      <c r="AA24" s="18">
        <v>325149.04694999999</v>
      </c>
      <c r="AB24" s="18">
        <v>332764.42120321997</v>
      </c>
      <c r="AC24" s="18">
        <v>4594.9243469099601</v>
      </c>
      <c r="AD24" s="18">
        <v>-495.753618289131</v>
      </c>
      <c r="AE24" s="18">
        <v>-35902477</v>
      </c>
      <c r="AF24" s="18"/>
      <c r="AG24" s="18"/>
    </row>
    <row r="25" spans="1:33">
      <c r="A25" s="18" t="s">
        <v>659</v>
      </c>
      <c r="B25" s="18" t="s">
        <v>674</v>
      </c>
      <c r="C25" s="18" t="s">
        <v>342</v>
      </c>
      <c r="D25" s="18">
        <v>183945.747</v>
      </c>
      <c r="E25" s="18">
        <v>22804</v>
      </c>
      <c r="F25" s="18">
        <v>206749.747</v>
      </c>
      <c r="G25" s="18">
        <v>44755</v>
      </c>
      <c r="H25" s="18">
        <v>167773</v>
      </c>
      <c r="I25" s="18">
        <v>4748</v>
      </c>
      <c r="J25" s="18">
        <v>0</v>
      </c>
      <c r="K25" s="18">
        <v>2910</v>
      </c>
      <c r="L25" s="18">
        <v>599</v>
      </c>
      <c r="M25" s="18">
        <v>22375</v>
      </c>
      <c r="N25" s="18">
        <v>22804</v>
      </c>
      <c r="O25" s="18">
        <v>373</v>
      </c>
      <c r="P25" s="18">
        <v>61909.591500000002</v>
      </c>
      <c r="Q25" s="18">
        <v>149116.35</v>
      </c>
      <c r="R25" s="18">
        <v>-19844.95</v>
      </c>
      <c r="S25" s="18">
        <v>15579.65</v>
      </c>
      <c r="T25" s="18">
        <v>206760.6415</v>
      </c>
      <c r="U25" s="18">
        <v>206749.747</v>
      </c>
      <c r="V25" s="18">
        <v>175737.28495</v>
      </c>
      <c r="W25" s="18">
        <v>31023.35655</v>
      </c>
      <c r="X25" s="18">
        <v>21716.349585</v>
      </c>
      <c r="Y25" s="18">
        <v>1.105</v>
      </c>
      <c r="Z25" s="18">
        <v>81216</v>
      </c>
      <c r="AA25" s="18">
        <v>228458.470435</v>
      </c>
      <c r="AB25" s="18">
        <v>233809.23732175701</v>
      </c>
      <c r="AC25" s="18">
        <v>2878.85684251572</v>
      </c>
      <c r="AD25" s="18">
        <v>-2211.82112268337</v>
      </c>
      <c r="AE25" s="18">
        <v>-179635264</v>
      </c>
      <c r="AF25" s="18"/>
      <c r="AG25" s="18"/>
    </row>
    <row r="26" spans="1:33">
      <c r="A26" s="18" t="s">
        <v>659</v>
      </c>
      <c r="B26" s="18" t="s">
        <v>675</v>
      </c>
      <c r="C26" s="18" t="s">
        <v>343</v>
      </c>
      <c r="D26" s="18">
        <v>2866569.9640000002</v>
      </c>
      <c r="E26" s="18">
        <v>358967</v>
      </c>
      <c r="F26" s="18">
        <v>3225536.9640000002</v>
      </c>
      <c r="G26" s="18">
        <v>718083</v>
      </c>
      <c r="H26" s="18">
        <v>1983863</v>
      </c>
      <c r="I26" s="18">
        <v>224545</v>
      </c>
      <c r="J26" s="18">
        <v>0</v>
      </c>
      <c r="K26" s="18">
        <v>87968</v>
      </c>
      <c r="L26" s="18">
        <v>172974</v>
      </c>
      <c r="M26" s="18">
        <v>163391</v>
      </c>
      <c r="N26" s="18">
        <v>358967</v>
      </c>
      <c r="O26" s="18">
        <v>16932</v>
      </c>
      <c r="P26" s="18">
        <v>993324.21389999997</v>
      </c>
      <c r="Q26" s="18">
        <v>1951919.6</v>
      </c>
      <c r="R26" s="18">
        <v>-300302.45</v>
      </c>
      <c r="S26" s="18">
        <v>277345.48</v>
      </c>
      <c r="T26" s="18">
        <v>2922286.8439000002</v>
      </c>
      <c r="U26" s="18">
        <v>3225536.9640000002</v>
      </c>
      <c r="V26" s="18">
        <v>2741706.4194</v>
      </c>
      <c r="W26" s="18">
        <v>180580.42449999999</v>
      </c>
      <c r="X26" s="18">
        <v>126406.29715</v>
      </c>
      <c r="Y26" s="18">
        <v>1.0389999999999999</v>
      </c>
      <c r="Z26" s="18">
        <v>961609</v>
      </c>
      <c r="AA26" s="18">
        <v>3351332.9055960001</v>
      </c>
      <c r="AB26" s="18">
        <v>3429825.07576425</v>
      </c>
      <c r="AC26" s="18">
        <v>3566.7564215437301</v>
      </c>
      <c r="AD26" s="18">
        <v>-1523.92154365536</v>
      </c>
      <c r="AE26" s="18">
        <v>-1465416672</v>
      </c>
      <c r="AF26" s="18"/>
      <c r="AG26" s="18"/>
    </row>
    <row r="27" spans="1:33">
      <c r="A27" s="18" t="s">
        <v>659</v>
      </c>
      <c r="B27" s="18" t="s">
        <v>676</v>
      </c>
      <c r="C27" s="18" t="s">
        <v>344</v>
      </c>
      <c r="D27" s="18">
        <v>110309.02099999999</v>
      </c>
      <c r="E27" s="18">
        <v>13916</v>
      </c>
      <c r="F27" s="18">
        <v>124225.02099999999</v>
      </c>
      <c r="G27" s="18">
        <v>56037</v>
      </c>
      <c r="H27" s="18">
        <v>51028</v>
      </c>
      <c r="I27" s="18">
        <v>4349</v>
      </c>
      <c r="J27" s="18">
        <v>0</v>
      </c>
      <c r="K27" s="18">
        <v>3536</v>
      </c>
      <c r="L27" s="18">
        <v>0</v>
      </c>
      <c r="M27" s="18">
        <v>19354</v>
      </c>
      <c r="N27" s="18">
        <v>13916</v>
      </c>
      <c r="O27" s="18">
        <v>0</v>
      </c>
      <c r="P27" s="18">
        <v>77515.982099999994</v>
      </c>
      <c r="Q27" s="18">
        <v>50076.05</v>
      </c>
      <c r="R27" s="18">
        <v>-16450.900000000001</v>
      </c>
      <c r="S27" s="18">
        <v>8538.42</v>
      </c>
      <c r="T27" s="18">
        <v>119679.5521</v>
      </c>
      <c r="U27" s="18">
        <v>124225.02099999999</v>
      </c>
      <c r="V27" s="18">
        <v>105591.26785</v>
      </c>
      <c r="W27" s="18">
        <v>14088.284250000001</v>
      </c>
      <c r="X27" s="18">
        <v>9861.7989749999997</v>
      </c>
      <c r="Y27" s="18">
        <v>1.079</v>
      </c>
      <c r="Z27" s="18">
        <v>50349</v>
      </c>
      <c r="AA27" s="18">
        <v>134038.797659</v>
      </c>
      <c r="AB27" s="18">
        <v>137178.144423814</v>
      </c>
      <c r="AC27" s="18">
        <v>2724.5455604642402</v>
      </c>
      <c r="AD27" s="18">
        <v>-2366.1324047348498</v>
      </c>
      <c r="AE27" s="18">
        <v>-119132400</v>
      </c>
      <c r="AF27" s="18"/>
      <c r="AG27" s="18"/>
    </row>
    <row r="28" spans="1:33">
      <c r="A28" s="18" t="s">
        <v>659</v>
      </c>
      <c r="B28" s="18" t="s">
        <v>677</v>
      </c>
      <c r="C28" s="18" t="s">
        <v>345</v>
      </c>
      <c r="D28" s="18">
        <v>617540.74199999997</v>
      </c>
      <c r="E28" s="18">
        <v>58762</v>
      </c>
      <c r="F28" s="18">
        <v>676302.74199999997</v>
      </c>
      <c r="G28" s="18">
        <v>204350</v>
      </c>
      <c r="H28" s="18">
        <v>346275</v>
      </c>
      <c r="I28" s="18">
        <v>228674</v>
      </c>
      <c r="J28" s="18">
        <v>0</v>
      </c>
      <c r="K28" s="18">
        <v>17696</v>
      </c>
      <c r="L28" s="18">
        <v>222429</v>
      </c>
      <c r="M28" s="18">
        <v>54115</v>
      </c>
      <c r="N28" s="18">
        <v>58762</v>
      </c>
      <c r="O28" s="18">
        <v>1453</v>
      </c>
      <c r="P28" s="18">
        <v>282677.35499999998</v>
      </c>
      <c r="Q28" s="18">
        <v>503748.25</v>
      </c>
      <c r="R28" s="18">
        <v>-236297.45</v>
      </c>
      <c r="S28" s="18">
        <v>40748.15</v>
      </c>
      <c r="T28" s="18">
        <v>590876.30500000005</v>
      </c>
      <c r="U28" s="18">
        <v>676302.74199999997</v>
      </c>
      <c r="V28" s="18">
        <v>574857.33070000005</v>
      </c>
      <c r="W28" s="18">
        <v>16018.9743000001</v>
      </c>
      <c r="X28" s="18">
        <v>11213.282010000101</v>
      </c>
      <c r="Y28" s="18">
        <v>1.0169999999999999</v>
      </c>
      <c r="Z28" s="18">
        <v>97094</v>
      </c>
      <c r="AA28" s="18">
        <v>687799.88861400005</v>
      </c>
      <c r="AB28" s="18">
        <v>703908.97339296795</v>
      </c>
      <c r="AC28" s="18">
        <v>7249.76799177053</v>
      </c>
      <c r="AD28" s="18">
        <v>2159.0900265714399</v>
      </c>
      <c r="AE28" s="18">
        <v>209634687</v>
      </c>
      <c r="AF28" s="18"/>
      <c r="AG28" s="18"/>
    </row>
    <row r="29" spans="1:33">
      <c r="A29" s="18" t="s">
        <v>659</v>
      </c>
      <c r="B29" s="18" t="s">
        <v>678</v>
      </c>
      <c r="C29" s="18" t="s">
        <v>346</v>
      </c>
      <c r="D29" s="18">
        <v>203956.59</v>
      </c>
      <c r="E29" s="18">
        <v>21645</v>
      </c>
      <c r="F29" s="18">
        <v>225601.59</v>
      </c>
      <c r="G29" s="18">
        <v>59898</v>
      </c>
      <c r="H29" s="18">
        <v>100918</v>
      </c>
      <c r="I29" s="18">
        <v>3694</v>
      </c>
      <c r="J29" s="18">
        <v>0</v>
      </c>
      <c r="K29" s="18">
        <v>7892</v>
      </c>
      <c r="L29" s="18">
        <v>198</v>
      </c>
      <c r="M29" s="18">
        <v>4901</v>
      </c>
      <c r="N29" s="18">
        <v>21645</v>
      </c>
      <c r="O29" s="18">
        <v>102</v>
      </c>
      <c r="P29" s="18">
        <v>82856.903399999996</v>
      </c>
      <c r="Q29" s="18">
        <v>95628.4</v>
      </c>
      <c r="R29" s="18">
        <v>-4420.8500000000004</v>
      </c>
      <c r="S29" s="18">
        <v>17565.080000000002</v>
      </c>
      <c r="T29" s="18">
        <v>191629.53339999999</v>
      </c>
      <c r="U29" s="18">
        <v>225601.59</v>
      </c>
      <c r="V29" s="18">
        <v>191761.35149999999</v>
      </c>
      <c r="W29" s="18">
        <v>-131.81810000003301</v>
      </c>
      <c r="X29" s="18">
        <v>-92.272670000023197</v>
      </c>
      <c r="Y29" s="18">
        <v>1</v>
      </c>
      <c r="Z29" s="18">
        <v>47953</v>
      </c>
      <c r="AA29" s="18">
        <v>225601.59</v>
      </c>
      <c r="AB29" s="18">
        <v>230885.44537674799</v>
      </c>
      <c r="AC29" s="18">
        <v>4814.8279643974001</v>
      </c>
      <c r="AD29" s="18">
        <v>-275.85000080169601</v>
      </c>
      <c r="AE29" s="18">
        <v>-13227835</v>
      </c>
      <c r="AF29" s="18"/>
      <c r="AG29" s="18"/>
    </row>
    <row r="30" spans="1:33">
      <c r="A30" s="18" t="s">
        <v>659</v>
      </c>
      <c r="B30" s="18" t="s">
        <v>679</v>
      </c>
      <c r="C30" s="18" t="s">
        <v>347</v>
      </c>
      <c r="D30" s="18">
        <v>236296.30499999999</v>
      </c>
      <c r="E30" s="18">
        <v>32485</v>
      </c>
      <c r="F30" s="18">
        <v>268781.30499999999</v>
      </c>
      <c r="G30" s="18">
        <v>79997</v>
      </c>
      <c r="H30" s="18">
        <v>137877</v>
      </c>
      <c r="I30" s="18">
        <v>117698</v>
      </c>
      <c r="J30" s="18">
        <v>0</v>
      </c>
      <c r="K30" s="18">
        <v>7130</v>
      </c>
      <c r="L30" s="18">
        <v>105364</v>
      </c>
      <c r="M30" s="18">
        <v>0</v>
      </c>
      <c r="N30" s="18">
        <v>32485</v>
      </c>
      <c r="O30" s="18">
        <v>5628</v>
      </c>
      <c r="P30" s="18">
        <v>110659.8501</v>
      </c>
      <c r="Q30" s="18">
        <v>223299.25</v>
      </c>
      <c r="R30" s="18">
        <v>-94343.2</v>
      </c>
      <c r="S30" s="18">
        <v>27612.25</v>
      </c>
      <c r="T30" s="18">
        <v>267228.15010000003</v>
      </c>
      <c r="U30" s="18">
        <v>268781.30499999999</v>
      </c>
      <c r="V30" s="18">
        <v>228464.10925000001</v>
      </c>
      <c r="W30" s="18">
        <v>38764.040849999998</v>
      </c>
      <c r="X30" s="18">
        <v>27134.828594999999</v>
      </c>
      <c r="Y30" s="18">
        <v>1.101</v>
      </c>
      <c r="Z30" s="18">
        <v>71223</v>
      </c>
      <c r="AA30" s="18">
        <v>295928.21680499997</v>
      </c>
      <c r="AB30" s="18">
        <v>302859.20474483102</v>
      </c>
      <c r="AC30" s="18">
        <v>4252.2668905385999</v>
      </c>
      <c r="AD30" s="18">
        <v>-838.411074660493</v>
      </c>
      <c r="AE30" s="18">
        <v>-59714152</v>
      </c>
      <c r="AF30" s="18"/>
      <c r="AG30" s="18"/>
    </row>
    <row r="31" spans="1:33">
      <c r="A31" s="18" t="s">
        <v>659</v>
      </c>
      <c r="B31" s="18" t="s">
        <v>680</v>
      </c>
      <c r="C31" s="18" t="s">
        <v>348</v>
      </c>
      <c r="D31" s="18">
        <v>210000.76500000001</v>
      </c>
      <c r="E31" s="18">
        <v>21701</v>
      </c>
      <c r="F31" s="18">
        <v>231701.76500000001</v>
      </c>
      <c r="G31" s="18">
        <v>95918</v>
      </c>
      <c r="H31" s="18">
        <v>87168</v>
      </c>
      <c r="I31" s="18">
        <v>140891</v>
      </c>
      <c r="J31" s="18">
        <v>0</v>
      </c>
      <c r="K31" s="18">
        <v>15609</v>
      </c>
      <c r="L31" s="18">
        <v>138204</v>
      </c>
      <c r="M31" s="18">
        <v>15661</v>
      </c>
      <c r="N31" s="18">
        <v>21701</v>
      </c>
      <c r="O31" s="18">
        <v>1364</v>
      </c>
      <c r="P31" s="18">
        <v>132683.3694</v>
      </c>
      <c r="Q31" s="18">
        <v>207117.8</v>
      </c>
      <c r="R31" s="18">
        <v>-131944.65</v>
      </c>
      <c r="S31" s="18">
        <v>15783.48</v>
      </c>
      <c r="T31" s="18">
        <v>223639.9994</v>
      </c>
      <c r="U31" s="18">
        <v>231701.76500000001</v>
      </c>
      <c r="V31" s="18">
        <v>196946.50025000001</v>
      </c>
      <c r="W31" s="18">
        <v>26693.49915</v>
      </c>
      <c r="X31" s="18">
        <v>18685.449404999999</v>
      </c>
      <c r="Y31" s="18">
        <v>1.081</v>
      </c>
      <c r="Z31" s="18">
        <v>45332</v>
      </c>
      <c r="AA31" s="18">
        <v>250469.607965</v>
      </c>
      <c r="AB31" s="18">
        <v>256335.90165893201</v>
      </c>
      <c r="AC31" s="18">
        <v>5654.6347317332502</v>
      </c>
      <c r="AD31" s="18">
        <v>563.95676653415399</v>
      </c>
      <c r="AE31" s="18">
        <v>25565288</v>
      </c>
      <c r="AF31" s="18"/>
      <c r="AG31" s="18"/>
    </row>
    <row r="32" spans="1:33">
      <c r="A32" s="18" t="s">
        <v>659</v>
      </c>
      <c r="B32" s="18" t="s">
        <v>681</v>
      </c>
      <c r="C32" s="18" t="s">
        <v>349</v>
      </c>
      <c r="D32" s="18">
        <v>102187.84299999999</v>
      </c>
      <c r="E32" s="18">
        <v>14153</v>
      </c>
      <c r="F32" s="18">
        <v>116340.84299999999</v>
      </c>
      <c r="G32" s="18">
        <v>71872</v>
      </c>
      <c r="H32" s="18">
        <v>29928</v>
      </c>
      <c r="I32" s="18">
        <v>7142</v>
      </c>
      <c r="J32" s="18">
        <v>0</v>
      </c>
      <c r="K32" s="18">
        <v>5707</v>
      </c>
      <c r="L32" s="18">
        <v>3233</v>
      </c>
      <c r="M32" s="18">
        <v>33289</v>
      </c>
      <c r="N32" s="18">
        <v>14153</v>
      </c>
      <c r="O32" s="18">
        <v>0</v>
      </c>
      <c r="P32" s="18">
        <v>99420.537599999996</v>
      </c>
      <c r="Q32" s="18">
        <v>36360.449999999997</v>
      </c>
      <c r="R32" s="18">
        <v>-31043.7</v>
      </c>
      <c r="S32" s="18">
        <v>6370.92</v>
      </c>
      <c r="T32" s="18">
        <v>111108.20759999999</v>
      </c>
      <c r="U32" s="18">
        <v>116340.84299999999</v>
      </c>
      <c r="V32" s="18">
        <v>98889.716549999997</v>
      </c>
      <c r="W32" s="18">
        <v>12218.491050000001</v>
      </c>
      <c r="X32" s="18">
        <v>8552.9437350000007</v>
      </c>
      <c r="Y32" s="18">
        <v>1.0740000000000001</v>
      </c>
      <c r="Z32" s="18">
        <v>28624</v>
      </c>
      <c r="AA32" s="18">
        <v>124950.065382</v>
      </c>
      <c r="AB32" s="18">
        <v>127876.54331504001</v>
      </c>
      <c r="AC32" s="18">
        <v>4467.4588916657403</v>
      </c>
      <c r="AD32" s="18">
        <v>-623.21907353335803</v>
      </c>
      <c r="AE32" s="18">
        <v>-17839023</v>
      </c>
      <c r="AF32" s="18"/>
      <c r="AG32" s="18"/>
    </row>
    <row r="33" spans="1:33">
      <c r="A33" s="18" t="s">
        <v>659</v>
      </c>
      <c r="B33" s="18" t="s">
        <v>682</v>
      </c>
      <c r="C33" s="18" t="s">
        <v>350</v>
      </c>
      <c r="D33" s="18">
        <v>173354.41800000001</v>
      </c>
      <c r="E33" s="18">
        <v>14671</v>
      </c>
      <c r="F33" s="18">
        <v>188025.41800000001</v>
      </c>
      <c r="G33" s="18">
        <v>69427</v>
      </c>
      <c r="H33" s="18">
        <v>82669</v>
      </c>
      <c r="I33" s="18">
        <v>62195</v>
      </c>
      <c r="J33" s="18">
        <v>0</v>
      </c>
      <c r="K33" s="18">
        <v>5455</v>
      </c>
      <c r="L33" s="18">
        <v>60578</v>
      </c>
      <c r="M33" s="18">
        <v>6078</v>
      </c>
      <c r="N33" s="18">
        <v>14671</v>
      </c>
      <c r="O33" s="18">
        <v>0</v>
      </c>
      <c r="P33" s="18">
        <v>96038.369099999996</v>
      </c>
      <c r="Q33" s="18">
        <v>127771.15</v>
      </c>
      <c r="R33" s="18">
        <v>-56657.599999999999</v>
      </c>
      <c r="S33" s="18">
        <v>11437.09</v>
      </c>
      <c r="T33" s="18">
        <v>178589.0091</v>
      </c>
      <c r="U33" s="18">
        <v>188025.41800000001</v>
      </c>
      <c r="V33" s="18">
        <v>159821.6053</v>
      </c>
      <c r="W33" s="18">
        <v>18767.4038</v>
      </c>
      <c r="X33" s="18">
        <v>13137.18266</v>
      </c>
      <c r="Y33" s="18">
        <v>1.07</v>
      </c>
      <c r="Z33" s="18">
        <v>33280</v>
      </c>
      <c r="AA33" s="18">
        <v>201187.19725999999</v>
      </c>
      <c r="AB33" s="18">
        <v>205899.23875747001</v>
      </c>
      <c r="AC33" s="18">
        <v>6186.8761645874401</v>
      </c>
      <c r="AD33" s="18">
        <v>1096.1981993883401</v>
      </c>
      <c r="AE33" s="18">
        <v>36481476</v>
      </c>
      <c r="AF33" s="18"/>
      <c r="AG33" s="18"/>
    </row>
    <row r="34" spans="1:33">
      <c r="A34" s="18" t="s">
        <v>659</v>
      </c>
      <c r="B34" s="18" t="s">
        <v>683</v>
      </c>
      <c r="C34" s="18" t="s">
        <v>351</v>
      </c>
      <c r="D34" s="18">
        <v>32630.028999999999</v>
      </c>
      <c r="E34" s="18">
        <v>2973</v>
      </c>
      <c r="F34" s="18">
        <v>35603.029000000002</v>
      </c>
      <c r="G34" s="18">
        <v>1469</v>
      </c>
      <c r="H34" s="18">
        <v>31566</v>
      </c>
      <c r="I34" s="18">
        <v>5</v>
      </c>
      <c r="J34" s="18">
        <v>0</v>
      </c>
      <c r="K34" s="18">
        <v>494</v>
      </c>
      <c r="L34" s="18">
        <v>0</v>
      </c>
      <c r="M34" s="18">
        <v>750</v>
      </c>
      <c r="N34" s="18">
        <v>2973</v>
      </c>
      <c r="O34" s="18">
        <v>0</v>
      </c>
      <c r="P34" s="18">
        <v>2032.0677000000001</v>
      </c>
      <c r="Q34" s="18">
        <v>27255.25</v>
      </c>
      <c r="R34" s="18">
        <v>-637.5</v>
      </c>
      <c r="S34" s="18">
        <v>2399.5500000000002</v>
      </c>
      <c r="T34" s="18">
        <v>31049.367699999999</v>
      </c>
      <c r="U34" s="18">
        <v>35603.029000000002</v>
      </c>
      <c r="V34" s="18">
        <v>30262.574649999999</v>
      </c>
      <c r="W34" s="18">
        <v>786.79305000000397</v>
      </c>
      <c r="X34" s="18">
        <v>550.75513500000295</v>
      </c>
      <c r="Y34" s="18">
        <v>1.0149999999999999</v>
      </c>
      <c r="Z34" s="18">
        <v>11961</v>
      </c>
      <c r="AA34" s="18">
        <v>36137.074435000002</v>
      </c>
      <c r="AB34" s="18">
        <v>36983.447348654299</v>
      </c>
      <c r="AC34" s="18">
        <v>3092.0029553260001</v>
      </c>
      <c r="AD34" s="18">
        <v>-1998.6750098731</v>
      </c>
      <c r="AE34" s="18">
        <v>-23906152</v>
      </c>
      <c r="AF34" s="18"/>
      <c r="AG34" s="18"/>
    </row>
    <row r="35" spans="1:33">
      <c r="A35" s="18" t="s">
        <v>659</v>
      </c>
      <c r="B35" s="18" t="s">
        <v>684</v>
      </c>
      <c r="C35" s="18" t="s">
        <v>352</v>
      </c>
      <c r="D35" s="18">
        <v>134939.18</v>
      </c>
      <c r="E35" s="18">
        <v>19740</v>
      </c>
      <c r="F35" s="18">
        <v>154679.18</v>
      </c>
      <c r="G35" s="18">
        <v>82098</v>
      </c>
      <c r="H35" s="18">
        <v>42039</v>
      </c>
      <c r="I35" s="18">
        <v>85468</v>
      </c>
      <c r="J35" s="18">
        <v>0</v>
      </c>
      <c r="K35" s="18">
        <v>5563</v>
      </c>
      <c r="L35" s="18">
        <v>77084</v>
      </c>
      <c r="M35" s="18">
        <v>43087</v>
      </c>
      <c r="N35" s="18">
        <v>19740</v>
      </c>
      <c r="O35" s="18">
        <v>143</v>
      </c>
      <c r="P35" s="18">
        <v>113566.1634</v>
      </c>
      <c r="Q35" s="18">
        <v>113109.5</v>
      </c>
      <c r="R35" s="18">
        <v>-102266.9</v>
      </c>
      <c r="S35" s="18">
        <v>9454.2099999999991</v>
      </c>
      <c r="T35" s="18">
        <v>133862.97339999999</v>
      </c>
      <c r="U35" s="18">
        <v>154679.18</v>
      </c>
      <c r="V35" s="18">
        <v>131477.30300000001</v>
      </c>
      <c r="W35" s="18">
        <v>2385.67040000003</v>
      </c>
      <c r="X35" s="18">
        <v>1669.96928000002</v>
      </c>
      <c r="Y35" s="18">
        <v>1.0109999999999999</v>
      </c>
      <c r="Z35" s="18">
        <v>44210</v>
      </c>
      <c r="AA35" s="18">
        <v>156380.65098000001</v>
      </c>
      <c r="AB35" s="18">
        <v>160043.270305955</v>
      </c>
      <c r="AC35" s="18">
        <v>3620.0694482233598</v>
      </c>
      <c r="AD35" s="18">
        <v>-1470.60851697574</v>
      </c>
      <c r="AE35" s="18">
        <v>-65015603</v>
      </c>
      <c r="AF35" s="18"/>
      <c r="AG35" s="18"/>
    </row>
    <row r="36" spans="1:33">
      <c r="A36" s="18" t="s">
        <v>659</v>
      </c>
      <c r="B36" s="18" t="s">
        <v>685</v>
      </c>
      <c r="C36" s="18" t="s">
        <v>353</v>
      </c>
      <c r="D36" s="18">
        <v>228137.46599999999</v>
      </c>
      <c r="E36" s="18">
        <v>18479</v>
      </c>
      <c r="F36" s="18">
        <v>246616.46599999999</v>
      </c>
      <c r="G36" s="18">
        <v>85784</v>
      </c>
      <c r="H36" s="18">
        <v>81074</v>
      </c>
      <c r="I36" s="18">
        <v>129763</v>
      </c>
      <c r="J36" s="18">
        <v>0</v>
      </c>
      <c r="K36" s="18">
        <v>3241</v>
      </c>
      <c r="L36" s="18">
        <v>109262</v>
      </c>
      <c r="M36" s="18">
        <v>15716</v>
      </c>
      <c r="N36" s="18">
        <v>18479</v>
      </c>
      <c r="O36" s="18">
        <v>3127</v>
      </c>
      <c r="P36" s="18">
        <v>118665.00719999999</v>
      </c>
      <c r="Q36" s="18">
        <v>181966.3</v>
      </c>
      <c r="R36" s="18">
        <v>-108889.25</v>
      </c>
      <c r="S36" s="18">
        <v>13035.43</v>
      </c>
      <c r="T36" s="18">
        <v>204777.4872</v>
      </c>
      <c r="U36" s="18">
        <v>246616.46599999999</v>
      </c>
      <c r="V36" s="18">
        <v>209623.99609999999</v>
      </c>
      <c r="W36" s="18">
        <v>-4846.5089000000198</v>
      </c>
      <c r="X36" s="18">
        <v>-3392.5562300000101</v>
      </c>
      <c r="Y36" s="18">
        <v>0.98599999999999999</v>
      </c>
      <c r="Z36" s="18">
        <v>44663</v>
      </c>
      <c r="AA36" s="18">
        <v>243163.83547600001</v>
      </c>
      <c r="AB36" s="18">
        <v>248859.019359725</v>
      </c>
      <c r="AC36" s="18">
        <v>5571.92797975337</v>
      </c>
      <c r="AD36" s="18">
        <v>481.25001455427099</v>
      </c>
      <c r="AE36" s="18">
        <v>21494069</v>
      </c>
      <c r="AF36" s="18"/>
      <c r="AG36" s="18"/>
    </row>
    <row r="37" spans="1:33">
      <c r="A37" s="18" t="s">
        <v>686</v>
      </c>
      <c r="B37" s="18" t="s">
        <v>687</v>
      </c>
      <c r="C37" s="18" t="s">
        <v>355</v>
      </c>
      <c r="D37" s="18">
        <v>196787.435</v>
      </c>
      <c r="E37" s="18">
        <v>17592</v>
      </c>
      <c r="F37" s="18">
        <v>214379.435</v>
      </c>
      <c r="G37" s="18">
        <v>120518</v>
      </c>
      <c r="H37" s="18">
        <v>42823</v>
      </c>
      <c r="I37" s="18">
        <v>9291</v>
      </c>
      <c r="J37" s="18">
        <v>0</v>
      </c>
      <c r="K37" s="18">
        <v>1605</v>
      </c>
      <c r="L37" s="18">
        <v>1720</v>
      </c>
      <c r="M37" s="18">
        <v>21492</v>
      </c>
      <c r="N37" s="18">
        <v>17592</v>
      </c>
      <c r="O37" s="18">
        <v>1489</v>
      </c>
      <c r="P37" s="18">
        <v>166712.54939999999</v>
      </c>
      <c r="Q37" s="18">
        <v>45661.15</v>
      </c>
      <c r="R37" s="18">
        <v>-20995.85</v>
      </c>
      <c r="S37" s="18">
        <v>11299.56</v>
      </c>
      <c r="T37" s="18">
        <v>202677.4094</v>
      </c>
      <c r="U37" s="18">
        <v>214379.435</v>
      </c>
      <c r="V37" s="18">
        <v>182222.51975000001</v>
      </c>
      <c r="W37" s="18">
        <v>20454.889650000001</v>
      </c>
      <c r="X37" s="18">
        <v>14318.422755</v>
      </c>
      <c r="Y37" s="18">
        <v>1.0669999999999999</v>
      </c>
      <c r="Z37" s="18">
        <v>44230</v>
      </c>
      <c r="AA37" s="18">
        <v>228742.85714499999</v>
      </c>
      <c r="AB37" s="18">
        <v>234100.28470399199</v>
      </c>
      <c r="AC37" s="18">
        <v>5292.7941375535202</v>
      </c>
      <c r="AD37" s="18">
        <v>202.116172354421</v>
      </c>
      <c r="AE37" s="18">
        <v>8939598</v>
      </c>
      <c r="AF37" s="18"/>
      <c r="AG37" s="18"/>
    </row>
    <row r="38" spans="1:33">
      <c r="A38" s="18" t="s">
        <v>686</v>
      </c>
      <c r="B38" s="18" t="s">
        <v>688</v>
      </c>
      <c r="C38" s="18" t="s">
        <v>356</v>
      </c>
      <c r="D38" s="18">
        <v>65397.91</v>
      </c>
      <c r="E38" s="18">
        <v>8252</v>
      </c>
      <c r="F38" s="18">
        <v>73649.91</v>
      </c>
      <c r="G38" s="18">
        <v>29461</v>
      </c>
      <c r="H38" s="18">
        <v>15626</v>
      </c>
      <c r="I38" s="18">
        <v>1814</v>
      </c>
      <c r="J38" s="18">
        <v>0</v>
      </c>
      <c r="K38" s="18">
        <v>3755</v>
      </c>
      <c r="L38" s="18">
        <v>1835</v>
      </c>
      <c r="M38" s="18">
        <v>270</v>
      </c>
      <c r="N38" s="18">
        <v>8252</v>
      </c>
      <c r="O38" s="18">
        <v>0</v>
      </c>
      <c r="P38" s="18">
        <v>40753.401299999998</v>
      </c>
      <c r="Q38" s="18">
        <v>18015.75</v>
      </c>
      <c r="R38" s="18">
        <v>-1789.25</v>
      </c>
      <c r="S38" s="18">
        <v>6968.3</v>
      </c>
      <c r="T38" s="18">
        <v>63948.201300000001</v>
      </c>
      <c r="U38" s="18">
        <v>73649.91</v>
      </c>
      <c r="V38" s="18">
        <v>62602.423499999997</v>
      </c>
      <c r="W38" s="18">
        <v>1345.7778000000001</v>
      </c>
      <c r="X38" s="18">
        <v>942.044459999997</v>
      </c>
      <c r="Y38" s="18">
        <v>1.0129999999999999</v>
      </c>
      <c r="Z38" s="18">
        <v>13879</v>
      </c>
      <c r="AA38" s="18">
        <v>74607.358829999997</v>
      </c>
      <c r="AB38" s="18">
        <v>76354.751187025904</v>
      </c>
      <c r="AC38" s="18">
        <v>5501.45912436241</v>
      </c>
      <c r="AD38" s="18">
        <v>410.78115916331802</v>
      </c>
      <c r="AE38" s="18">
        <v>5701232</v>
      </c>
      <c r="AF38" s="18"/>
      <c r="AG38" s="18"/>
    </row>
    <row r="39" spans="1:33">
      <c r="A39" s="18" t="s">
        <v>686</v>
      </c>
      <c r="B39" s="18" t="s">
        <v>689</v>
      </c>
      <c r="C39" s="18" t="s">
        <v>357</v>
      </c>
      <c r="D39" s="18">
        <v>52664.983</v>
      </c>
      <c r="E39" s="18">
        <v>8579</v>
      </c>
      <c r="F39" s="18">
        <v>61243.983</v>
      </c>
      <c r="G39" s="18">
        <v>47816</v>
      </c>
      <c r="H39" s="18">
        <v>4575</v>
      </c>
      <c r="I39" s="18">
        <v>1607</v>
      </c>
      <c r="J39" s="18">
        <v>0</v>
      </c>
      <c r="K39" s="18">
        <v>3923</v>
      </c>
      <c r="L39" s="18">
        <v>847</v>
      </c>
      <c r="M39" s="18">
        <v>27047</v>
      </c>
      <c r="N39" s="18">
        <v>8579</v>
      </c>
      <c r="O39" s="18">
        <v>0</v>
      </c>
      <c r="P39" s="18">
        <v>66143.872799999997</v>
      </c>
      <c r="Q39" s="18">
        <v>8589.25</v>
      </c>
      <c r="R39" s="18">
        <v>-23709.9</v>
      </c>
      <c r="S39" s="18">
        <v>2694.16</v>
      </c>
      <c r="T39" s="18">
        <v>53717.382799999999</v>
      </c>
      <c r="U39" s="18">
        <v>61243.983</v>
      </c>
      <c r="V39" s="18">
        <v>52057.385549999999</v>
      </c>
      <c r="W39" s="18">
        <v>1659.9972500000099</v>
      </c>
      <c r="X39" s="18">
        <v>1161.99807500001</v>
      </c>
      <c r="Y39" s="18">
        <v>1.0189999999999999</v>
      </c>
      <c r="Z39" s="18">
        <v>21440</v>
      </c>
      <c r="AA39" s="18">
        <v>62407.618676999999</v>
      </c>
      <c r="AB39" s="18">
        <v>63869.278727784797</v>
      </c>
      <c r="AC39" s="18">
        <v>2978.9775526018998</v>
      </c>
      <c r="AD39" s="18">
        <v>-2111.7004125971898</v>
      </c>
      <c r="AE39" s="18">
        <v>-45274857</v>
      </c>
      <c r="AF39" s="18"/>
      <c r="AG39" s="18"/>
    </row>
    <row r="40" spans="1:33">
      <c r="A40" s="18" t="s">
        <v>686</v>
      </c>
      <c r="B40" s="18" t="s">
        <v>690</v>
      </c>
      <c r="C40" s="18" t="s">
        <v>358</v>
      </c>
      <c r="D40" s="18">
        <v>54699.841999999997</v>
      </c>
      <c r="E40" s="18">
        <v>6798</v>
      </c>
      <c r="F40" s="18">
        <v>61497.841999999997</v>
      </c>
      <c r="G40" s="18">
        <v>16782</v>
      </c>
      <c r="H40" s="18">
        <v>38023</v>
      </c>
      <c r="I40" s="18">
        <v>619</v>
      </c>
      <c r="J40" s="18">
        <v>0</v>
      </c>
      <c r="K40" s="18">
        <v>2477</v>
      </c>
      <c r="L40" s="18">
        <v>39</v>
      </c>
      <c r="M40" s="18">
        <v>10855</v>
      </c>
      <c r="N40" s="18">
        <v>6798</v>
      </c>
      <c r="O40" s="18">
        <v>26</v>
      </c>
      <c r="P40" s="18">
        <v>23214.5406</v>
      </c>
      <c r="Q40" s="18">
        <v>34951.15</v>
      </c>
      <c r="R40" s="18">
        <v>-9282</v>
      </c>
      <c r="S40" s="18">
        <v>3932.95</v>
      </c>
      <c r="T40" s="18">
        <v>52816.640599999999</v>
      </c>
      <c r="U40" s="18">
        <v>61497.841999999997</v>
      </c>
      <c r="V40" s="18">
        <v>52273.165699999998</v>
      </c>
      <c r="W40" s="18">
        <v>543.47490000000096</v>
      </c>
      <c r="X40" s="18">
        <v>380.43243000000098</v>
      </c>
      <c r="Y40" s="18">
        <v>1.006</v>
      </c>
      <c r="Z40" s="18">
        <v>18671</v>
      </c>
      <c r="AA40" s="18">
        <v>61866.829052000001</v>
      </c>
      <c r="AB40" s="18">
        <v>63315.823171805598</v>
      </c>
      <c r="AC40" s="18">
        <v>3391.1318714479999</v>
      </c>
      <c r="AD40" s="18">
        <v>-1699.5460937511</v>
      </c>
      <c r="AE40" s="18">
        <v>-31732225</v>
      </c>
      <c r="AF40" s="18"/>
      <c r="AG40" s="18"/>
    </row>
    <row r="41" spans="1:33">
      <c r="A41" s="18" t="s">
        <v>686</v>
      </c>
      <c r="B41" s="18" t="s">
        <v>691</v>
      </c>
      <c r="C41" s="18" t="s">
        <v>359</v>
      </c>
      <c r="D41" s="18">
        <v>110677.561</v>
      </c>
      <c r="E41" s="18">
        <v>9203</v>
      </c>
      <c r="F41" s="18">
        <v>119880.561</v>
      </c>
      <c r="G41" s="18">
        <v>74084</v>
      </c>
      <c r="H41" s="18">
        <v>12831</v>
      </c>
      <c r="I41" s="18">
        <v>981</v>
      </c>
      <c r="J41" s="18">
        <v>4995</v>
      </c>
      <c r="K41" s="18">
        <v>396</v>
      </c>
      <c r="L41" s="18">
        <v>4058</v>
      </c>
      <c r="M41" s="18">
        <v>19555</v>
      </c>
      <c r="N41" s="18">
        <v>9203</v>
      </c>
      <c r="O41" s="18">
        <v>0</v>
      </c>
      <c r="P41" s="18">
        <v>102480.39720000001</v>
      </c>
      <c r="Q41" s="18">
        <v>16322.55</v>
      </c>
      <c r="R41" s="18">
        <v>-20071.05</v>
      </c>
      <c r="S41" s="18">
        <v>4498.2</v>
      </c>
      <c r="T41" s="18">
        <v>103230.0972</v>
      </c>
      <c r="U41" s="18">
        <v>119880.561</v>
      </c>
      <c r="V41" s="18">
        <v>101898.47685000001</v>
      </c>
      <c r="W41" s="18">
        <v>1331.6203499999999</v>
      </c>
      <c r="X41" s="18">
        <v>932.13424499999803</v>
      </c>
      <c r="Y41" s="18">
        <v>1.008</v>
      </c>
      <c r="Z41" s="18">
        <v>21140</v>
      </c>
      <c r="AA41" s="18">
        <v>120839.605488</v>
      </c>
      <c r="AB41" s="18">
        <v>123669.811601272</v>
      </c>
      <c r="AC41" s="18">
        <v>5850.0383917347299</v>
      </c>
      <c r="AD41" s="18">
        <v>759.36042653563504</v>
      </c>
      <c r="AE41" s="18">
        <v>16052879</v>
      </c>
      <c r="AF41" s="18"/>
      <c r="AG41" s="18"/>
    </row>
    <row r="42" spans="1:33">
      <c r="A42" s="18" t="s">
        <v>686</v>
      </c>
      <c r="B42" s="18" t="s">
        <v>692</v>
      </c>
      <c r="C42" s="18" t="s">
        <v>360</v>
      </c>
      <c r="D42" s="18">
        <v>988983.83799999999</v>
      </c>
      <c r="E42" s="18">
        <v>100198</v>
      </c>
      <c r="F42" s="18">
        <v>1089181.838</v>
      </c>
      <c r="G42" s="18">
        <v>430434</v>
      </c>
      <c r="H42" s="18">
        <v>412712</v>
      </c>
      <c r="I42" s="18">
        <v>544245</v>
      </c>
      <c r="J42" s="18">
        <v>0</v>
      </c>
      <c r="K42" s="18">
        <v>6937</v>
      </c>
      <c r="L42" s="18">
        <v>486950</v>
      </c>
      <c r="M42" s="18">
        <v>132594</v>
      </c>
      <c r="N42" s="18">
        <v>100198</v>
      </c>
      <c r="O42" s="18">
        <v>5954</v>
      </c>
      <c r="P42" s="18">
        <v>595419.35219999996</v>
      </c>
      <c r="Q42" s="18">
        <v>819309.9</v>
      </c>
      <c r="R42" s="18">
        <v>-531673.30000000005</v>
      </c>
      <c r="S42" s="18">
        <v>62627.32</v>
      </c>
      <c r="T42" s="18">
        <v>945683.27220000001</v>
      </c>
      <c r="U42" s="18">
        <v>1089181.838</v>
      </c>
      <c r="V42" s="18">
        <v>925804.56229999999</v>
      </c>
      <c r="W42" s="18">
        <v>19878.709900000002</v>
      </c>
      <c r="X42" s="18">
        <v>13915.09693</v>
      </c>
      <c r="Y42" s="18">
        <v>1.0129999999999999</v>
      </c>
      <c r="Z42" s="18">
        <v>224519</v>
      </c>
      <c r="AA42" s="18">
        <v>1103341.2018939999</v>
      </c>
      <c r="AB42" s="18">
        <v>1129182.7544380899</v>
      </c>
      <c r="AC42" s="18">
        <v>5029.3416345079604</v>
      </c>
      <c r="AD42" s="18">
        <v>-61.336330691137803</v>
      </c>
      <c r="AE42" s="18">
        <v>-13771172</v>
      </c>
      <c r="AF42" s="18"/>
      <c r="AG42" s="18"/>
    </row>
    <row r="43" spans="1:33">
      <c r="A43" s="18" t="s">
        <v>686</v>
      </c>
      <c r="B43" s="18" t="s">
        <v>693</v>
      </c>
      <c r="C43" s="18" t="s">
        <v>361</v>
      </c>
      <c r="D43" s="18">
        <v>30358.721000000001</v>
      </c>
      <c r="E43" s="18">
        <v>3398</v>
      </c>
      <c r="F43" s="18">
        <v>33756.720999999998</v>
      </c>
      <c r="G43" s="18">
        <v>18721</v>
      </c>
      <c r="H43" s="18">
        <v>1566</v>
      </c>
      <c r="I43" s="18">
        <v>24</v>
      </c>
      <c r="J43" s="18">
        <v>0</v>
      </c>
      <c r="K43" s="18">
        <v>2167</v>
      </c>
      <c r="L43" s="18">
        <v>0</v>
      </c>
      <c r="M43" s="18">
        <v>8452</v>
      </c>
      <c r="N43" s="18">
        <v>3398</v>
      </c>
      <c r="O43" s="18">
        <v>0</v>
      </c>
      <c r="P43" s="18">
        <v>25896.759300000002</v>
      </c>
      <c r="Q43" s="18">
        <v>3193.45</v>
      </c>
      <c r="R43" s="18">
        <v>-7184.2</v>
      </c>
      <c r="S43" s="18">
        <v>1451.46</v>
      </c>
      <c r="T43" s="18">
        <v>23357.469300000001</v>
      </c>
      <c r="U43" s="18">
        <v>33756.720999999998</v>
      </c>
      <c r="V43" s="18">
        <v>28693.21285</v>
      </c>
      <c r="W43" s="18">
        <v>-5335.7435500000101</v>
      </c>
      <c r="X43" s="18">
        <v>-3735.020485</v>
      </c>
      <c r="Y43" s="18">
        <v>0.88900000000000001</v>
      </c>
      <c r="Z43" s="18">
        <v>9339</v>
      </c>
      <c r="AA43" s="18">
        <v>30009.724968999999</v>
      </c>
      <c r="AB43" s="18">
        <v>30712.588129814601</v>
      </c>
      <c r="AC43" s="18">
        <v>3288.6377695486199</v>
      </c>
      <c r="AD43" s="18">
        <v>-1802.04019565047</v>
      </c>
      <c r="AE43" s="18">
        <v>-16829253</v>
      </c>
      <c r="AF43" s="18"/>
      <c r="AG43" s="18"/>
    </row>
    <row r="44" spans="1:33">
      <c r="A44" s="18" t="s">
        <v>686</v>
      </c>
      <c r="B44" s="18" t="s">
        <v>694</v>
      </c>
      <c r="C44" s="18" t="s">
        <v>362</v>
      </c>
      <c r="D44" s="18">
        <v>66912.19</v>
      </c>
      <c r="E44" s="18">
        <v>6820</v>
      </c>
      <c r="F44" s="18">
        <v>73732.19</v>
      </c>
      <c r="G44" s="18">
        <v>68113</v>
      </c>
      <c r="H44" s="18">
        <v>9976</v>
      </c>
      <c r="I44" s="18">
        <v>21471</v>
      </c>
      <c r="J44" s="18">
        <v>0</v>
      </c>
      <c r="K44" s="18">
        <v>3757</v>
      </c>
      <c r="L44" s="18">
        <v>29254</v>
      </c>
      <c r="M44" s="18">
        <v>27400</v>
      </c>
      <c r="N44" s="18">
        <v>6820</v>
      </c>
      <c r="O44" s="18">
        <v>188</v>
      </c>
      <c r="P44" s="18">
        <v>94220.712899999999</v>
      </c>
      <c r="Q44" s="18">
        <v>29923.4</v>
      </c>
      <c r="R44" s="18">
        <v>-48315.7</v>
      </c>
      <c r="S44" s="18">
        <v>1139</v>
      </c>
      <c r="T44" s="18">
        <v>76967.412899999996</v>
      </c>
      <c r="U44" s="18">
        <v>73732.19</v>
      </c>
      <c r="V44" s="18">
        <v>62672.361499999999</v>
      </c>
      <c r="W44" s="18">
        <v>14295.0514</v>
      </c>
      <c r="X44" s="18">
        <v>10006.535980000001</v>
      </c>
      <c r="Y44" s="18">
        <v>1.1359999999999999</v>
      </c>
      <c r="Z44" s="18">
        <v>22022</v>
      </c>
      <c r="AA44" s="18">
        <v>83759.76784</v>
      </c>
      <c r="AB44" s="18">
        <v>85721.520413005303</v>
      </c>
      <c r="AC44" s="18">
        <v>3892.5402058398599</v>
      </c>
      <c r="AD44" s="18">
        <v>-1198.1377593592399</v>
      </c>
      <c r="AE44" s="18">
        <v>-26385390</v>
      </c>
      <c r="AF44" s="18"/>
      <c r="AG44" s="18"/>
    </row>
    <row r="45" spans="1:33">
      <c r="A45" s="18" t="s">
        <v>695</v>
      </c>
      <c r="B45" s="18" t="s">
        <v>696</v>
      </c>
      <c r="C45" s="18" t="s">
        <v>364</v>
      </c>
      <c r="D45" s="18">
        <v>485908.65500000003</v>
      </c>
      <c r="E45" s="18">
        <v>72954</v>
      </c>
      <c r="F45" s="18">
        <v>558862.65500000003</v>
      </c>
      <c r="G45" s="18">
        <v>314161</v>
      </c>
      <c r="H45" s="18">
        <v>63915</v>
      </c>
      <c r="I45" s="18">
        <v>17009</v>
      </c>
      <c r="J45" s="18">
        <v>23001</v>
      </c>
      <c r="K45" s="18">
        <v>0</v>
      </c>
      <c r="L45" s="18">
        <v>1998</v>
      </c>
      <c r="M45" s="18">
        <v>127877</v>
      </c>
      <c r="N45" s="18">
        <v>72954</v>
      </c>
      <c r="O45" s="18">
        <v>291</v>
      </c>
      <c r="P45" s="18">
        <v>434578.91129999998</v>
      </c>
      <c r="Q45" s="18">
        <v>88336.25</v>
      </c>
      <c r="R45" s="18">
        <v>-110641.1</v>
      </c>
      <c r="S45" s="18">
        <v>40271.81</v>
      </c>
      <c r="T45" s="18">
        <v>452545.8713</v>
      </c>
      <c r="U45" s="18">
        <v>558862.65500000003</v>
      </c>
      <c r="V45" s="18">
        <v>475033.25675</v>
      </c>
      <c r="W45" s="18">
        <v>-22487.385450000002</v>
      </c>
      <c r="X45" s="18">
        <v>-15741.169814999999</v>
      </c>
      <c r="Y45" s="18">
        <v>0.97199999999999998</v>
      </c>
      <c r="Z45" s="18">
        <v>105727</v>
      </c>
      <c r="AA45" s="18">
        <v>543214.50066000002</v>
      </c>
      <c r="AB45" s="18">
        <v>555937.22508778505</v>
      </c>
      <c r="AC45" s="18">
        <v>5258.2332335901401</v>
      </c>
      <c r="AD45" s="18">
        <v>167.55526839104499</v>
      </c>
      <c r="AE45" s="18">
        <v>17715116</v>
      </c>
      <c r="AF45" s="18"/>
      <c r="AG45" s="18"/>
    </row>
    <row r="46" spans="1:33">
      <c r="A46" s="18" t="s">
        <v>695</v>
      </c>
      <c r="B46" s="18" t="s">
        <v>697</v>
      </c>
      <c r="C46" s="18" t="s">
        <v>365</v>
      </c>
      <c r="D46" s="18">
        <v>77183.97</v>
      </c>
      <c r="E46" s="18">
        <v>11056</v>
      </c>
      <c r="F46" s="18">
        <v>88239.97</v>
      </c>
      <c r="G46" s="18">
        <v>68090</v>
      </c>
      <c r="H46" s="18">
        <v>22762</v>
      </c>
      <c r="I46" s="18">
        <v>439</v>
      </c>
      <c r="J46" s="18">
        <v>0</v>
      </c>
      <c r="K46" s="18">
        <v>7473</v>
      </c>
      <c r="L46" s="18">
        <v>744</v>
      </c>
      <c r="M46" s="18">
        <v>37043</v>
      </c>
      <c r="N46" s="18">
        <v>11056</v>
      </c>
      <c r="O46" s="18">
        <v>1266</v>
      </c>
      <c r="P46" s="18">
        <v>94188.896999999997</v>
      </c>
      <c r="Q46" s="18">
        <v>26072.9</v>
      </c>
      <c r="R46" s="18">
        <v>-33195.050000000003</v>
      </c>
      <c r="S46" s="18">
        <v>3100.29</v>
      </c>
      <c r="T46" s="18">
        <v>90167.036999999997</v>
      </c>
      <c r="U46" s="18">
        <v>88239.97</v>
      </c>
      <c r="V46" s="18">
        <v>75003.974499999997</v>
      </c>
      <c r="W46" s="18">
        <v>15163.0625</v>
      </c>
      <c r="X46" s="18">
        <v>10614.143749999999</v>
      </c>
      <c r="Y46" s="18">
        <v>1.1200000000000001</v>
      </c>
      <c r="Z46" s="18">
        <v>16712</v>
      </c>
      <c r="AA46" s="18">
        <v>98828.766399999993</v>
      </c>
      <c r="AB46" s="18">
        <v>101143.45269596099</v>
      </c>
      <c r="AC46" s="18">
        <v>6052.1453264696702</v>
      </c>
      <c r="AD46" s="18">
        <v>961.46736127058</v>
      </c>
      <c r="AE46" s="18">
        <v>16068043</v>
      </c>
      <c r="AF46" s="18"/>
      <c r="AG46" s="18"/>
    </row>
    <row r="47" spans="1:33">
      <c r="A47" s="18" t="s">
        <v>695</v>
      </c>
      <c r="B47" s="18" t="s">
        <v>698</v>
      </c>
      <c r="C47" s="18" t="s">
        <v>366</v>
      </c>
      <c r="D47" s="18">
        <v>52514.654999999999</v>
      </c>
      <c r="E47" s="18">
        <v>5109</v>
      </c>
      <c r="F47" s="18">
        <v>57623.654999999999</v>
      </c>
      <c r="G47" s="18">
        <v>24438</v>
      </c>
      <c r="H47" s="18">
        <v>8320</v>
      </c>
      <c r="I47" s="18">
        <v>0</v>
      </c>
      <c r="J47" s="18">
        <v>0</v>
      </c>
      <c r="K47" s="18">
        <v>2950</v>
      </c>
      <c r="L47" s="18">
        <v>0</v>
      </c>
      <c r="M47" s="18">
        <v>4758</v>
      </c>
      <c r="N47" s="18">
        <v>5109</v>
      </c>
      <c r="O47" s="18">
        <v>0</v>
      </c>
      <c r="P47" s="18">
        <v>33805.085400000004</v>
      </c>
      <c r="Q47" s="18">
        <v>9579.5</v>
      </c>
      <c r="R47" s="18">
        <v>-4044.3</v>
      </c>
      <c r="S47" s="18">
        <v>3533.79</v>
      </c>
      <c r="T47" s="18">
        <v>42874.075400000002</v>
      </c>
      <c r="U47" s="18">
        <v>57623.654999999999</v>
      </c>
      <c r="V47" s="18">
        <v>48980.106749999999</v>
      </c>
      <c r="W47" s="18">
        <v>-6106.0313500000002</v>
      </c>
      <c r="X47" s="18">
        <v>-4274.2219450000002</v>
      </c>
      <c r="Y47" s="18">
        <v>0.92600000000000005</v>
      </c>
      <c r="Z47" s="18">
        <v>11203</v>
      </c>
      <c r="AA47" s="18">
        <v>53359.504529999998</v>
      </c>
      <c r="AB47" s="18">
        <v>54609.247073532002</v>
      </c>
      <c r="AC47" s="18">
        <v>4874.5199565769899</v>
      </c>
      <c r="AD47" s="18">
        <v>-216.15800862210301</v>
      </c>
      <c r="AE47" s="18">
        <v>-2421618</v>
      </c>
      <c r="AF47" s="18"/>
      <c r="AG47" s="18"/>
    </row>
    <row r="48" spans="1:33">
      <c r="A48" s="18" t="s">
        <v>695</v>
      </c>
      <c r="B48" s="18" t="s">
        <v>699</v>
      </c>
      <c r="C48" s="18" t="s">
        <v>367</v>
      </c>
      <c r="D48" s="18">
        <v>231405.538</v>
      </c>
      <c r="E48" s="18">
        <v>23096</v>
      </c>
      <c r="F48" s="18">
        <v>254501.538</v>
      </c>
      <c r="G48" s="18">
        <v>125644</v>
      </c>
      <c r="H48" s="18">
        <v>37183</v>
      </c>
      <c r="I48" s="18">
        <v>4319</v>
      </c>
      <c r="J48" s="18">
        <v>0</v>
      </c>
      <c r="K48" s="18">
        <v>5673</v>
      </c>
      <c r="L48" s="18">
        <v>964</v>
      </c>
      <c r="M48" s="18">
        <v>35919</v>
      </c>
      <c r="N48" s="18">
        <v>23096</v>
      </c>
      <c r="O48" s="18">
        <v>626</v>
      </c>
      <c r="P48" s="18">
        <v>173803.34520000001</v>
      </c>
      <c r="Q48" s="18">
        <v>40098.75</v>
      </c>
      <c r="R48" s="18">
        <v>-31882.65</v>
      </c>
      <c r="S48" s="18">
        <v>13525.37</v>
      </c>
      <c r="T48" s="18">
        <v>195544.81520000001</v>
      </c>
      <c r="U48" s="18">
        <v>254501.538</v>
      </c>
      <c r="V48" s="18">
        <v>216326.30729999999</v>
      </c>
      <c r="W48" s="18">
        <v>-20781.492099999999</v>
      </c>
      <c r="X48" s="18">
        <v>-14547.044470000001</v>
      </c>
      <c r="Y48" s="18">
        <v>0.94299999999999995</v>
      </c>
      <c r="Z48" s="18">
        <v>34425</v>
      </c>
      <c r="AA48" s="18">
        <v>239994.95033399999</v>
      </c>
      <c r="AB48" s="18">
        <v>245615.915189411</v>
      </c>
      <c r="AC48" s="18">
        <v>7134.81235118114</v>
      </c>
      <c r="AD48" s="18">
        <v>2044.1343859820499</v>
      </c>
      <c r="AE48" s="18">
        <v>70369326</v>
      </c>
      <c r="AF48" s="18"/>
      <c r="AG48" s="18"/>
    </row>
    <row r="49" spans="1:33">
      <c r="A49" s="18" t="s">
        <v>695</v>
      </c>
      <c r="B49" s="18" t="s">
        <v>700</v>
      </c>
      <c r="C49" s="18" t="s">
        <v>368</v>
      </c>
      <c r="D49" s="18">
        <v>274544.89</v>
      </c>
      <c r="E49" s="18">
        <v>20085</v>
      </c>
      <c r="F49" s="18">
        <v>294629.89</v>
      </c>
      <c r="G49" s="18">
        <v>153673</v>
      </c>
      <c r="H49" s="18">
        <v>69617</v>
      </c>
      <c r="I49" s="18">
        <v>3897</v>
      </c>
      <c r="J49" s="18">
        <v>0</v>
      </c>
      <c r="K49" s="18">
        <v>8335</v>
      </c>
      <c r="L49" s="18">
        <v>849</v>
      </c>
      <c r="M49" s="18">
        <v>26842</v>
      </c>
      <c r="N49" s="18">
        <v>20085</v>
      </c>
      <c r="O49" s="18">
        <v>10</v>
      </c>
      <c r="P49" s="18">
        <v>212575.8609</v>
      </c>
      <c r="Q49" s="18">
        <v>69571.649999999994</v>
      </c>
      <c r="R49" s="18">
        <v>-23545.85</v>
      </c>
      <c r="S49" s="18">
        <v>12509.11</v>
      </c>
      <c r="T49" s="18">
        <v>271110.7709</v>
      </c>
      <c r="U49" s="18">
        <v>294629.89</v>
      </c>
      <c r="V49" s="18">
        <v>250435.40650000001</v>
      </c>
      <c r="W49" s="18">
        <v>20675.364399999999</v>
      </c>
      <c r="X49" s="18">
        <v>14472.755080000001</v>
      </c>
      <c r="Y49" s="18">
        <v>1.0489999999999999</v>
      </c>
      <c r="Z49" s="18">
        <v>55947</v>
      </c>
      <c r="AA49" s="18">
        <v>309066.75461</v>
      </c>
      <c r="AB49" s="18">
        <v>316305.46260456799</v>
      </c>
      <c r="AC49" s="18">
        <v>5653.66262006127</v>
      </c>
      <c r="AD49" s="18">
        <v>562.98465486217594</v>
      </c>
      <c r="AE49" s="18">
        <v>31497302</v>
      </c>
      <c r="AF49" s="18"/>
      <c r="AG49" s="18"/>
    </row>
    <row r="50" spans="1:33">
      <c r="A50" s="18" t="s">
        <v>695</v>
      </c>
      <c r="B50" s="18" t="s">
        <v>701</v>
      </c>
      <c r="C50" s="18" t="s">
        <v>369</v>
      </c>
      <c r="D50" s="18">
        <v>44664.207999999999</v>
      </c>
      <c r="E50" s="18">
        <v>4791</v>
      </c>
      <c r="F50" s="18">
        <v>49455.207999999999</v>
      </c>
      <c r="G50" s="18">
        <v>27010</v>
      </c>
      <c r="H50" s="18">
        <v>12068</v>
      </c>
      <c r="I50" s="18">
        <v>552</v>
      </c>
      <c r="J50" s="18">
        <v>323</v>
      </c>
      <c r="K50" s="18">
        <v>1160</v>
      </c>
      <c r="L50" s="18">
        <v>233</v>
      </c>
      <c r="M50" s="18">
        <v>9277</v>
      </c>
      <c r="N50" s="18">
        <v>4791</v>
      </c>
      <c r="O50" s="18">
        <v>0</v>
      </c>
      <c r="P50" s="18">
        <v>37362.932999999997</v>
      </c>
      <c r="Q50" s="18">
        <v>11987.55</v>
      </c>
      <c r="R50" s="18">
        <v>-8083.5</v>
      </c>
      <c r="S50" s="18">
        <v>2495.2600000000002</v>
      </c>
      <c r="T50" s="18">
        <v>43762.243000000002</v>
      </c>
      <c r="U50" s="18">
        <v>49455.207999999999</v>
      </c>
      <c r="V50" s="18">
        <v>42036.926800000001</v>
      </c>
      <c r="W50" s="18">
        <v>1725.31619999999</v>
      </c>
      <c r="X50" s="18">
        <v>1207.7213400000001</v>
      </c>
      <c r="Y50" s="18">
        <v>1.024</v>
      </c>
      <c r="Z50" s="18">
        <v>12027</v>
      </c>
      <c r="AA50" s="18">
        <v>50642.132991999999</v>
      </c>
      <c r="AB50" s="18">
        <v>51828.231488468002</v>
      </c>
      <c r="AC50" s="18">
        <v>4309.3233132508503</v>
      </c>
      <c r="AD50" s="18">
        <v>-781.35465194824303</v>
      </c>
      <c r="AE50" s="18">
        <v>-9397352</v>
      </c>
      <c r="AF50" s="18"/>
      <c r="AG50" s="18"/>
    </row>
    <row r="51" spans="1:33">
      <c r="A51" s="18" t="s">
        <v>695</v>
      </c>
      <c r="B51" s="18" t="s">
        <v>702</v>
      </c>
      <c r="C51" s="18" t="s">
        <v>370</v>
      </c>
      <c r="D51" s="18">
        <v>127328.15300000001</v>
      </c>
      <c r="E51" s="18">
        <v>9612</v>
      </c>
      <c r="F51" s="18">
        <v>136940.15299999999</v>
      </c>
      <c r="G51" s="18">
        <v>64462</v>
      </c>
      <c r="H51" s="18">
        <v>43734</v>
      </c>
      <c r="I51" s="18">
        <v>15447</v>
      </c>
      <c r="J51" s="18">
        <v>0</v>
      </c>
      <c r="K51" s="18">
        <v>5951</v>
      </c>
      <c r="L51" s="18">
        <v>1648</v>
      </c>
      <c r="M51" s="18">
        <v>22391</v>
      </c>
      <c r="N51" s="18">
        <v>9612</v>
      </c>
      <c r="O51" s="18">
        <v>0</v>
      </c>
      <c r="P51" s="18">
        <v>89170.284599999999</v>
      </c>
      <c r="Q51" s="18">
        <v>55362.2</v>
      </c>
      <c r="R51" s="18">
        <v>-20433.150000000001</v>
      </c>
      <c r="S51" s="18">
        <v>4363.7299999999996</v>
      </c>
      <c r="T51" s="18">
        <v>128463.0646</v>
      </c>
      <c r="U51" s="18">
        <v>136940.15299999999</v>
      </c>
      <c r="V51" s="18">
        <v>116399.13005000001</v>
      </c>
      <c r="W51" s="18">
        <v>12063.93455</v>
      </c>
      <c r="X51" s="18">
        <v>8444.7541849999998</v>
      </c>
      <c r="Y51" s="18">
        <v>1.0620000000000001</v>
      </c>
      <c r="Z51" s="18">
        <v>35620</v>
      </c>
      <c r="AA51" s="18">
        <v>145430.44248600001</v>
      </c>
      <c r="AB51" s="18">
        <v>148836.595011222</v>
      </c>
      <c r="AC51" s="18">
        <v>4178.45578358287</v>
      </c>
      <c r="AD51" s="18">
        <v>-912.22218161622595</v>
      </c>
      <c r="AE51" s="18">
        <v>-32493354</v>
      </c>
      <c r="AF51" s="18"/>
      <c r="AG51" s="18"/>
    </row>
    <row r="52" spans="1:33">
      <c r="A52" s="18" t="s">
        <v>695</v>
      </c>
      <c r="B52" s="18" t="s">
        <v>703</v>
      </c>
      <c r="C52" s="18" t="s">
        <v>371</v>
      </c>
      <c r="D52" s="18">
        <v>38090.101999999999</v>
      </c>
      <c r="E52" s="18">
        <v>6431</v>
      </c>
      <c r="F52" s="18">
        <v>44521.101999999999</v>
      </c>
      <c r="G52" s="18">
        <v>22127</v>
      </c>
      <c r="H52" s="18">
        <v>19142</v>
      </c>
      <c r="I52" s="18">
        <v>266</v>
      </c>
      <c r="J52" s="18">
        <v>0</v>
      </c>
      <c r="K52" s="18">
        <v>2059</v>
      </c>
      <c r="L52" s="18">
        <v>22</v>
      </c>
      <c r="M52" s="18">
        <v>6475</v>
      </c>
      <c r="N52" s="18">
        <v>6431</v>
      </c>
      <c r="O52" s="18">
        <v>49</v>
      </c>
      <c r="P52" s="18">
        <v>30608.2791</v>
      </c>
      <c r="Q52" s="18">
        <v>18246.95</v>
      </c>
      <c r="R52" s="18">
        <v>-5564.1</v>
      </c>
      <c r="S52" s="18">
        <v>4365.6000000000004</v>
      </c>
      <c r="T52" s="18">
        <v>47656.729099999997</v>
      </c>
      <c r="U52" s="18">
        <v>44521.101999999999</v>
      </c>
      <c r="V52" s="18">
        <v>37842.936699999998</v>
      </c>
      <c r="W52" s="18">
        <v>9813.7924000000003</v>
      </c>
      <c r="X52" s="18">
        <v>6869.6546799999996</v>
      </c>
      <c r="Y52" s="18">
        <v>1.1539999999999999</v>
      </c>
      <c r="Z52" s="18">
        <v>13249</v>
      </c>
      <c r="AA52" s="18">
        <v>51377.351708000002</v>
      </c>
      <c r="AB52" s="18">
        <v>52580.669894123603</v>
      </c>
      <c r="AC52" s="18">
        <v>3968.6519657425902</v>
      </c>
      <c r="AD52" s="18">
        <v>-1122.0259994564999</v>
      </c>
      <c r="AE52" s="18">
        <v>-14865722</v>
      </c>
      <c r="AF52" s="18"/>
      <c r="AG52" s="18"/>
    </row>
    <row r="53" spans="1:33">
      <c r="A53" s="18" t="s">
        <v>695</v>
      </c>
      <c r="B53" s="18" t="s">
        <v>704</v>
      </c>
      <c r="C53" s="18" t="s">
        <v>372</v>
      </c>
      <c r="D53" s="18">
        <v>37067.987999999998</v>
      </c>
      <c r="E53" s="18">
        <v>7720</v>
      </c>
      <c r="F53" s="18">
        <v>44787.987999999998</v>
      </c>
      <c r="G53" s="18">
        <v>28043</v>
      </c>
      <c r="H53" s="18">
        <v>7037</v>
      </c>
      <c r="I53" s="18">
        <v>796</v>
      </c>
      <c r="J53" s="18">
        <v>0</v>
      </c>
      <c r="K53" s="18">
        <v>5293</v>
      </c>
      <c r="L53" s="18">
        <v>108</v>
      </c>
      <c r="M53" s="18">
        <v>15889</v>
      </c>
      <c r="N53" s="18">
        <v>7720</v>
      </c>
      <c r="O53" s="18">
        <v>7</v>
      </c>
      <c r="P53" s="18">
        <v>38791.8819</v>
      </c>
      <c r="Q53" s="18">
        <v>11157.1</v>
      </c>
      <c r="R53" s="18">
        <v>-13603.4</v>
      </c>
      <c r="S53" s="18">
        <v>3860.87</v>
      </c>
      <c r="T53" s="18">
        <v>40206.4519</v>
      </c>
      <c r="U53" s="18">
        <v>44787.987999999998</v>
      </c>
      <c r="V53" s="18">
        <v>38069.789799999999</v>
      </c>
      <c r="W53" s="18">
        <v>2136.6621</v>
      </c>
      <c r="X53" s="18">
        <v>1495.66347</v>
      </c>
      <c r="Y53" s="18">
        <v>1.0329999999999999</v>
      </c>
      <c r="Z53" s="18">
        <v>9132</v>
      </c>
      <c r="AA53" s="18">
        <v>46265.991604000003</v>
      </c>
      <c r="AB53" s="18">
        <v>47349.595706690001</v>
      </c>
      <c r="AC53" s="18">
        <v>5185.0192407676304</v>
      </c>
      <c r="AD53" s="18">
        <v>94.341275568537597</v>
      </c>
      <c r="AE53" s="18">
        <v>861525</v>
      </c>
      <c r="AF53" s="18"/>
      <c r="AG53" s="18"/>
    </row>
    <row r="54" spans="1:33">
      <c r="A54" s="18" t="s">
        <v>705</v>
      </c>
      <c r="B54" s="18" t="s">
        <v>706</v>
      </c>
      <c r="C54" s="18" t="s">
        <v>374</v>
      </c>
      <c r="D54" s="18">
        <v>27384.988000000001</v>
      </c>
      <c r="E54" s="18">
        <v>2734</v>
      </c>
      <c r="F54" s="18">
        <v>30118.988000000001</v>
      </c>
      <c r="G54" s="18">
        <v>18286</v>
      </c>
      <c r="H54" s="18">
        <v>2905</v>
      </c>
      <c r="I54" s="18">
        <v>851</v>
      </c>
      <c r="J54" s="18">
        <v>0</v>
      </c>
      <c r="K54" s="18">
        <v>1594</v>
      </c>
      <c r="L54" s="18">
        <v>716</v>
      </c>
      <c r="M54" s="18">
        <v>7003</v>
      </c>
      <c r="N54" s="18">
        <v>2734</v>
      </c>
      <c r="O54" s="18">
        <v>581</v>
      </c>
      <c r="P54" s="18">
        <v>25295.023799999999</v>
      </c>
      <c r="Q54" s="18">
        <v>4547.5</v>
      </c>
      <c r="R54" s="18">
        <v>-7055</v>
      </c>
      <c r="S54" s="18">
        <v>1133.3900000000001</v>
      </c>
      <c r="T54" s="18">
        <v>23920.913799999998</v>
      </c>
      <c r="U54" s="18">
        <v>30118.988000000001</v>
      </c>
      <c r="V54" s="18">
        <v>25601.139800000001</v>
      </c>
      <c r="W54" s="18">
        <v>-1680.2260000000001</v>
      </c>
      <c r="X54" s="18">
        <v>-1176.1582000000001</v>
      </c>
      <c r="Y54" s="18">
        <v>0.96099999999999997</v>
      </c>
      <c r="Z54" s="18">
        <v>5449</v>
      </c>
      <c r="AA54" s="18">
        <v>28944.347468</v>
      </c>
      <c r="AB54" s="18">
        <v>29622.258230930602</v>
      </c>
      <c r="AC54" s="18">
        <v>5436.2742211287696</v>
      </c>
      <c r="AD54" s="18">
        <v>345.596255929672</v>
      </c>
      <c r="AE54" s="18">
        <v>1883154</v>
      </c>
      <c r="AF54" s="18"/>
      <c r="AG54" s="18"/>
    </row>
    <row r="55" spans="1:33">
      <c r="A55" s="18" t="s">
        <v>705</v>
      </c>
      <c r="B55" s="18" t="s">
        <v>707</v>
      </c>
      <c r="C55" s="18" t="s">
        <v>375</v>
      </c>
      <c r="D55" s="18">
        <v>115391.16099999999</v>
      </c>
      <c r="E55" s="18">
        <v>12144</v>
      </c>
      <c r="F55" s="18">
        <v>127535.16099999999</v>
      </c>
      <c r="G55" s="18">
        <v>66880</v>
      </c>
      <c r="H55" s="18">
        <v>16415</v>
      </c>
      <c r="I55" s="18">
        <v>6444</v>
      </c>
      <c r="J55" s="18">
        <v>0</v>
      </c>
      <c r="K55" s="18">
        <v>5564</v>
      </c>
      <c r="L55" s="18">
        <v>420</v>
      </c>
      <c r="M55" s="18">
        <v>29381</v>
      </c>
      <c r="N55" s="18">
        <v>12144</v>
      </c>
      <c r="O55" s="18">
        <v>0</v>
      </c>
      <c r="P55" s="18">
        <v>92515.104000000007</v>
      </c>
      <c r="Q55" s="18">
        <v>24159.55</v>
      </c>
      <c r="R55" s="18">
        <v>-25330.85</v>
      </c>
      <c r="S55" s="18">
        <v>5327.63</v>
      </c>
      <c r="T55" s="18">
        <v>96671.433999999994</v>
      </c>
      <c r="U55" s="18">
        <v>127535.16099999999</v>
      </c>
      <c r="V55" s="18">
        <v>108404.88685</v>
      </c>
      <c r="W55" s="18">
        <v>-11733.45285</v>
      </c>
      <c r="X55" s="18">
        <v>-8213.4169949999905</v>
      </c>
      <c r="Y55" s="18">
        <v>0.93600000000000005</v>
      </c>
      <c r="Z55" s="18">
        <v>21707</v>
      </c>
      <c r="AA55" s="18">
        <v>119372.91069600001</v>
      </c>
      <c r="AB55" s="18">
        <v>122168.765087005</v>
      </c>
      <c r="AC55" s="18">
        <v>5628.0814984569397</v>
      </c>
      <c r="AD55" s="18">
        <v>537.40353325784804</v>
      </c>
      <c r="AE55" s="18">
        <v>11665418</v>
      </c>
      <c r="AF55" s="18"/>
      <c r="AG55" s="18"/>
    </row>
    <row r="56" spans="1:33">
      <c r="A56" s="18" t="s">
        <v>705</v>
      </c>
      <c r="B56" s="18" t="s">
        <v>708</v>
      </c>
      <c r="C56" s="18" t="s">
        <v>376</v>
      </c>
      <c r="D56" s="18">
        <v>46912.122000000003</v>
      </c>
      <c r="E56" s="18">
        <v>3066</v>
      </c>
      <c r="F56" s="18">
        <v>49978.122000000003</v>
      </c>
      <c r="G56" s="18">
        <v>26027</v>
      </c>
      <c r="H56" s="18">
        <v>4606</v>
      </c>
      <c r="I56" s="18">
        <v>596</v>
      </c>
      <c r="J56" s="18">
        <v>0</v>
      </c>
      <c r="K56" s="18">
        <v>2558</v>
      </c>
      <c r="L56" s="18">
        <v>147</v>
      </c>
      <c r="M56" s="18">
        <v>5900</v>
      </c>
      <c r="N56" s="18">
        <v>3066</v>
      </c>
      <c r="O56" s="18">
        <v>1540</v>
      </c>
      <c r="P56" s="18">
        <v>36003.149100000002</v>
      </c>
      <c r="Q56" s="18">
        <v>6596</v>
      </c>
      <c r="R56" s="18">
        <v>-6448.95</v>
      </c>
      <c r="S56" s="18">
        <v>1603.1</v>
      </c>
      <c r="T56" s="18">
        <v>37753.299099999997</v>
      </c>
      <c r="U56" s="18">
        <v>49978.122000000003</v>
      </c>
      <c r="V56" s="18">
        <v>42481.403700000003</v>
      </c>
      <c r="W56" s="18">
        <v>-4728.1045999999997</v>
      </c>
      <c r="X56" s="18">
        <v>-3309.6732200000001</v>
      </c>
      <c r="Y56" s="18">
        <v>0.93400000000000005</v>
      </c>
      <c r="Z56" s="18">
        <v>9897</v>
      </c>
      <c r="AA56" s="18">
        <v>46679.565948000003</v>
      </c>
      <c r="AB56" s="18">
        <v>47772.8564497142</v>
      </c>
      <c r="AC56" s="18">
        <v>4827.0037839460601</v>
      </c>
      <c r="AD56" s="18">
        <v>-263.67418125302999</v>
      </c>
      <c r="AE56" s="18">
        <v>-2609583</v>
      </c>
      <c r="AF56" s="18"/>
      <c r="AG56" s="18"/>
    </row>
    <row r="57" spans="1:33">
      <c r="A57" s="18" t="s">
        <v>705</v>
      </c>
      <c r="B57" s="18" t="s">
        <v>709</v>
      </c>
      <c r="C57" s="18" t="s">
        <v>377</v>
      </c>
      <c r="D57" s="18">
        <v>761508.54500000004</v>
      </c>
      <c r="E57" s="18">
        <v>64354</v>
      </c>
      <c r="F57" s="18">
        <v>825862.54500000004</v>
      </c>
      <c r="G57" s="18">
        <v>265333</v>
      </c>
      <c r="H57" s="18">
        <v>276697</v>
      </c>
      <c r="I57" s="18">
        <v>0</v>
      </c>
      <c r="J57" s="18">
        <v>4987</v>
      </c>
      <c r="K57" s="18">
        <v>11750</v>
      </c>
      <c r="L57" s="18">
        <v>0</v>
      </c>
      <c r="M57" s="18">
        <v>50291</v>
      </c>
      <c r="N57" s="18">
        <v>64354</v>
      </c>
      <c r="O57" s="18">
        <v>2103</v>
      </c>
      <c r="P57" s="18">
        <v>367035.13890000002</v>
      </c>
      <c r="Q57" s="18">
        <v>249418.9</v>
      </c>
      <c r="R57" s="18">
        <v>-44534.9</v>
      </c>
      <c r="S57" s="18">
        <v>46151.43</v>
      </c>
      <c r="T57" s="18">
        <v>618070.56889999995</v>
      </c>
      <c r="U57" s="18">
        <v>825862.54500000004</v>
      </c>
      <c r="V57" s="18">
        <v>701983.16324999998</v>
      </c>
      <c r="W57" s="18">
        <v>-83912.594349999898</v>
      </c>
      <c r="X57" s="18">
        <v>-58738.816044999898</v>
      </c>
      <c r="Y57" s="18">
        <v>0.92900000000000005</v>
      </c>
      <c r="Z57" s="18">
        <v>160754</v>
      </c>
      <c r="AA57" s="18">
        <v>767226.304305</v>
      </c>
      <c r="AB57" s="18">
        <v>785195.64943765104</v>
      </c>
      <c r="AC57" s="18">
        <v>4884.4548156664896</v>
      </c>
      <c r="AD57" s="18">
        <v>-206.223149532604</v>
      </c>
      <c r="AE57" s="18">
        <v>-33151196</v>
      </c>
      <c r="AF57" s="18"/>
      <c r="AG57" s="18"/>
    </row>
    <row r="58" spans="1:33">
      <c r="A58" s="18" t="s">
        <v>705</v>
      </c>
      <c r="B58" s="18" t="s">
        <v>710</v>
      </c>
      <c r="C58" s="18" t="s">
        <v>378</v>
      </c>
      <c r="D58" s="18">
        <v>126603.424</v>
      </c>
      <c r="E58" s="18">
        <v>11062</v>
      </c>
      <c r="F58" s="18">
        <v>137665.424</v>
      </c>
      <c r="G58" s="18">
        <v>61865</v>
      </c>
      <c r="H58" s="18">
        <v>24526</v>
      </c>
      <c r="I58" s="18">
        <v>3106</v>
      </c>
      <c r="J58" s="18">
        <v>0</v>
      </c>
      <c r="K58" s="18">
        <v>3111</v>
      </c>
      <c r="L58" s="18">
        <v>397</v>
      </c>
      <c r="M58" s="18">
        <v>88</v>
      </c>
      <c r="N58" s="18">
        <v>11062</v>
      </c>
      <c r="O58" s="18">
        <v>45</v>
      </c>
      <c r="P58" s="18">
        <v>85577.854500000001</v>
      </c>
      <c r="Q58" s="18">
        <v>26131.55</v>
      </c>
      <c r="R58" s="18">
        <v>-450.5</v>
      </c>
      <c r="S58" s="18">
        <v>9387.74</v>
      </c>
      <c r="T58" s="18">
        <v>120646.64449999999</v>
      </c>
      <c r="U58" s="18">
        <v>137665.424</v>
      </c>
      <c r="V58" s="18">
        <v>117015.61040000001</v>
      </c>
      <c r="W58" s="18">
        <v>3631.0341000000199</v>
      </c>
      <c r="X58" s="18">
        <v>2541.7238700000098</v>
      </c>
      <c r="Y58" s="18">
        <v>1.018</v>
      </c>
      <c r="Z58" s="18">
        <v>27286</v>
      </c>
      <c r="AA58" s="18">
        <v>140143.40163199999</v>
      </c>
      <c r="AB58" s="18">
        <v>143425.725423375</v>
      </c>
      <c r="AC58" s="18">
        <v>5256.3851580801602</v>
      </c>
      <c r="AD58" s="18">
        <v>165.70719288106099</v>
      </c>
      <c r="AE58" s="18">
        <v>4521486</v>
      </c>
      <c r="AF58" s="18"/>
      <c r="AG58" s="18"/>
    </row>
    <row r="59" spans="1:33">
      <c r="A59" s="18" t="s">
        <v>705</v>
      </c>
      <c r="B59" s="18" t="s">
        <v>711</v>
      </c>
      <c r="C59" s="18" t="s">
        <v>379</v>
      </c>
      <c r="D59" s="18">
        <v>205334.34400000001</v>
      </c>
      <c r="E59" s="18">
        <v>26899</v>
      </c>
      <c r="F59" s="18">
        <v>232233.34400000001</v>
      </c>
      <c r="G59" s="18">
        <v>110388</v>
      </c>
      <c r="H59" s="18">
        <v>26426</v>
      </c>
      <c r="I59" s="18">
        <v>4620</v>
      </c>
      <c r="J59" s="18">
        <v>9904</v>
      </c>
      <c r="K59" s="18">
        <v>4810</v>
      </c>
      <c r="L59" s="18">
        <v>1017</v>
      </c>
      <c r="M59" s="18">
        <v>18457</v>
      </c>
      <c r="N59" s="18">
        <v>26899</v>
      </c>
      <c r="O59" s="18">
        <v>0</v>
      </c>
      <c r="P59" s="18">
        <v>152699.72039999999</v>
      </c>
      <c r="Q59" s="18">
        <v>38896</v>
      </c>
      <c r="R59" s="18">
        <v>-16552.900000000001</v>
      </c>
      <c r="S59" s="18">
        <v>19726.46</v>
      </c>
      <c r="T59" s="18">
        <v>194769.28039999999</v>
      </c>
      <c r="U59" s="18">
        <v>232233.34400000001</v>
      </c>
      <c r="V59" s="18">
        <v>197398.34239999999</v>
      </c>
      <c r="W59" s="18">
        <v>-2629.0620000000099</v>
      </c>
      <c r="X59" s="18">
        <v>-1840.3434</v>
      </c>
      <c r="Y59" s="18">
        <v>0.99199999999999999</v>
      </c>
      <c r="Z59" s="18">
        <v>43631</v>
      </c>
      <c r="AA59" s="18">
        <v>230375.47724800001</v>
      </c>
      <c r="AB59" s="18">
        <v>235771.142695783</v>
      </c>
      <c r="AC59" s="18">
        <v>5403.7528980720699</v>
      </c>
      <c r="AD59" s="18">
        <v>313.07493287298001</v>
      </c>
      <c r="AE59" s="18">
        <v>13659772</v>
      </c>
      <c r="AF59" s="18"/>
      <c r="AG59" s="18"/>
    </row>
    <row r="60" spans="1:33">
      <c r="A60" s="18" t="s">
        <v>705</v>
      </c>
      <c r="B60" s="18" t="s">
        <v>712</v>
      </c>
      <c r="C60" s="18" t="s">
        <v>380</v>
      </c>
      <c r="D60" s="18">
        <v>813402.60400000005</v>
      </c>
      <c r="E60" s="18">
        <v>63976</v>
      </c>
      <c r="F60" s="18">
        <v>877378.60400000005</v>
      </c>
      <c r="G60" s="18">
        <v>404118</v>
      </c>
      <c r="H60" s="18">
        <v>117234</v>
      </c>
      <c r="I60" s="18">
        <v>35765</v>
      </c>
      <c r="J60" s="18">
        <v>0</v>
      </c>
      <c r="K60" s="18">
        <v>11064</v>
      </c>
      <c r="L60" s="18">
        <v>14259</v>
      </c>
      <c r="M60" s="18">
        <v>44463</v>
      </c>
      <c r="N60" s="18">
        <v>63976</v>
      </c>
      <c r="O60" s="18">
        <v>0</v>
      </c>
      <c r="P60" s="18">
        <v>559016.42940000002</v>
      </c>
      <c r="Q60" s="18">
        <v>139453.54999999999</v>
      </c>
      <c r="R60" s="18">
        <v>-49913.7</v>
      </c>
      <c r="S60" s="18">
        <v>46820.89</v>
      </c>
      <c r="T60" s="18">
        <v>695377.16940000001</v>
      </c>
      <c r="U60" s="18">
        <v>877378.60400000005</v>
      </c>
      <c r="V60" s="18">
        <v>745771.81339999998</v>
      </c>
      <c r="W60" s="18">
        <v>-50394.643999999898</v>
      </c>
      <c r="X60" s="18">
        <v>-35276.2507999999</v>
      </c>
      <c r="Y60" s="18">
        <v>0.96</v>
      </c>
      <c r="Z60" s="18">
        <v>141515</v>
      </c>
      <c r="AA60" s="18">
        <v>842283.45984000002</v>
      </c>
      <c r="AB60" s="18">
        <v>862010.73209912702</v>
      </c>
      <c r="AC60" s="18">
        <v>6091.3029155858203</v>
      </c>
      <c r="AD60" s="18">
        <v>1000.62495038672</v>
      </c>
      <c r="AE60" s="18">
        <v>141603440</v>
      </c>
      <c r="AF60" s="18"/>
      <c r="AG60" s="18"/>
    </row>
    <row r="61" spans="1:33">
      <c r="A61" s="18" t="s">
        <v>705</v>
      </c>
      <c r="B61" s="18" t="s">
        <v>713</v>
      </c>
      <c r="C61" s="18" t="s">
        <v>381</v>
      </c>
      <c r="D61" s="18">
        <v>86460.626000000004</v>
      </c>
      <c r="E61" s="18">
        <v>7653</v>
      </c>
      <c r="F61" s="18">
        <v>94113.626000000004</v>
      </c>
      <c r="G61" s="18">
        <v>37118</v>
      </c>
      <c r="H61" s="18">
        <v>28166</v>
      </c>
      <c r="I61" s="18">
        <v>951</v>
      </c>
      <c r="J61" s="18">
        <v>0</v>
      </c>
      <c r="K61" s="18">
        <v>4097</v>
      </c>
      <c r="L61" s="18">
        <v>468</v>
      </c>
      <c r="M61" s="18">
        <v>3551</v>
      </c>
      <c r="N61" s="18">
        <v>7653</v>
      </c>
      <c r="O61" s="18">
        <v>811</v>
      </c>
      <c r="P61" s="18">
        <v>51345.329400000002</v>
      </c>
      <c r="Q61" s="18">
        <v>28231.9</v>
      </c>
      <c r="R61" s="18">
        <v>-4105.5</v>
      </c>
      <c r="S61" s="18">
        <v>5901.38</v>
      </c>
      <c r="T61" s="18">
        <v>81373.109400000001</v>
      </c>
      <c r="U61" s="18">
        <v>94113.626000000004</v>
      </c>
      <c r="V61" s="18">
        <v>79996.5821</v>
      </c>
      <c r="W61" s="18">
        <v>1376.5273</v>
      </c>
      <c r="X61" s="18">
        <v>963.56911000000105</v>
      </c>
      <c r="Y61" s="18">
        <v>1.01</v>
      </c>
      <c r="Z61" s="18">
        <v>14595</v>
      </c>
      <c r="AA61" s="18">
        <v>95054.762260000003</v>
      </c>
      <c r="AB61" s="18">
        <v>97281.056926863996</v>
      </c>
      <c r="AC61" s="18">
        <v>6665.3687514124003</v>
      </c>
      <c r="AD61" s="18">
        <v>1574.69078621331</v>
      </c>
      <c r="AE61" s="18">
        <v>22982612</v>
      </c>
      <c r="AF61" s="18"/>
      <c r="AG61" s="18"/>
    </row>
    <row r="62" spans="1:33">
      <c r="A62" s="18" t="s">
        <v>705</v>
      </c>
      <c r="B62" s="18" t="s">
        <v>714</v>
      </c>
      <c r="C62" s="18" t="s">
        <v>382</v>
      </c>
      <c r="D62" s="18">
        <v>29254.172999999999</v>
      </c>
      <c r="E62" s="18">
        <v>5848</v>
      </c>
      <c r="F62" s="18">
        <v>35102.173000000003</v>
      </c>
      <c r="G62" s="18">
        <v>29077</v>
      </c>
      <c r="H62" s="18">
        <v>15704</v>
      </c>
      <c r="I62" s="18">
        <v>2263</v>
      </c>
      <c r="J62" s="18">
        <v>0</v>
      </c>
      <c r="K62" s="18">
        <v>4615</v>
      </c>
      <c r="L62" s="18">
        <v>1809</v>
      </c>
      <c r="M62" s="18">
        <v>22706</v>
      </c>
      <c r="N62" s="18">
        <v>5848</v>
      </c>
      <c r="O62" s="18">
        <v>6542</v>
      </c>
      <c r="P62" s="18">
        <v>40222.214099999997</v>
      </c>
      <c r="Q62" s="18">
        <v>19194.7</v>
      </c>
      <c r="R62" s="18">
        <v>-26398.45</v>
      </c>
      <c r="S62" s="18">
        <v>1110.78</v>
      </c>
      <c r="T62" s="18">
        <v>34129.244100000004</v>
      </c>
      <c r="U62" s="18">
        <v>35102.173000000003</v>
      </c>
      <c r="V62" s="18">
        <v>29836.84705</v>
      </c>
      <c r="W62" s="18">
        <v>4292.3970499999996</v>
      </c>
      <c r="X62" s="18">
        <v>3004.6779350000002</v>
      </c>
      <c r="Y62" s="18">
        <v>1.0860000000000001</v>
      </c>
      <c r="Z62" s="18">
        <v>7493</v>
      </c>
      <c r="AA62" s="18">
        <v>38120.959878000001</v>
      </c>
      <c r="AB62" s="18">
        <v>39013.797729090402</v>
      </c>
      <c r="AC62" s="18">
        <v>5206.6992832097203</v>
      </c>
      <c r="AD62" s="18">
        <v>116.021318010622</v>
      </c>
      <c r="AE62" s="18">
        <v>869348</v>
      </c>
      <c r="AF62" s="18"/>
      <c r="AG62" s="18"/>
    </row>
    <row r="63" spans="1:33">
      <c r="A63" s="18" t="s">
        <v>705</v>
      </c>
      <c r="B63" s="18" t="s">
        <v>715</v>
      </c>
      <c r="C63" s="18" t="s">
        <v>383</v>
      </c>
      <c r="D63" s="18">
        <v>46437.930999999997</v>
      </c>
      <c r="E63" s="18">
        <v>2834</v>
      </c>
      <c r="F63" s="18">
        <v>49271.930999999997</v>
      </c>
      <c r="G63" s="18">
        <v>33475</v>
      </c>
      <c r="H63" s="18">
        <v>6068</v>
      </c>
      <c r="I63" s="18">
        <v>1601</v>
      </c>
      <c r="J63" s="18">
        <v>0</v>
      </c>
      <c r="K63" s="18">
        <v>3708</v>
      </c>
      <c r="L63" s="18">
        <v>8</v>
      </c>
      <c r="M63" s="18">
        <v>6644</v>
      </c>
      <c r="N63" s="18">
        <v>2834</v>
      </c>
      <c r="O63" s="18">
        <v>174</v>
      </c>
      <c r="P63" s="18">
        <v>46305.967499999999</v>
      </c>
      <c r="Q63" s="18">
        <v>9670.4500000000007</v>
      </c>
      <c r="R63" s="18">
        <v>-5802.1</v>
      </c>
      <c r="S63" s="18">
        <v>1279.42</v>
      </c>
      <c r="T63" s="18">
        <v>51453.737500000003</v>
      </c>
      <c r="U63" s="18">
        <v>49271.930999999997</v>
      </c>
      <c r="V63" s="18">
        <v>41881.141349999998</v>
      </c>
      <c r="W63" s="18">
        <v>9572.5961499999994</v>
      </c>
      <c r="X63" s="18">
        <v>6700.8173049999996</v>
      </c>
      <c r="Y63" s="18">
        <v>1.1359999999999999</v>
      </c>
      <c r="Z63" s="18">
        <v>7955</v>
      </c>
      <c r="AA63" s="18">
        <v>55972.913615999998</v>
      </c>
      <c r="AB63" s="18">
        <v>57283.865283327199</v>
      </c>
      <c r="AC63" s="18">
        <v>7200.9887219770299</v>
      </c>
      <c r="AD63" s="18">
        <v>2110.3107567779298</v>
      </c>
      <c r="AE63" s="18">
        <v>16787522</v>
      </c>
      <c r="AF63" s="18"/>
      <c r="AG63" s="18"/>
    </row>
    <row r="64" spans="1:33">
      <c r="A64" s="18" t="s">
        <v>705</v>
      </c>
      <c r="B64" s="18" t="s">
        <v>716</v>
      </c>
      <c r="C64" s="18" t="s">
        <v>384</v>
      </c>
      <c r="D64" s="18">
        <v>7960.6750000000002</v>
      </c>
      <c r="E64" s="18">
        <v>0</v>
      </c>
      <c r="F64" s="18">
        <v>7960.6750000000002</v>
      </c>
      <c r="G64" s="18">
        <v>1942</v>
      </c>
      <c r="H64" s="18">
        <v>9667</v>
      </c>
      <c r="I64" s="18">
        <v>351</v>
      </c>
      <c r="J64" s="18">
        <v>0</v>
      </c>
      <c r="K64" s="18">
        <v>133</v>
      </c>
      <c r="L64" s="18">
        <v>0</v>
      </c>
      <c r="M64" s="18">
        <v>0</v>
      </c>
      <c r="N64" s="18">
        <v>0</v>
      </c>
      <c r="O64" s="18">
        <v>34</v>
      </c>
      <c r="P64" s="18">
        <v>2686.3685999999998</v>
      </c>
      <c r="Q64" s="18">
        <v>8628.35</v>
      </c>
      <c r="R64" s="18">
        <v>-28.9</v>
      </c>
      <c r="S64" s="18">
        <v>0</v>
      </c>
      <c r="T64" s="18">
        <v>11285.818600000001</v>
      </c>
      <c r="U64" s="18">
        <v>7960.6750000000002</v>
      </c>
      <c r="V64" s="18">
        <v>6766.5737499999996</v>
      </c>
      <c r="W64" s="18">
        <v>4519.24485</v>
      </c>
      <c r="X64" s="18">
        <v>3163.471395</v>
      </c>
      <c r="Y64" s="18">
        <v>1.397</v>
      </c>
      <c r="Z64" s="18">
        <v>3749</v>
      </c>
      <c r="AA64" s="18">
        <v>11121.062975000001</v>
      </c>
      <c r="AB64" s="18">
        <v>11381.531389232399</v>
      </c>
      <c r="AC64" s="18">
        <v>3035.8846063570099</v>
      </c>
      <c r="AD64" s="18">
        <v>-2054.7933588420901</v>
      </c>
      <c r="AE64" s="18">
        <v>-7703420</v>
      </c>
      <c r="AF64" s="18"/>
      <c r="AG64" s="18"/>
    </row>
    <row r="65" spans="1:33">
      <c r="A65" s="18" t="s">
        <v>705</v>
      </c>
      <c r="B65" s="18" t="s">
        <v>717</v>
      </c>
      <c r="C65" s="18" t="s">
        <v>385</v>
      </c>
      <c r="D65" s="18">
        <v>47427.379000000001</v>
      </c>
      <c r="E65" s="18">
        <v>4315</v>
      </c>
      <c r="F65" s="18">
        <v>51742.379000000001</v>
      </c>
      <c r="G65" s="18">
        <v>31575</v>
      </c>
      <c r="H65" s="18">
        <v>10240</v>
      </c>
      <c r="I65" s="18">
        <v>687</v>
      </c>
      <c r="J65" s="18">
        <v>0</v>
      </c>
      <c r="K65" s="18">
        <v>2694</v>
      </c>
      <c r="L65" s="18">
        <v>239</v>
      </c>
      <c r="M65" s="18">
        <v>8916</v>
      </c>
      <c r="N65" s="18">
        <v>4315</v>
      </c>
      <c r="O65" s="18">
        <v>0</v>
      </c>
      <c r="P65" s="18">
        <v>43677.697500000002</v>
      </c>
      <c r="Q65" s="18">
        <v>11577.85</v>
      </c>
      <c r="R65" s="18">
        <v>-7781.75</v>
      </c>
      <c r="S65" s="18">
        <v>2152.0300000000002</v>
      </c>
      <c r="T65" s="18">
        <v>49625.827499999999</v>
      </c>
      <c r="U65" s="18">
        <v>51742.379000000001</v>
      </c>
      <c r="V65" s="18">
        <v>43981.022149999997</v>
      </c>
      <c r="W65" s="18">
        <v>5644.8053499999996</v>
      </c>
      <c r="X65" s="18">
        <v>3951.3637450000001</v>
      </c>
      <c r="Y65" s="18">
        <v>1.0760000000000001</v>
      </c>
      <c r="Z65" s="18">
        <v>11532</v>
      </c>
      <c r="AA65" s="18">
        <v>55674.799804000002</v>
      </c>
      <c r="AB65" s="18">
        <v>56978.7692941696</v>
      </c>
      <c r="AC65" s="18">
        <v>4940.9269245724599</v>
      </c>
      <c r="AD65" s="18">
        <v>-149.751040626632</v>
      </c>
      <c r="AE65" s="18">
        <v>-1726929</v>
      </c>
      <c r="AF65" s="18"/>
      <c r="AG65" s="18"/>
    </row>
    <row r="66" spans="1:33">
      <c r="A66" s="18" t="s">
        <v>705</v>
      </c>
      <c r="B66" s="18" t="s">
        <v>718</v>
      </c>
      <c r="C66" s="18" t="s">
        <v>386</v>
      </c>
      <c r="D66" s="18">
        <v>20337.563999999998</v>
      </c>
      <c r="E66" s="18">
        <v>2026</v>
      </c>
      <c r="F66" s="18">
        <v>22363.563999999998</v>
      </c>
      <c r="G66" s="18">
        <v>15455</v>
      </c>
      <c r="H66" s="18">
        <v>2365</v>
      </c>
      <c r="I66" s="18">
        <v>75</v>
      </c>
      <c r="J66" s="18">
        <v>931</v>
      </c>
      <c r="K66" s="18">
        <v>0</v>
      </c>
      <c r="L66" s="18">
        <v>34</v>
      </c>
      <c r="M66" s="18">
        <v>6453</v>
      </c>
      <c r="N66" s="18">
        <v>2026</v>
      </c>
      <c r="O66" s="18">
        <v>0</v>
      </c>
      <c r="P66" s="18">
        <v>21378.9015</v>
      </c>
      <c r="Q66" s="18">
        <v>2865.35</v>
      </c>
      <c r="R66" s="18">
        <v>-5513.95</v>
      </c>
      <c r="S66" s="18">
        <v>625.09</v>
      </c>
      <c r="T66" s="18">
        <v>19355.391500000002</v>
      </c>
      <c r="U66" s="18">
        <v>22363.563999999998</v>
      </c>
      <c r="V66" s="18">
        <v>19009.029399999999</v>
      </c>
      <c r="W66" s="18">
        <v>346.36209999999801</v>
      </c>
      <c r="X66" s="18">
        <v>242.45346999999899</v>
      </c>
      <c r="Y66" s="18">
        <v>1.0109999999999999</v>
      </c>
      <c r="Z66" s="18">
        <v>5297</v>
      </c>
      <c r="AA66" s="18">
        <v>22609.563203999998</v>
      </c>
      <c r="AB66" s="18">
        <v>23139.105846413899</v>
      </c>
      <c r="AC66" s="18">
        <v>4368.3416738557598</v>
      </c>
      <c r="AD66" s="18">
        <v>-722.33629134333796</v>
      </c>
      <c r="AE66" s="18">
        <v>-3826215</v>
      </c>
      <c r="AF66" s="18"/>
      <c r="AG66" s="18"/>
    </row>
    <row r="67" spans="1:33">
      <c r="A67" s="18" t="s">
        <v>719</v>
      </c>
      <c r="B67" s="18" t="s">
        <v>720</v>
      </c>
      <c r="C67" s="18" t="s">
        <v>388</v>
      </c>
      <c r="D67" s="18">
        <v>35584.561000000002</v>
      </c>
      <c r="E67" s="18">
        <v>2399</v>
      </c>
      <c r="F67" s="18">
        <v>37983.561000000002</v>
      </c>
      <c r="G67" s="18">
        <v>16787</v>
      </c>
      <c r="H67" s="18">
        <v>2628</v>
      </c>
      <c r="I67" s="18">
        <v>664</v>
      </c>
      <c r="J67" s="18">
        <v>0</v>
      </c>
      <c r="K67" s="18">
        <v>1910</v>
      </c>
      <c r="L67" s="18">
        <v>0</v>
      </c>
      <c r="M67" s="18">
        <v>3661</v>
      </c>
      <c r="N67" s="18">
        <v>2399</v>
      </c>
      <c r="O67" s="18">
        <v>139</v>
      </c>
      <c r="P67" s="18">
        <v>23221.4571</v>
      </c>
      <c r="Q67" s="18">
        <v>4421.7</v>
      </c>
      <c r="R67" s="18">
        <v>-3230</v>
      </c>
      <c r="S67" s="18">
        <v>1416.78</v>
      </c>
      <c r="T67" s="18">
        <v>25829.937099999999</v>
      </c>
      <c r="U67" s="18">
        <v>37983.561000000002</v>
      </c>
      <c r="V67" s="18">
        <v>32286.026849999998</v>
      </c>
      <c r="W67" s="18">
        <v>-6456.0897500000001</v>
      </c>
      <c r="X67" s="18">
        <v>-4519.2628249999998</v>
      </c>
      <c r="Y67" s="18">
        <v>0.88100000000000001</v>
      </c>
      <c r="Z67" s="18">
        <v>6799</v>
      </c>
      <c r="AA67" s="18">
        <v>33463.517241000001</v>
      </c>
      <c r="AB67" s="18">
        <v>34247.272291213798</v>
      </c>
      <c r="AC67" s="18">
        <v>5037.1043228730496</v>
      </c>
      <c r="AD67" s="18">
        <v>-53.573642326048699</v>
      </c>
      <c r="AE67" s="18">
        <v>-364247</v>
      </c>
      <c r="AF67" s="18"/>
      <c r="AG67" s="18"/>
    </row>
    <row r="68" spans="1:33">
      <c r="A68" s="18" t="s">
        <v>719</v>
      </c>
      <c r="B68" s="18" t="s">
        <v>721</v>
      </c>
      <c r="C68" s="18" t="s">
        <v>389</v>
      </c>
      <c r="D68" s="18">
        <v>90936.088000000003</v>
      </c>
      <c r="E68" s="18">
        <v>17519</v>
      </c>
      <c r="F68" s="18">
        <v>108455.088</v>
      </c>
      <c r="G68" s="18">
        <v>106614</v>
      </c>
      <c r="H68" s="18">
        <v>8718</v>
      </c>
      <c r="I68" s="18">
        <v>991</v>
      </c>
      <c r="J68" s="18">
        <v>0</v>
      </c>
      <c r="K68" s="18">
        <v>4936</v>
      </c>
      <c r="L68" s="18">
        <v>1956</v>
      </c>
      <c r="M68" s="18">
        <v>81530</v>
      </c>
      <c r="N68" s="18">
        <v>17519</v>
      </c>
      <c r="O68" s="18">
        <v>345</v>
      </c>
      <c r="P68" s="18">
        <v>147479.14619999999</v>
      </c>
      <c r="Q68" s="18">
        <v>12448.25</v>
      </c>
      <c r="R68" s="18">
        <v>-71256.350000000006</v>
      </c>
      <c r="S68" s="18">
        <v>1031.05</v>
      </c>
      <c r="T68" s="18">
        <v>89702.0962</v>
      </c>
      <c r="U68" s="18">
        <v>108455.088</v>
      </c>
      <c r="V68" s="18">
        <v>92186.824800000002</v>
      </c>
      <c r="W68" s="18">
        <v>-2484.7285999999999</v>
      </c>
      <c r="X68" s="18">
        <v>-1739.3100199999999</v>
      </c>
      <c r="Y68" s="18">
        <v>0.98399999999999999</v>
      </c>
      <c r="Z68" s="18">
        <v>17637</v>
      </c>
      <c r="AA68" s="18">
        <v>106719.80659199999</v>
      </c>
      <c r="AB68" s="18">
        <v>109219.31035820401</v>
      </c>
      <c r="AC68" s="18">
        <v>6192.6240493396999</v>
      </c>
      <c r="AD68" s="18">
        <v>1101.9460841406101</v>
      </c>
      <c r="AE68" s="18">
        <v>19435023</v>
      </c>
      <c r="AF68" s="18"/>
      <c r="AG68" s="18"/>
    </row>
    <row r="69" spans="1:33">
      <c r="A69" s="18" t="s">
        <v>719</v>
      </c>
      <c r="B69" s="18" t="s">
        <v>722</v>
      </c>
      <c r="C69" s="18" t="s">
        <v>390</v>
      </c>
      <c r="D69" s="18">
        <v>126377.174</v>
      </c>
      <c r="E69" s="18">
        <v>8315</v>
      </c>
      <c r="F69" s="18">
        <v>134692.174</v>
      </c>
      <c r="G69" s="18">
        <v>65319</v>
      </c>
      <c r="H69" s="18">
        <v>54978</v>
      </c>
      <c r="I69" s="18">
        <v>4895</v>
      </c>
      <c r="J69" s="18">
        <v>0</v>
      </c>
      <c r="K69" s="18">
        <v>2745</v>
      </c>
      <c r="L69" s="18">
        <v>69</v>
      </c>
      <c r="M69" s="18">
        <v>18299</v>
      </c>
      <c r="N69" s="18">
        <v>8315</v>
      </c>
      <c r="O69" s="18">
        <v>25</v>
      </c>
      <c r="P69" s="18">
        <v>90355.772700000001</v>
      </c>
      <c r="Q69" s="18">
        <v>53225.3</v>
      </c>
      <c r="R69" s="18">
        <v>-15634.05</v>
      </c>
      <c r="S69" s="18">
        <v>3956.92</v>
      </c>
      <c r="T69" s="18">
        <v>131903.94270000001</v>
      </c>
      <c r="U69" s="18">
        <v>134692.174</v>
      </c>
      <c r="V69" s="18">
        <v>114488.34789999999</v>
      </c>
      <c r="W69" s="18">
        <v>17415.594799999999</v>
      </c>
      <c r="X69" s="18">
        <v>12190.916359999999</v>
      </c>
      <c r="Y69" s="18">
        <v>1.091</v>
      </c>
      <c r="Z69" s="18">
        <v>29809</v>
      </c>
      <c r="AA69" s="18">
        <v>146949.161834</v>
      </c>
      <c r="AB69" s="18">
        <v>150390.884557963</v>
      </c>
      <c r="AC69" s="18">
        <v>5045.1502753518498</v>
      </c>
      <c r="AD69" s="18">
        <v>-45.527689847243003</v>
      </c>
      <c r="AE69" s="18">
        <v>-1357135</v>
      </c>
      <c r="AF69" s="18"/>
      <c r="AG69" s="18"/>
    </row>
    <row r="70" spans="1:33">
      <c r="A70" s="18" t="s">
        <v>719</v>
      </c>
      <c r="B70" s="18" t="s">
        <v>723</v>
      </c>
      <c r="C70" s="18" t="s">
        <v>391</v>
      </c>
      <c r="D70" s="18">
        <v>38911.498</v>
      </c>
      <c r="E70" s="18">
        <v>3265</v>
      </c>
      <c r="F70" s="18">
        <v>42176.498</v>
      </c>
      <c r="G70" s="18">
        <v>36461</v>
      </c>
      <c r="H70" s="18">
        <v>6869</v>
      </c>
      <c r="I70" s="18">
        <v>1552</v>
      </c>
      <c r="J70" s="18">
        <v>0</v>
      </c>
      <c r="K70" s="18">
        <v>349</v>
      </c>
      <c r="L70" s="18">
        <v>269</v>
      </c>
      <c r="M70" s="18">
        <v>23521</v>
      </c>
      <c r="N70" s="18">
        <v>3265</v>
      </c>
      <c r="O70" s="18">
        <v>0</v>
      </c>
      <c r="P70" s="18">
        <v>50436.501300000004</v>
      </c>
      <c r="Q70" s="18">
        <v>7454.5</v>
      </c>
      <c r="R70" s="18">
        <v>-20221.5</v>
      </c>
      <c r="S70" s="18">
        <v>-1223.32</v>
      </c>
      <c r="T70" s="18">
        <v>36446.181299999997</v>
      </c>
      <c r="U70" s="18">
        <v>42176.498</v>
      </c>
      <c r="V70" s="18">
        <v>35850.023300000001</v>
      </c>
      <c r="W70" s="18">
        <v>596.15799999999604</v>
      </c>
      <c r="X70" s="18">
        <v>417.31059999999701</v>
      </c>
      <c r="Y70" s="18">
        <v>1.01</v>
      </c>
      <c r="Z70" s="18">
        <v>9766</v>
      </c>
      <c r="AA70" s="18">
        <v>42598.26298</v>
      </c>
      <c r="AB70" s="18">
        <v>43595.964551549303</v>
      </c>
      <c r="AC70" s="18">
        <v>4464.0553503531901</v>
      </c>
      <c r="AD70" s="18">
        <v>-626.62261484590101</v>
      </c>
      <c r="AE70" s="18">
        <v>-6119596</v>
      </c>
      <c r="AF70" s="18"/>
      <c r="AG70" s="18"/>
    </row>
    <row r="71" spans="1:33">
      <c r="A71" s="18" t="s">
        <v>719</v>
      </c>
      <c r="B71" s="18" t="s">
        <v>724</v>
      </c>
      <c r="C71" s="18" t="s">
        <v>392</v>
      </c>
      <c r="D71" s="18">
        <v>20504.201000000001</v>
      </c>
      <c r="E71" s="18">
        <v>3538</v>
      </c>
      <c r="F71" s="18">
        <v>24042.201000000001</v>
      </c>
      <c r="G71" s="18">
        <v>17450</v>
      </c>
      <c r="H71" s="18">
        <v>4595</v>
      </c>
      <c r="I71" s="18">
        <v>622</v>
      </c>
      <c r="J71" s="18">
        <v>0</v>
      </c>
      <c r="K71" s="18">
        <v>1948</v>
      </c>
      <c r="L71" s="18">
        <v>12</v>
      </c>
      <c r="M71" s="18">
        <v>6614</v>
      </c>
      <c r="N71" s="18">
        <v>3538</v>
      </c>
      <c r="O71" s="18">
        <v>143</v>
      </c>
      <c r="P71" s="18">
        <v>24138.584999999999</v>
      </c>
      <c r="Q71" s="18">
        <v>6090.25</v>
      </c>
      <c r="R71" s="18">
        <v>-5753.65</v>
      </c>
      <c r="S71" s="18">
        <v>1882.92</v>
      </c>
      <c r="T71" s="18">
        <v>26358.105</v>
      </c>
      <c r="U71" s="18">
        <v>24042.201000000001</v>
      </c>
      <c r="V71" s="18">
        <v>20435.870849999999</v>
      </c>
      <c r="W71" s="18">
        <v>5922.2341500000002</v>
      </c>
      <c r="X71" s="18">
        <v>4145.563905</v>
      </c>
      <c r="Y71" s="18">
        <v>1.1719999999999999</v>
      </c>
      <c r="Z71" s="18">
        <v>12104</v>
      </c>
      <c r="AA71" s="18">
        <v>28177.459572</v>
      </c>
      <c r="AB71" s="18">
        <v>28837.408915719701</v>
      </c>
      <c r="AC71" s="18">
        <v>2382.46934201253</v>
      </c>
      <c r="AD71" s="18">
        <v>-2708.2086231865601</v>
      </c>
      <c r="AE71" s="18">
        <v>-32780157</v>
      </c>
      <c r="AF71" s="18"/>
      <c r="AG71" s="18"/>
    </row>
    <row r="72" spans="1:33">
      <c r="A72" s="18" t="s">
        <v>719</v>
      </c>
      <c r="B72" s="18" t="s">
        <v>725</v>
      </c>
      <c r="C72" s="18" t="s">
        <v>393</v>
      </c>
      <c r="D72" s="18">
        <v>606338.38399999996</v>
      </c>
      <c r="E72" s="18">
        <v>55691</v>
      </c>
      <c r="F72" s="18">
        <v>662029.38399999996</v>
      </c>
      <c r="G72" s="18">
        <v>451829</v>
      </c>
      <c r="H72" s="18">
        <v>101858</v>
      </c>
      <c r="I72" s="18">
        <v>24543</v>
      </c>
      <c r="J72" s="18">
        <v>0</v>
      </c>
      <c r="K72" s="18">
        <v>16361</v>
      </c>
      <c r="L72" s="18">
        <v>3857</v>
      </c>
      <c r="M72" s="18">
        <v>89575</v>
      </c>
      <c r="N72" s="18">
        <v>55691</v>
      </c>
      <c r="O72" s="18">
        <v>0</v>
      </c>
      <c r="P72" s="18">
        <v>625015.05570000003</v>
      </c>
      <c r="Q72" s="18">
        <v>121347.7</v>
      </c>
      <c r="R72" s="18">
        <v>-79417.2</v>
      </c>
      <c r="S72" s="18">
        <v>32109.599999999999</v>
      </c>
      <c r="T72" s="18">
        <v>699055.1557</v>
      </c>
      <c r="U72" s="18">
        <v>662029.38399999996</v>
      </c>
      <c r="V72" s="18">
        <v>562724.97640000004</v>
      </c>
      <c r="W72" s="18">
        <v>136330.17929999999</v>
      </c>
      <c r="X72" s="18">
        <v>95431.125509999998</v>
      </c>
      <c r="Y72" s="18">
        <v>1.1439999999999999</v>
      </c>
      <c r="Z72" s="18">
        <v>139147</v>
      </c>
      <c r="AA72" s="18">
        <v>757361.61529600003</v>
      </c>
      <c r="AB72" s="18">
        <v>775099.91777482803</v>
      </c>
      <c r="AC72" s="18">
        <v>5570.3674371336001</v>
      </c>
      <c r="AD72" s="18">
        <v>479.689471934501</v>
      </c>
      <c r="AE72" s="18">
        <v>66747351</v>
      </c>
      <c r="AF72" s="18"/>
      <c r="AG72" s="18"/>
    </row>
    <row r="73" spans="1:33">
      <c r="A73" s="18" t="s">
        <v>719</v>
      </c>
      <c r="B73" s="18" t="s">
        <v>726</v>
      </c>
      <c r="C73" s="18" t="s">
        <v>394</v>
      </c>
      <c r="D73" s="18">
        <v>28849.11</v>
      </c>
      <c r="E73" s="18">
        <v>2550</v>
      </c>
      <c r="F73" s="18">
        <v>31399.11</v>
      </c>
      <c r="G73" s="18">
        <v>17885</v>
      </c>
      <c r="H73" s="18">
        <v>7917</v>
      </c>
      <c r="I73" s="18">
        <v>340</v>
      </c>
      <c r="J73" s="18">
        <v>0</v>
      </c>
      <c r="K73" s="18">
        <v>2051</v>
      </c>
      <c r="L73" s="18">
        <v>474</v>
      </c>
      <c r="M73" s="18">
        <v>6696</v>
      </c>
      <c r="N73" s="18">
        <v>2550</v>
      </c>
      <c r="O73" s="18">
        <v>0</v>
      </c>
      <c r="P73" s="18">
        <v>24740.320500000002</v>
      </c>
      <c r="Q73" s="18">
        <v>8761.7999999999993</v>
      </c>
      <c r="R73" s="18">
        <v>-6094.5</v>
      </c>
      <c r="S73" s="18">
        <v>1029.18</v>
      </c>
      <c r="T73" s="18">
        <v>28436.800500000001</v>
      </c>
      <c r="U73" s="18">
        <v>31399.11</v>
      </c>
      <c r="V73" s="18">
        <v>26689.2435</v>
      </c>
      <c r="W73" s="18">
        <v>1747.557</v>
      </c>
      <c r="X73" s="18">
        <v>1223.2899</v>
      </c>
      <c r="Y73" s="18">
        <v>1.0389999999999999</v>
      </c>
      <c r="Z73" s="18">
        <v>7313</v>
      </c>
      <c r="AA73" s="18">
        <v>32623.675289999999</v>
      </c>
      <c r="AB73" s="18">
        <v>33387.760250972002</v>
      </c>
      <c r="AC73" s="18">
        <v>4565.5353823289997</v>
      </c>
      <c r="AD73" s="18">
        <v>-525.14258287009795</v>
      </c>
      <c r="AE73" s="18">
        <v>-3840368</v>
      </c>
      <c r="AF73" s="18"/>
      <c r="AG73" s="18"/>
    </row>
    <row r="74" spans="1:33">
      <c r="A74" s="18" t="s">
        <v>719</v>
      </c>
      <c r="B74" s="18" t="s">
        <v>727</v>
      </c>
      <c r="C74" s="18" t="s">
        <v>395</v>
      </c>
      <c r="D74" s="18">
        <v>165433.022</v>
      </c>
      <c r="E74" s="18">
        <v>21729</v>
      </c>
      <c r="F74" s="18">
        <v>187162.022</v>
      </c>
      <c r="G74" s="18">
        <v>133238</v>
      </c>
      <c r="H74" s="18">
        <v>33174</v>
      </c>
      <c r="I74" s="18">
        <v>2687</v>
      </c>
      <c r="J74" s="18">
        <v>54</v>
      </c>
      <c r="K74" s="18">
        <v>7337</v>
      </c>
      <c r="L74" s="18">
        <v>1711</v>
      </c>
      <c r="M74" s="18">
        <v>60356</v>
      </c>
      <c r="N74" s="18">
        <v>21729</v>
      </c>
      <c r="O74" s="18">
        <v>0</v>
      </c>
      <c r="P74" s="18">
        <v>184308.12539999999</v>
      </c>
      <c r="Q74" s="18">
        <v>36764.199999999997</v>
      </c>
      <c r="R74" s="18">
        <v>-52756.95</v>
      </c>
      <c r="S74" s="18">
        <v>8209.1299999999992</v>
      </c>
      <c r="T74" s="18">
        <v>176524.50539999999</v>
      </c>
      <c r="U74" s="18">
        <v>187162.022</v>
      </c>
      <c r="V74" s="18">
        <v>159087.7187</v>
      </c>
      <c r="W74" s="18">
        <v>17436.786700000001</v>
      </c>
      <c r="X74" s="18">
        <v>12205.750690000001</v>
      </c>
      <c r="Y74" s="18">
        <v>1.0649999999999999</v>
      </c>
      <c r="Z74" s="18">
        <v>31465</v>
      </c>
      <c r="AA74" s="18">
        <v>199327.55343</v>
      </c>
      <c r="AB74" s="18">
        <v>203996.03987517601</v>
      </c>
      <c r="AC74" s="18">
        <v>6483.2683894859802</v>
      </c>
      <c r="AD74" s="18">
        <v>1392.5904242868801</v>
      </c>
      <c r="AE74" s="18">
        <v>43817858</v>
      </c>
      <c r="AF74" s="18"/>
      <c r="AG74" s="18"/>
    </row>
    <row r="75" spans="1:33">
      <c r="A75" s="18" t="s">
        <v>719</v>
      </c>
      <c r="B75" s="18" t="s">
        <v>728</v>
      </c>
      <c r="C75" s="18" t="s">
        <v>396</v>
      </c>
      <c r="D75" s="18">
        <v>57281.498</v>
      </c>
      <c r="E75" s="18">
        <v>8270</v>
      </c>
      <c r="F75" s="18">
        <v>65551.498000000007</v>
      </c>
      <c r="G75" s="18">
        <v>55753</v>
      </c>
      <c r="H75" s="18">
        <v>3947</v>
      </c>
      <c r="I75" s="18">
        <v>1919</v>
      </c>
      <c r="J75" s="18">
        <v>0</v>
      </c>
      <c r="K75" s="18">
        <v>3998</v>
      </c>
      <c r="L75" s="18">
        <v>82</v>
      </c>
      <c r="M75" s="18">
        <v>29956</v>
      </c>
      <c r="N75" s="18">
        <v>8270</v>
      </c>
      <c r="O75" s="18">
        <v>101</v>
      </c>
      <c r="P75" s="18">
        <v>77123.124899999995</v>
      </c>
      <c r="Q75" s="18">
        <v>8384.4</v>
      </c>
      <c r="R75" s="18">
        <v>-25618.15</v>
      </c>
      <c r="S75" s="18">
        <v>1936.98</v>
      </c>
      <c r="T75" s="18">
        <v>61826.354899999998</v>
      </c>
      <c r="U75" s="18">
        <v>65551.498000000007</v>
      </c>
      <c r="V75" s="18">
        <v>55718.773300000001</v>
      </c>
      <c r="W75" s="18">
        <v>6107.5816000000104</v>
      </c>
      <c r="X75" s="18">
        <v>4275.3071200000004</v>
      </c>
      <c r="Y75" s="18">
        <v>1.0649999999999999</v>
      </c>
      <c r="Z75" s="18">
        <v>11581</v>
      </c>
      <c r="AA75" s="18">
        <v>69812.345369999995</v>
      </c>
      <c r="AB75" s="18">
        <v>71447.432855184394</v>
      </c>
      <c r="AC75" s="18">
        <v>6169.3664498043599</v>
      </c>
      <c r="AD75" s="18">
        <v>1078.6884846052701</v>
      </c>
      <c r="AE75" s="18">
        <v>12492291</v>
      </c>
      <c r="AF75" s="18"/>
      <c r="AG75" s="18"/>
    </row>
    <row r="76" spans="1:33">
      <c r="A76" s="18" t="s">
        <v>719</v>
      </c>
      <c r="B76" s="18" t="s">
        <v>729</v>
      </c>
      <c r="C76" s="18" t="s">
        <v>397</v>
      </c>
      <c r="D76" s="18">
        <v>109259.04300000001</v>
      </c>
      <c r="E76" s="18">
        <v>9697</v>
      </c>
      <c r="F76" s="18">
        <v>118956.04300000001</v>
      </c>
      <c r="G76" s="18">
        <v>64529</v>
      </c>
      <c r="H76" s="18">
        <v>12674</v>
      </c>
      <c r="I76" s="18">
        <v>1567</v>
      </c>
      <c r="J76" s="18">
        <v>0</v>
      </c>
      <c r="K76" s="18">
        <v>3568</v>
      </c>
      <c r="L76" s="18">
        <v>367</v>
      </c>
      <c r="M76" s="18">
        <v>25258</v>
      </c>
      <c r="N76" s="18">
        <v>9697</v>
      </c>
      <c r="O76" s="18">
        <v>723</v>
      </c>
      <c r="P76" s="18">
        <v>89262.965700000001</v>
      </c>
      <c r="Q76" s="18">
        <v>15137.65</v>
      </c>
      <c r="R76" s="18">
        <v>-22395.8</v>
      </c>
      <c r="S76" s="18">
        <v>3948.59</v>
      </c>
      <c r="T76" s="18">
        <v>85953.405700000003</v>
      </c>
      <c r="U76" s="18">
        <v>118956.04300000001</v>
      </c>
      <c r="V76" s="18">
        <v>101112.63655</v>
      </c>
      <c r="W76" s="18">
        <v>-15159.23085</v>
      </c>
      <c r="X76" s="18">
        <v>-10611.461595000001</v>
      </c>
      <c r="Y76" s="18">
        <v>0.91100000000000003</v>
      </c>
      <c r="Z76" s="18">
        <v>18972</v>
      </c>
      <c r="AA76" s="18">
        <v>108368.95517299999</v>
      </c>
      <c r="AB76" s="18">
        <v>110907.08394444799</v>
      </c>
      <c r="AC76" s="18">
        <v>5845.8298515943598</v>
      </c>
      <c r="AD76" s="18">
        <v>755.15188639526798</v>
      </c>
      <c r="AE76" s="18">
        <v>14326742</v>
      </c>
      <c r="AF76" s="18"/>
      <c r="AG76" s="18"/>
    </row>
    <row r="77" spans="1:33">
      <c r="A77" s="18" t="s">
        <v>719</v>
      </c>
      <c r="B77" s="18" t="s">
        <v>730</v>
      </c>
      <c r="C77" s="18" t="s">
        <v>398</v>
      </c>
      <c r="D77" s="18">
        <v>71987.817999999999</v>
      </c>
      <c r="E77" s="18">
        <v>5806</v>
      </c>
      <c r="F77" s="18">
        <v>77793.817999999999</v>
      </c>
      <c r="G77" s="18">
        <v>22577</v>
      </c>
      <c r="H77" s="18">
        <v>15216</v>
      </c>
      <c r="I77" s="18">
        <v>1338</v>
      </c>
      <c r="J77" s="18">
        <v>0</v>
      </c>
      <c r="K77" s="18">
        <v>1913</v>
      </c>
      <c r="L77" s="18">
        <v>50</v>
      </c>
      <c r="M77" s="18">
        <v>0</v>
      </c>
      <c r="N77" s="18">
        <v>5806</v>
      </c>
      <c r="O77" s="18">
        <v>0</v>
      </c>
      <c r="P77" s="18">
        <v>31230.7641</v>
      </c>
      <c r="Q77" s="18">
        <v>15696.95</v>
      </c>
      <c r="R77" s="18">
        <v>-42.5</v>
      </c>
      <c r="S77" s="18">
        <v>4935.1000000000004</v>
      </c>
      <c r="T77" s="18">
        <v>51820.314100000003</v>
      </c>
      <c r="U77" s="18">
        <v>77793.817999999999</v>
      </c>
      <c r="V77" s="18">
        <v>66124.745299999995</v>
      </c>
      <c r="W77" s="18">
        <v>-14304.431200000001</v>
      </c>
      <c r="X77" s="18">
        <v>-10013.101839999999</v>
      </c>
      <c r="Y77" s="18">
        <v>0.871</v>
      </c>
      <c r="Z77" s="18">
        <v>13946</v>
      </c>
      <c r="AA77" s="18">
        <v>67758.415477999995</v>
      </c>
      <c r="AB77" s="18">
        <v>69345.3975021222</v>
      </c>
      <c r="AC77" s="18">
        <v>4972.4220208032502</v>
      </c>
      <c r="AD77" s="18">
        <v>-118.255944395841</v>
      </c>
      <c r="AE77" s="18">
        <v>-1649197</v>
      </c>
      <c r="AF77" s="18"/>
      <c r="AG77" s="18"/>
    </row>
    <row r="78" spans="1:33">
      <c r="A78" s="18" t="s">
        <v>719</v>
      </c>
      <c r="B78" s="18" t="s">
        <v>731</v>
      </c>
      <c r="C78" s="18" t="s">
        <v>399</v>
      </c>
      <c r="D78" s="18">
        <v>119715.818</v>
      </c>
      <c r="E78" s="18">
        <v>12963</v>
      </c>
      <c r="F78" s="18">
        <v>132678.818</v>
      </c>
      <c r="G78" s="18">
        <v>83178</v>
      </c>
      <c r="H78" s="18">
        <v>25699</v>
      </c>
      <c r="I78" s="18">
        <v>2562</v>
      </c>
      <c r="J78" s="18">
        <v>0</v>
      </c>
      <c r="K78" s="18">
        <v>4944</v>
      </c>
      <c r="L78" s="18">
        <v>384</v>
      </c>
      <c r="M78" s="18">
        <v>29012</v>
      </c>
      <c r="N78" s="18">
        <v>12963</v>
      </c>
      <c r="O78" s="18">
        <v>0</v>
      </c>
      <c r="P78" s="18">
        <v>115060.1274</v>
      </c>
      <c r="Q78" s="18">
        <v>28224.25</v>
      </c>
      <c r="R78" s="18">
        <v>-24986.6</v>
      </c>
      <c r="S78" s="18">
        <v>6086.51</v>
      </c>
      <c r="T78" s="18">
        <v>124384.2874</v>
      </c>
      <c r="U78" s="18">
        <v>132678.818</v>
      </c>
      <c r="V78" s="18">
        <v>112776.9953</v>
      </c>
      <c r="W78" s="18">
        <v>11607.292100000001</v>
      </c>
      <c r="X78" s="18">
        <v>8125.1044699999902</v>
      </c>
      <c r="Y78" s="18">
        <v>1.0609999999999999</v>
      </c>
      <c r="Z78" s="18">
        <v>27477</v>
      </c>
      <c r="AA78" s="18">
        <v>140772.225898</v>
      </c>
      <c r="AB78" s="18">
        <v>144069.27749549999</v>
      </c>
      <c r="AC78" s="18">
        <v>5243.2680967900396</v>
      </c>
      <c r="AD78" s="18">
        <v>152.59013159093999</v>
      </c>
      <c r="AE78" s="18">
        <v>4192719</v>
      </c>
      <c r="AF78" s="18"/>
      <c r="AG78" s="18"/>
    </row>
    <row r="79" spans="1:33">
      <c r="A79" s="18" t="s">
        <v>719</v>
      </c>
      <c r="B79" s="18" t="s">
        <v>732</v>
      </c>
      <c r="C79" s="18" t="s">
        <v>400</v>
      </c>
      <c r="D79" s="18">
        <v>181439.448</v>
      </c>
      <c r="E79" s="18">
        <v>7432</v>
      </c>
      <c r="F79" s="18">
        <v>188871.448</v>
      </c>
      <c r="G79" s="18">
        <v>101044</v>
      </c>
      <c r="H79" s="18">
        <v>25565</v>
      </c>
      <c r="I79" s="18">
        <v>36159</v>
      </c>
      <c r="J79" s="18">
        <v>0</v>
      </c>
      <c r="K79" s="18">
        <v>8100</v>
      </c>
      <c r="L79" s="18">
        <v>29580</v>
      </c>
      <c r="M79" s="18">
        <v>15741</v>
      </c>
      <c r="N79" s="18">
        <v>7432</v>
      </c>
      <c r="O79" s="18">
        <v>351</v>
      </c>
      <c r="P79" s="18">
        <v>139774.16519999999</v>
      </c>
      <c r="Q79" s="18">
        <v>59350.400000000001</v>
      </c>
      <c r="R79" s="18">
        <v>-38821.199999999997</v>
      </c>
      <c r="S79" s="18">
        <v>3641.23</v>
      </c>
      <c r="T79" s="18">
        <v>163944.59520000001</v>
      </c>
      <c r="U79" s="18">
        <v>188871.448</v>
      </c>
      <c r="V79" s="18">
        <v>160540.73079999999</v>
      </c>
      <c r="W79" s="18">
        <v>3403.8644000000199</v>
      </c>
      <c r="X79" s="18">
        <v>2382.7050800000102</v>
      </c>
      <c r="Y79" s="18">
        <v>1.0129999999999999</v>
      </c>
      <c r="Z79" s="18">
        <v>34372</v>
      </c>
      <c r="AA79" s="18">
        <v>191326.776824</v>
      </c>
      <c r="AB79" s="18">
        <v>195807.87564266301</v>
      </c>
      <c r="AC79" s="18">
        <v>5696.7262784435798</v>
      </c>
      <c r="AD79" s="18">
        <v>606.04831324448605</v>
      </c>
      <c r="AE79" s="18">
        <v>20831093</v>
      </c>
      <c r="AF79" s="18"/>
      <c r="AG79" s="18"/>
    </row>
    <row r="80" spans="1:33">
      <c r="A80" s="18" t="s">
        <v>733</v>
      </c>
      <c r="B80" s="18" t="s">
        <v>734</v>
      </c>
      <c r="C80" s="18" t="s">
        <v>402</v>
      </c>
      <c r="D80" s="18">
        <v>81654.176999999996</v>
      </c>
      <c r="E80" s="18">
        <v>8731</v>
      </c>
      <c r="F80" s="18">
        <v>90385.176999999996</v>
      </c>
      <c r="G80" s="18">
        <v>58966</v>
      </c>
      <c r="H80" s="18">
        <v>4499</v>
      </c>
      <c r="I80" s="18">
        <v>5087</v>
      </c>
      <c r="J80" s="18">
        <v>0</v>
      </c>
      <c r="K80" s="18">
        <v>2986</v>
      </c>
      <c r="L80" s="18">
        <v>3475</v>
      </c>
      <c r="M80" s="18">
        <v>16644</v>
      </c>
      <c r="N80" s="18">
        <v>8731</v>
      </c>
      <c r="O80" s="18">
        <v>623</v>
      </c>
      <c r="P80" s="18">
        <v>81567.667799999996</v>
      </c>
      <c r="Q80" s="18">
        <v>10686.2</v>
      </c>
      <c r="R80" s="18">
        <v>-17630.7</v>
      </c>
      <c r="S80" s="18">
        <v>4591.87</v>
      </c>
      <c r="T80" s="18">
        <v>79215.037800000006</v>
      </c>
      <c r="U80" s="18">
        <v>90385.176999999996</v>
      </c>
      <c r="V80" s="18">
        <v>76827.400450000001</v>
      </c>
      <c r="W80" s="18">
        <v>2387.63734999999</v>
      </c>
      <c r="X80" s="18">
        <v>1671.34614499999</v>
      </c>
      <c r="Y80" s="18">
        <v>1.018</v>
      </c>
      <c r="Z80" s="18">
        <v>20114</v>
      </c>
      <c r="AA80" s="18">
        <v>92012.110186000005</v>
      </c>
      <c r="AB80" s="18">
        <v>94167.142351918097</v>
      </c>
      <c r="AC80" s="18">
        <v>4681.6715895355501</v>
      </c>
      <c r="AD80" s="18">
        <v>-409.00637566354197</v>
      </c>
      <c r="AE80" s="18">
        <v>-8226754</v>
      </c>
      <c r="AF80" s="18"/>
      <c r="AG80" s="18"/>
    </row>
    <row r="81" spans="1:33">
      <c r="A81" s="18" t="s">
        <v>733</v>
      </c>
      <c r="B81" s="18" t="s">
        <v>735</v>
      </c>
      <c r="C81" s="18" t="s">
        <v>403</v>
      </c>
      <c r="D81" s="18">
        <v>26619.724999999999</v>
      </c>
      <c r="E81" s="18">
        <v>1936</v>
      </c>
      <c r="F81" s="18">
        <v>28555.724999999999</v>
      </c>
      <c r="G81" s="18">
        <v>16609</v>
      </c>
      <c r="H81" s="18">
        <v>5059</v>
      </c>
      <c r="I81" s="18">
        <v>101</v>
      </c>
      <c r="J81" s="18">
        <v>2619</v>
      </c>
      <c r="K81" s="18">
        <v>1050</v>
      </c>
      <c r="L81" s="18">
        <v>65</v>
      </c>
      <c r="M81" s="18">
        <v>5806</v>
      </c>
      <c r="N81" s="18">
        <v>1936</v>
      </c>
      <c r="O81" s="18">
        <v>0</v>
      </c>
      <c r="P81" s="18">
        <v>22975.2297</v>
      </c>
      <c r="Q81" s="18">
        <v>7504.65</v>
      </c>
      <c r="R81" s="18">
        <v>-4990.3500000000004</v>
      </c>
      <c r="S81" s="18">
        <v>658.58</v>
      </c>
      <c r="T81" s="18">
        <v>26148.109700000001</v>
      </c>
      <c r="U81" s="18">
        <v>28555.724999999999</v>
      </c>
      <c r="V81" s="18">
        <v>24272.366249999999</v>
      </c>
      <c r="W81" s="18">
        <v>1875.7434499999999</v>
      </c>
      <c r="X81" s="18">
        <v>1313.020415</v>
      </c>
      <c r="Y81" s="18">
        <v>1.046</v>
      </c>
      <c r="Z81" s="18">
        <v>8815</v>
      </c>
      <c r="AA81" s="18">
        <v>29869.288349999999</v>
      </c>
      <c r="AB81" s="18">
        <v>30568.862319526499</v>
      </c>
      <c r="AC81" s="18">
        <v>3467.8232920619998</v>
      </c>
      <c r="AD81" s="18">
        <v>-1622.85467313709</v>
      </c>
      <c r="AE81" s="18">
        <v>-14305464</v>
      </c>
      <c r="AF81" s="18"/>
      <c r="AG81" s="18"/>
    </row>
    <row r="82" spans="1:33">
      <c r="A82" s="18" t="s">
        <v>733</v>
      </c>
      <c r="B82" s="18" t="s">
        <v>736</v>
      </c>
      <c r="C82" s="18" t="s">
        <v>404</v>
      </c>
      <c r="D82" s="18">
        <v>152116.03599999999</v>
      </c>
      <c r="E82" s="18">
        <v>13896</v>
      </c>
      <c r="F82" s="18">
        <v>166012.03599999999</v>
      </c>
      <c r="G82" s="18">
        <v>103445</v>
      </c>
      <c r="H82" s="18">
        <v>40044</v>
      </c>
      <c r="I82" s="18">
        <v>2758</v>
      </c>
      <c r="J82" s="18">
        <v>0</v>
      </c>
      <c r="K82" s="18">
        <v>4681</v>
      </c>
      <c r="L82" s="18">
        <v>123</v>
      </c>
      <c r="M82" s="18">
        <v>50620</v>
      </c>
      <c r="N82" s="18">
        <v>13896</v>
      </c>
      <c r="O82" s="18">
        <v>9</v>
      </c>
      <c r="P82" s="18">
        <v>143095.46849999999</v>
      </c>
      <c r="Q82" s="18">
        <v>40360.550000000003</v>
      </c>
      <c r="R82" s="18">
        <v>-43139.199999999997</v>
      </c>
      <c r="S82" s="18">
        <v>3206.2</v>
      </c>
      <c r="T82" s="18">
        <v>143523.01850000001</v>
      </c>
      <c r="U82" s="18">
        <v>166012.03599999999</v>
      </c>
      <c r="V82" s="18">
        <v>141110.23060000001</v>
      </c>
      <c r="W82" s="18">
        <v>2412.7879000000198</v>
      </c>
      <c r="X82" s="18">
        <v>1688.9515300000201</v>
      </c>
      <c r="Y82" s="18">
        <v>1.01</v>
      </c>
      <c r="Z82" s="18">
        <v>28509</v>
      </c>
      <c r="AA82" s="18">
        <v>167672.15635999999</v>
      </c>
      <c r="AB82" s="18">
        <v>171599.23606238101</v>
      </c>
      <c r="AC82" s="18">
        <v>6019.12505041849</v>
      </c>
      <c r="AD82" s="18">
        <v>928.44708521939106</v>
      </c>
      <c r="AE82" s="18">
        <v>26469098</v>
      </c>
      <c r="AF82" s="18"/>
      <c r="AG82" s="18"/>
    </row>
    <row r="83" spans="1:33">
      <c r="A83" s="18" t="s">
        <v>733</v>
      </c>
      <c r="B83" s="18" t="s">
        <v>737</v>
      </c>
      <c r="C83" s="18" t="s">
        <v>405</v>
      </c>
      <c r="D83" s="18">
        <v>47568.309000000001</v>
      </c>
      <c r="E83" s="18">
        <v>0</v>
      </c>
      <c r="F83" s="18">
        <v>47568.309000000001</v>
      </c>
      <c r="G83" s="18">
        <v>29640</v>
      </c>
      <c r="H83" s="18">
        <v>5663</v>
      </c>
      <c r="I83" s="18">
        <v>483</v>
      </c>
      <c r="J83" s="18">
        <v>3221</v>
      </c>
      <c r="K83" s="18">
        <v>-814</v>
      </c>
      <c r="L83" s="18">
        <v>205</v>
      </c>
      <c r="M83" s="18">
        <v>4828</v>
      </c>
      <c r="N83" s="18">
        <v>0</v>
      </c>
      <c r="O83" s="18">
        <v>0</v>
      </c>
      <c r="P83" s="18">
        <v>41001.012000000002</v>
      </c>
      <c r="Q83" s="18">
        <v>7270.05</v>
      </c>
      <c r="R83" s="18">
        <v>-4278.05</v>
      </c>
      <c r="S83" s="18">
        <v>-820.76</v>
      </c>
      <c r="T83" s="18">
        <v>43172.252</v>
      </c>
      <c r="U83" s="18">
        <v>47568.309000000001</v>
      </c>
      <c r="V83" s="18">
        <v>40433.06265</v>
      </c>
      <c r="W83" s="18">
        <v>2739.1893500000001</v>
      </c>
      <c r="X83" s="18">
        <v>1917.4325449999999</v>
      </c>
      <c r="Y83" s="18">
        <v>1.04</v>
      </c>
      <c r="Z83" s="18">
        <v>10218</v>
      </c>
      <c r="AA83" s="18">
        <v>49471.041360000003</v>
      </c>
      <c r="AB83" s="18">
        <v>50629.711508926601</v>
      </c>
      <c r="AC83" s="18">
        <v>4954.9531717485397</v>
      </c>
      <c r="AD83" s="18">
        <v>-135.72479345055001</v>
      </c>
      <c r="AE83" s="18">
        <v>-1386836</v>
      </c>
      <c r="AF83" s="18"/>
      <c r="AG83" s="18"/>
    </row>
    <row r="84" spans="1:33">
      <c r="A84" s="18" t="s">
        <v>733</v>
      </c>
      <c r="B84" s="18" t="s">
        <v>738</v>
      </c>
      <c r="C84" s="18" t="s">
        <v>406</v>
      </c>
      <c r="D84" s="18">
        <v>63851.18</v>
      </c>
      <c r="E84" s="18">
        <v>5189</v>
      </c>
      <c r="F84" s="18">
        <v>69040.179999999993</v>
      </c>
      <c r="G84" s="18">
        <v>46246</v>
      </c>
      <c r="H84" s="18">
        <v>13603</v>
      </c>
      <c r="I84" s="18">
        <v>1973</v>
      </c>
      <c r="J84" s="18">
        <v>0</v>
      </c>
      <c r="K84" s="18">
        <v>2432</v>
      </c>
      <c r="L84" s="18">
        <v>6</v>
      </c>
      <c r="M84" s="18">
        <v>12117</v>
      </c>
      <c r="N84" s="18">
        <v>5189</v>
      </c>
      <c r="O84" s="18">
        <v>245</v>
      </c>
      <c r="P84" s="18">
        <v>63972.091800000002</v>
      </c>
      <c r="Q84" s="18">
        <v>15306.8</v>
      </c>
      <c r="R84" s="18">
        <v>-10512.8</v>
      </c>
      <c r="S84" s="18">
        <v>2350.7600000000002</v>
      </c>
      <c r="T84" s="18">
        <v>71116.851800000004</v>
      </c>
      <c r="U84" s="18">
        <v>69040.179999999993</v>
      </c>
      <c r="V84" s="18">
        <v>58684.152999999998</v>
      </c>
      <c r="W84" s="18">
        <v>12432.6988</v>
      </c>
      <c r="X84" s="18">
        <v>8702.8891600000006</v>
      </c>
      <c r="Y84" s="18">
        <v>1.1259999999999999</v>
      </c>
      <c r="Z84" s="18">
        <v>12408</v>
      </c>
      <c r="AA84" s="18">
        <v>77739.242679999996</v>
      </c>
      <c r="AB84" s="18">
        <v>79559.987451431196</v>
      </c>
      <c r="AC84" s="18">
        <v>6411.9912517272096</v>
      </c>
      <c r="AD84" s="18">
        <v>1321.31328652811</v>
      </c>
      <c r="AE84" s="18">
        <v>16394855</v>
      </c>
      <c r="AF84" s="18"/>
      <c r="AG84" s="18"/>
    </row>
    <row r="85" spans="1:33">
      <c r="A85" s="18" t="s">
        <v>733</v>
      </c>
      <c r="B85" s="18" t="s">
        <v>739</v>
      </c>
      <c r="C85" s="18" t="s">
        <v>407</v>
      </c>
      <c r="D85" s="18">
        <v>35053.476000000002</v>
      </c>
      <c r="E85" s="18">
        <v>3344</v>
      </c>
      <c r="F85" s="18">
        <v>38397.476000000002</v>
      </c>
      <c r="G85" s="18">
        <v>23497</v>
      </c>
      <c r="H85" s="18">
        <v>3592</v>
      </c>
      <c r="I85" s="18">
        <v>639</v>
      </c>
      <c r="J85" s="18">
        <v>1751</v>
      </c>
      <c r="K85" s="18">
        <v>2136</v>
      </c>
      <c r="L85" s="18">
        <v>40</v>
      </c>
      <c r="M85" s="18">
        <v>4067</v>
      </c>
      <c r="N85" s="18">
        <v>3344</v>
      </c>
      <c r="O85" s="18">
        <v>509</v>
      </c>
      <c r="P85" s="18">
        <v>32503.400099999999</v>
      </c>
      <c r="Q85" s="18">
        <v>6900.3</v>
      </c>
      <c r="R85" s="18">
        <v>-3923.6</v>
      </c>
      <c r="S85" s="18">
        <v>2151.0100000000002</v>
      </c>
      <c r="T85" s="18">
        <v>37631.110099999998</v>
      </c>
      <c r="U85" s="18">
        <v>38397.476000000002</v>
      </c>
      <c r="V85" s="18">
        <v>32637.854599999999</v>
      </c>
      <c r="W85" s="18">
        <v>4993.2555000000002</v>
      </c>
      <c r="X85" s="18">
        <v>3495.2788500000001</v>
      </c>
      <c r="Y85" s="18">
        <v>1.091</v>
      </c>
      <c r="Z85" s="18">
        <v>9560</v>
      </c>
      <c r="AA85" s="18">
        <v>41891.646315999998</v>
      </c>
      <c r="AB85" s="18">
        <v>42872.798091692901</v>
      </c>
      <c r="AC85" s="18">
        <v>4484.6023108465397</v>
      </c>
      <c r="AD85" s="18">
        <v>-606.07565435255799</v>
      </c>
      <c r="AE85" s="18">
        <v>-5794083</v>
      </c>
      <c r="AF85" s="18"/>
      <c r="AG85" s="18"/>
    </row>
    <row r="86" spans="1:33">
      <c r="A86" s="18" t="s">
        <v>733</v>
      </c>
      <c r="B86" s="18" t="s">
        <v>740</v>
      </c>
      <c r="C86" s="18" t="s">
        <v>408</v>
      </c>
      <c r="D86" s="18">
        <v>438314.23300000001</v>
      </c>
      <c r="E86" s="18">
        <v>37076</v>
      </c>
      <c r="F86" s="18">
        <v>475390.23300000001</v>
      </c>
      <c r="G86" s="18">
        <v>279557</v>
      </c>
      <c r="H86" s="18">
        <v>82488</v>
      </c>
      <c r="I86" s="18">
        <v>9244</v>
      </c>
      <c r="J86" s="18">
        <v>0</v>
      </c>
      <c r="K86" s="18">
        <v>10598</v>
      </c>
      <c r="L86" s="18">
        <v>2336</v>
      </c>
      <c r="M86" s="18">
        <v>60483</v>
      </c>
      <c r="N86" s="18">
        <v>37076</v>
      </c>
      <c r="O86" s="18">
        <v>2279</v>
      </c>
      <c r="P86" s="18">
        <v>386711.19809999998</v>
      </c>
      <c r="Q86" s="18">
        <v>86980.5</v>
      </c>
      <c r="R86" s="18">
        <v>-55333.3</v>
      </c>
      <c r="S86" s="18">
        <v>21232.49</v>
      </c>
      <c r="T86" s="18">
        <v>439590.88809999998</v>
      </c>
      <c r="U86" s="18">
        <v>475390.23300000001</v>
      </c>
      <c r="V86" s="18">
        <v>404081.69805000001</v>
      </c>
      <c r="W86" s="18">
        <v>35509.190049999997</v>
      </c>
      <c r="X86" s="18">
        <v>24856.433034999998</v>
      </c>
      <c r="Y86" s="18">
        <v>1.052</v>
      </c>
      <c r="Z86" s="18">
        <v>92271</v>
      </c>
      <c r="AA86" s="18">
        <v>500110.52511599998</v>
      </c>
      <c r="AB86" s="18">
        <v>511823.70358740498</v>
      </c>
      <c r="AC86" s="18">
        <v>5546.9617061417403</v>
      </c>
      <c r="AD86" s="18">
        <v>456.283740942647</v>
      </c>
      <c r="AE86" s="18">
        <v>42101757</v>
      </c>
      <c r="AF86" s="18"/>
      <c r="AG86" s="18"/>
    </row>
    <row r="87" spans="1:33">
      <c r="A87" s="18" t="s">
        <v>733</v>
      </c>
      <c r="B87" s="18" t="s">
        <v>741</v>
      </c>
      <c r="C87" s="18" t="s">
        <v>409</v>
      </c>
      <c r="D87" s="18">
        <v>64401.783000000003</v>
      </c>
      <c r="E87" s="18">
        <v>6469</v>
      </c>
      <c r="F87" s="18">
        <v>70870.782999999996</v>
      </c>
      <c r="G87" s="18">
        <v>40744</v>
      </c>
      <c r="H87" s="18">
        <v>2326</v>
      </c>
      <c r="I87" s="18">
        <v>627</v>
      </c>
      <c r="J87" s="18">
        <v>0</v>
      </c>
      <c r="K87" s="18">
        <v>4132</v>
      </c>
      <c r="L87" s="18">
        <v>35</v>
      </c>
      <c r="M87" s="18">
        <v>14690</v>
      </c>
      <c r="N87" s="18">
        <v>6469</v>
      </c>
      <c r="O87" s="18">
        <v>0</v>
      </c>
      <c r="P87" s="18">
        <v>56361.175199999998</v>
      </c>
      <c r="Q87" s="18">
        <v>6022.25</v>
      </c>
      <c r="R87" s="18">
        <v>-12516.25</v>
      </c>
      <c r="S87" s="18">
        <v>3001.35</v>
      </c>
      <c r="T87" s="18">
        <v>52868.525199999996</v>
      </c>
      <c r="U87" s="18">
        <v>70870.782999999996</v>
      </c>
      <c r="V87" s="18">
        <v>60240.165549999998</v>
      </c>
      <c r="W87" s="18">
        <v>-7371.6403499999997</v>
      </c>
      <c r="X87" s="18">
        <v>-5160.1482450000003</v>
      </c>
      <c r="Y87" s="18">
        <v>0.92700000000000005</v>
      </c>
      <c r="Z87" s="18">
        <v>17502</v>
      </c>
      <c r="AA87" s="18">
        <v>65697.215840999997</v>
      </c>
      <c r="AB87" s="18">
        <v>67235.922138056107</v>
      </c>
      <c r="AC87" s="18">
        <v>3841.61365204297</v>
      </c>
      <c r="AD87" s="18">
        <v>-1249.0643131561201</v>
      </c>
      <c r="AE87" s="18">
        <v>-21861124</v>
      </c>
      <c r="AF87" s="18"/>
      <c r="AG87" s="18"/>
    </row>
    <row r="88" spans="1:33">
      <c r="A88" s="18" t="s">
        <v>742</v>
      </c>
      <c r="B88" s="18" t="s">
        <v>743</v>
      </c>
      <c r="C88" s="18" t="s">
        <v>411</v>
      </c>
      <c r="D88" s="18">
        <v>56213.800999999999</v>
      </c>
      <c r="E88" s="18">
        <v>5580</v>
      </c>
      <c r="F88" s="18">
        <v>61793.800999999999</v>
      </c>
      <c r="G88" s="18">
        <v>44811</v>
      </c>
      <c r="H88" s="18">
        <v>8868</v>
      </c>
      <c r="I88" s="18">
        <v>593</v>
      </c>
      <c r="J88" s="18">
        <v>0</v>
      </c>
      <c r="K88" s="18">
        <v>3425</v>
      </c>
      <c r="L88" s="18">
        <v>9</v>
      </c>
      <c r="M88" s="18">
        <v>8157</v>
      </c>
      <c r="N88" s="18">
        <v>5580</v>
      </c>
      <c r="O88" s="18">
        <v>0</v>
      </c>
      <c r="P88" s="18">
        <v>61987.056299999997</v>
      </c>
      <c r="Q88" s="18">
        <v>10953.1</v>
      </c>
      <c r="R88" s="18">
        <v>-6941.1</v>
      </c>
      <c r="S88" s="18">
        <v>3356.31</v>
      </c>
      <c r="T88" s="18">
        <v>69355.366299999994</v>
      </c>
      <c r="U88" s="18">
        <v>61793.800999999999</v>
      </c>
      <c r="V88" s="18">
        <v>52524.73085</v>
      </c>
      <c r="W88" s="18">
        <v>16830.635450000002</v>
      </c>
      <c r="X88" s="18">
        <v>11781.444815000001</v>
      </c>
      <c r="Y88" s="18">
        <v>1.1910000000000001</v>
      </c>
      <c r="Z88" s="18">
        <v>10890</v>
      </c>
      <c r="AA88" s="18">
        <v>73596.416991000006</v>
      </c>
      <c r="AB88" s="18">
        <v>75320.131897562998</v>
      </c>
      <c r="AC88" s="18">
        <v>6916.4492100608804</v>
      </c>
      <c r="AD88" s="18">
        <v>1825.7712448617899</v>
      </c>
      <c r="AE88" s="18">
        <v>19882649</v>
      </c>
      <c r="AF88" s="18"/>
      <c r="AG88" s="33"/>
    </row>
    <row r="89" spans="1:33">
      <c r="A89" s="18" t="s">
        <v>742</v>
      </c>
      <c r="B89" s="18" t="s">
        <v>744</v>
      </c>
      <c r="C89" s="18" t="s">
        <v>412</v>
      </c>
      <c r="D89" s="18">
        <v>60029.434999999998</v>
      </c>
      <c r="E89" s="18">
        <v>3975</v>
      </c>
      <c r="F89" s="18">
        <v>64004.434999999998</v>
      </c>
      <c r="G89" s="18">
        <v>44485</v>
      </c>
      <c r="H89" s="18">
        <v>1094</v>
      </c>
      <c r="I89" s="18">
        <v>547</v>
      </c>
      <c r="J89" s="18">
        <v>0</v>
      </c>
      <c r="K89" s="18">
        <v>3420</v>
      </c>
      <c r="L89" s="18">
        <v>110</v>
      </c>
      <c r="M89" s="18">
        <v>12182</v>
      </c>
      <c r="N89" s="18">
        <v>3975</v>
      </c>
      <c r="O89" s="18">
        <v>1185</v>
      </c>
      <c r="P89" s="18">
        <v>61536.1005</v>
      </c>
      <c r="Q89" s="18">
        <v>4301.8500000000004</v>
      </c>
      <c r="R89" s="18">
        <v>-11455.45</v>
      </c>
      <c r="S89" s="18">
        <v>1307.81</v>
      </c>
      <c r="T89" s="18">
        <v>55690.3105</v>
      </c>
      <c r="U89" s="18">
        <v>64004.434999999998</v>
      </c>
      <c r="V89" s="18">
        <v>54403.769749999999</v>
      </c>
      <c r="W89" s="18">
        <v>1286.5407500000099</v>
      </c>
      <c r="X89" s="18">
        <v>900.57852500000502</v>
      </c>
      <c r="Y89" s="18">
        <v>1.014</v>
      </c>
      <c r="Z89" s="18">
        <v>9381</v>
      </c>
      <c r="AA89" s="18">
        <v>64900.497089999997</v>
      </c>
      <c r="AB89" s="18">
        <v>66420.543294029994</v>
      </c>
      <c r="AC89" s="18">
        <v>7080.3265423760804</v>
      </c>
      <c r="AD89" s="18">
        <v>1989.6485771769901</v>
      </c>
      <c r="AE89" s="18">
        <v>18664893</v>
      </c>
      <c r="AF89" s="18"/>
      <c r="AG89" s="18"/>
    </row>
    <row r="90" spans="1:33">
      <c r="A90" s="18" t="s">
        <v>742</v>
      </c>
      <c r="B90" s="18" t="s">
        <v>745</v>
      </c>
      <c r="C90" s="18" t="s">
        <v>413</v>
      </c>
      <c r="D90" s="18">
        <v>95522.679000000004</v>
      </c>
      <c r="E90" s="18">
        <v>6734</v>
      </c>
      <c r="F90" s="18">
        <v>102256.679</v>
      </c>
      <c r="G90" s="18">
        <v>56100</v>
      </c>
      <c r="H90" s="18">
        <v>14317</v>
      </c>
      <c r="I90" s="18">
        <v>533</v>
      </c>
      <c r="J90" s="18">
        <v>215</v>
      </c>
      <c r="K90" s="18">
        <v>5704</v>
      </c>
      <c r="L90" s="18">
        <v>829</v>
      </c>
      <c r="M90" s="18">
        <v>8837</v>
      </c>
      <c r="N90" s="18">
        <v>6734</v>
      </c>
      <c r="O90" s="18">
        <v>0</v>
      </c>
      <c r="P90" s="18">
        <v>77603.13</v>
      </c>
      <c r="Q90" s="18">
        <v>17653.650000000001</v>
      </c>
      <c r="R90" s="18">
        <v>-8216.1</v>
      </c>
      <c r="S90" s="18">
        <v>4221.6099999999997</v>
      </c>
      <c r="T90" s="18">
        <v>91262.29</v>
      </c>
      <c r="U90" s="18">
        <v>102256.679</v>
      </c>
      <c r="V90" s="18">
        <v>86918.177150000003</v>
      </c>
      <c r="W90" s="18">
        <v>4344.1128499999904</v>
      </c>
      <c r="X90" s="18">
        <v>3040.87899499999</v>
      </c>
      <c r="Y90" s="18">
        <v>1.03</v>
      </c>
      <c r="Z90" s="18">
        <v>14374</v>
      </c>
      <c r="AA90" s="18">
        <v>105324.37937</v>
      </c>
      <c r="AB90" s="18">
        <v>107791.20058449999</v>
      </c>
      <c r="AC90" s="18">
        <v>7499.0399738764199</v>
      </c>
      <c r="AD90" s="18">
        <v>2408.3620086773299</v>
      </c>
      <c r="AE90" s="18">
        <v>34617796</v>
      </c>
      <c r="AF90" s="18"/>
      <c r="AG90" s="18"/>
    </row>
    <row r="91" spans="1:33">
      <c r="A91" s="18" t="s">
        <v>742</v>
      </c>
      <c r="B91" s="18" t="s">
        <v>746</v>
      </c>
      <c r="C91" s="18" t="s">
        <v>414</v>
      </c>
      <c r="D91" s="18">
        <v>26699.126</v>
      </c>
      <c r="E91" s="18">
        <v>2491</v>
      </c>
      <c r="F91" s="18">
        <v>29190.126</v>
      </c>
      <c r="G91" s="18">
        <v>22966</v>
      </c>
      <c r="H91" s="18">
        <v>3099</v>
      </c>
      <c r="I91" s="18">
        <v>456</v>
      </c>
      <c r="J91" s="18">
        <v>506</v>
      </c>
      <c r="K91" s="18">
        <v>1861</v>
      </c>
      <c r="L91" s="18">
        <v>0</v>
      </c>
      <c r="M91" s="18">
        <v>8546</v>
      </c>
      <c r="N91" s="18">
        <v>2491</v>
      </c>
      <c r="O91" s="18">
        <v>0</v>
      </c>
      <c r="P91" s="18">
        <v>31768.8678</v>
      </c>
      <c r="Q91" s="18">
        <v>5033.7</v>
      </c>
      <c r="R91" s="18">
        <v>-7264.1</v>
      </c>
      <c r="S91" s="18">
        <v>664.53</v>
      </c>
      <c r="T91" s="18">
        <v>30202.997800000001</v>
      </c>
      <c r="U91" s="18">
        <v>29190.126</v>
      </c>
      <c r="V91" s="18">
        <v>24811.607100000001</v>
      </c>
      <c r="W91" s="18">
        <v>5391.3906999999999</v>
      </c>
      <c r="X91" s="18">
        <v>3773.9734899999999</v>
      </c>
      <c r="Y91" s="18">
        <v>1.129</v>
      </c>
      <c r="Z91" s="18">
        <v>6087</v>
      </c>
      <c r="AA91" s="18">
        <v>32955.652254000001</v>
      </c>
      <c r="AB91" s="18">
        <v>33727.512507097301</v>
      </c>
      <c r="AC91" s="18">
        <v>5540.9089053880898</v>
      </c>
      <c r="AD91" s="18">
        <v>450.23094018899297</v>
      </c>
      <c r="AE91" s="18">
        <v>2740556</v>
      </c>
      <c r="AF91" s="18"/>
      <c r="AG91" s="18"/>
    </row>
    <row r="92" spans="1:33">
      <c r="A92" s="18" t="s">
        <v>742</v>
      </c>
      <c r="B92" s="18" t="s">
        <v>747</v>
      </c>
      <c r="C92" s="18" t="s">
        <v>415</v>
      </c>
      <c r="D92" s="18">
        <v>447129.66399999999</v>
      </c>
      <c r="E92" s="18">
        <v>34526</v>
      </c>
      <c r="F92" s="18">
        <v>481655.66399999999</v>
      </c>
      <c r="G92" s="18">
        <v>273819</v>
      </c>
      <c r="H92" s="18">
        <v>54091</v>
      </c>
      <c r="I92" s="18">
        <v>23388</v>
      </c>
      <c r="J92" s="18">
        <v>0</v>
      </c>
      <c r="K92" s="18">
        <v>4218</v>
      </c>
      <c r="L92" s="18">
        <v>6151</v>
      </c>
      <c r="M92" s="18">
        <v>58076</v>
      </c>
      <c r="N92" s="18">
        <v>34526</v>
      </c>
      <c r="O92" s="18">
        <v>0</v>
      </c>
      <c r="P92" s="18">
        <v>378773.82270000002</v>
      </c>
      <c r="Q92" s="18">
        <v>69442.45</v>
      </c>
      <c r="R92" s="18">
        <v>-54592.95</v>
      </c>
      <c r="S92" s="18">
        <v>19474.18</v>
      </c>
      <c r="T92" s="18">
        <v>413097.50270000001</v>
      </c>
      <c r="U92" s="18">
        <v>481655.66399999999</v>
      </c>
      <c r="V92" s="18">
        <v>409407.31439999997</v>
      </c>
      <c r="W92" s="18">
        <v>3690.1883000000398</v>
      </c>
      <c r="X92" s="18">
        <v>2583.1318100000299</v>
      </c>
      <c r="Y92" s="18">
        <v>1.0049999999999999</v>
      </c>
      <c r="Z92" s="18">
        <v>68416</v>
      </c>
      <c r="AA92" s="18">
        <v>484063.94231999997</v>
      </c>
      <c r="AB92" s="18">
        <v>495401.29089240002</v>
      </c>
      <c r="AC92" s="18">
        <v>7241.0151264674896</v>
      </c>
      <c r="AD92" s="18">
        <v>2150.33716126839</v>
      </c>
      <c r="AE92" s="18">
        <v>147117467</v>
      </c>
      <c r="AF92" s="18"/>
      <c r="AG92" s="18"/>
    </row>
    <row r="93" spans="1:33">
      <c r="A93" s="18" t="s">
        <v>742</v>
      </c>
      <c r="B93" s="18" t="s">
        <v>748</v>
      </c>
      <c r="C93" s="18" t="s">
        <v>416</v>
      </c>
      <c r="D93" s="18">
        <v>74957.164999999994</v>
      </c>
      <c r="E93" s="18">
        <v>7652</v>
      </c>
      <c r="F93" s="18">
        <v>82609.164999999994</v>
      </c>
      <c r="G93" s="18">
        <v>59516</v>
      </c>
      <c r="H93" s="18">
        <v>8491</v>
      </c>
      <c r="I93" s="18">
        <v>593</v>
      </c>
      <c r="J93" s="18">
        <v>0</v>
      </c>
      <c r="K93" s="18">
        <v>3166</v>
      </c>
      <c r="L93" s="18">
        <v>0</v>
      </c>
      <c r="M93" s="18">
        <v>25257</v>
      </c>
      <c r="N93" s="18">
        <v>7652</v>
      </c>
      <c r="O93" s="18">
        <v>0</v>
      </c>
      <c r="P93" s="18">
        <v>82328.482799999998</v>
      </c>
      <c r="Q93" s="18">
        <v>10412.5</v>
      </c>
      <c r="R93" s="18">
        <v>-21468.45</v>
      </c>
      <c r="S93" s="18">
        <v>2210.5100000000002</v>
      </c>
      <c r="T93" s="18">
        <v>73483.042799999996</v>
      </c>
      <c r="U93" s="18">
        <v>82609.164999999994</v>
      </c>
      <c r="V93" s="18">
        <v>70217.790250000005</v>
      </c>
      <c r="W93" s="18">
        <v>3265.2525500000002</v>
      </c>
      <c r="X93" s="18">
        <v>2285.6767850000001</v>
      </c>
      <c r="Y93" s="18">
        <v>1.028</v>
      </c>
      <c r="Z93" s="18">
        <v>13565</v>
      </c>
      <c r="AA93" s="18">
        <v>84922.221619999997</v>
      </c>
      <c r="AB93" s="18">
        <v>86911.200231862895</v>
      </c>
      <c r="AC93" s="18">
        <v>6407.0180782796097</v>
      </c>
      <c r="AD93" s="18">
        <v>1316.34011308051</v>
      </c>
      <c r="AE93" s="18">
        <v>17856154</v>
      </c>
      <c r="AF93" s="18"/>
      <c r="AG93" s="18"/>
    </row>
    <row r="94" spans="1:33">
      <c r="A94" s="18" t="s">
        <v>742</v>
      </c>
      <c r="B94" s="18" t="s">
        <v>749</v>
      </c>
      <c r="C94" s="18" t="s">
        <v>417</v>
      </c>
      <c r="D94" s="18">
        <v>78867.107000000004</v>
      </c>
      <c r="E94" s="18">
        <v>10642</v>
      </c>
      <c r="F94" s="18">
        <v>89509.107000000004</v>
      </c>
      <c r="G94" s="18">
        <v>43604</v>
      </c>
      <c r="H94" s="18">
        <v>10004</v>
      </c>
      <c r="I94" s="18">
        <v>1644</v>
      </c>
      <c r="J94" s="18">
        <v>0</v>
      </c>
      <c r="K94" s="18">
        <v>1869</v>
      </c>
      <c r="L94" s="18">
        <v>0</v>
      </c>
      <c r="M94" s="18">
        <v>4665</v>
      </c>
      <c r="N94" s="18">
        <v>10642</v>
      </c>
      <c r="O94" s="18">
        <v>234</v>
      </c>
      <c r="P94" s="18">
        <v>60317.413200000003</v>
      </c>
      <c r="Q94" s="18">
        <v>11489.45</v>
      </c>
      <c r="R94" s="18">
        <v>-4164.1499999999996</v>
      </c>
      <c r="S94" s="18">
        <v>8252.65</v>
      </c>
      <c r="T94" s="18">
        <v>75895.363200000007</v>
      </c>
      <c r="U94" s="18">
        <v>89509.107000000004</v>
      </c>
      <c r="V94" s="18">
        <v>76082.740950000007</v>
      </c>
      <c r="W94" s="18">
        <v>-187.377750000014</v>
      </c>
      <c r="X94" s="18">
        <v>-131.16442500001</v>
      </c>
      <c r="Y94" s="18">
        <v>0.999</v>
      </c>
      <c r="Z94" s="18">
        <v>15011</v>
      </c>
      <c r="AA94" s="18">
        <v>89419.597892999998</v>
      </c>
      <c r="AB94" s="18">
        <v>91513.910362666604</v>
      </c>
      <c r="AC94" s="18">
        <v>6096.4566226544903</v>
      </c>
      <c r="AD94" s="18">
        <v>1005.7786574554</v>
      </c>
      <c r="AE94" s="18">
        <v>15097743</v>
      </c>
      <c r="AF94" s="18"/>
      <c r="AG94" s="18"/>
    </row>
    <row r="95" spans="1:33">
      <c r="A95" s="18" t="s">
        <v>742</v>
      </c>
      <c r="B95" s="18" t="s">
        <v>750</v>
      </c>
      <c r="C95" s="18" t="s">
        <v>418</v>
      </c>
      <c r="D95" s="18">
        <v>113019.857</v>
      </c>
      <c r="E95" s="18">
        <v>12044</v>
      </c>
      <c r="F95" s="18">
        <v>125063.857</v>
      </c>
      <c r="G95" s="18">
        <v>89352</v>
      </c>
      <c r="H95" s="18">
        <v>13471</v>
      </c>
      <c r="I95" s="18">
        <v>4508</v>
      </c>
      <c r="J95" s="18">
        <v>0</v>
      </c>
      <c r="K95" s="18">
        <v>5628</v>
      </c>
      <c r="L95" s="18">
        <v>1259</v>
      </c>
      <c r="M95" s="18">
        <v>35273</v>
      </c>
      <c r="N95" s="18">
        <v>12044</v>
      </c>
      <c r="O95" s="18">
        <v>513</v>
      </c>
      <c r="P95" s="18">
        <v>123600.6216</v>
      </c>
      <c r="Q95" s="18">
        <v>20065.95</v>
      </c>
      <c r="R95" s="18">
        <v>-31488.25</v>
      </c>
      <c r="S95" s="18">
        <v>4240.99</v>
      </c>
      <c r="T95" s="18">
        <v>116419.3116</v>
      </c>
      <c r="U95" s="18">
        <v>125063.857</v>
      </c>
      <c r="V95" s="18">
        <v>106304.27845</v>
      </c>
      <c r="W95" s="18">
        <v>10115.033149999999</v>
      </c>
      <c r="X95" s="18">
        <v>7080.5232050000004</v>
      </c>
      <c r="Y95" s="18">
        <v>1.0569999999999999</v>
      </c>
      <c r="Z95" s="18">
        <v>20337</v>
      </c>
      <c r="AA95" s="18">
        <v>132192.49684899999</v>
      </c>
      <c r="AB95" s="18">
        <v>135288.60107078901</v>
      </c>
      <c r="AC95" s="18">
        <v>6652.3381556173199</v>
      </c>
      <c r="AD95" s="18">
        <v>1561.6601904182201</v>
      </c>
      <c r="AE95" s="18">
        <v>31759483</v>
      </c>
      <c r="AF95" s="18"/>
      <c r="AG95" s="18"/>
    </row>
    <row r="96" spans="1:33">
      <c r="A96" s="18" t="s">
        <v>742</v>
      </c>
      <c r="B96" s="18" t="s">
        <v>751</v>
      </c>
      <c r="C96" s="18" t="s">
        <v>419</v>
      </c>
      <c r="D96" s="18">
        <v>118561.02099999999</v>
      </c>
      <c r="E96" s="18">
        <v>11462</v>
      </c>
      <c r="F96" s="18">
        <v>130023.02099999999</v>
      </c>
      <c r="G96" s="18">
        <v>68775</v>
      </c>
      <c r="H96" s="18">
        <v>21784</v>
      </c>
      <c r="I96" s="18">
        <v>2553</v>
      </c>
      <c r="J96" s="18">
        <v>0</v>
      </c>
      <c r="K96" s="18">
        <v>2292</v>
      </c>
      <c r="L96" s="18">
        <v>94</v>
      </c>
      <c r="M96" s="18">
        <v>17602</v>
      </c>
      <c r="N96" s="18">
        <v>11462</v>
      </c>
      <c r="O96" s="18">
        <v>39</v>
      </c>
      <c r="P96" s="18">
        <v>95136.457500000004</v>
      </c>
      <c r="Q96" s="18">
        <v>22634.65</v>
      </c>
      <c r="R96" s="18">
        <v>-15074.75</v>
      </c>
      <c r="S96" s="18">
        <v>6750.36</v>
      </c>
      <c r="T96" s="18">
        <v>109446.7175</v>
      </c>
      <c r="U96" s="18">
        <v>130023.02099999999</v>
      </c>
      <c r="V96" s="18">
        <v>110519.56785000001</v>
      </c>
      <c r="W96" s="18">
        <v>-1072.8503499999899</v>
      </c>
      <c r="X96" s="18">
        <v>-750.99524499999495</v>
      </c>
      <c r="Y96" s="18">
        <v>0.99399999999999999</v>
      </c>
      <c r="Z96" s="18">
        <v>26926</v>
      </c>
      <c r="AA96" s="18">
        <v>129242.882874</v>
      </c>
      <c r="AB96" s="18">
        <v>132269.90365687801</v>
      </c>
      <c r="AC96" s="18">
        <v>4912.34879510056</v>
      </c>
      <c r="AD96" s="18">
        <v>-178.32917009853401</v>
      </c>
      <c r="AE96" s="18">
        <v>-4801691</v>
      </c>
      <c r="AF96" s="18"/>
      <c r="AG96" s="18"/>
    </row>
    <row r="97" spans="1:33">
      <c r="A97" s="18" t="s">
        <v>742</v>
      </c>
      <c r="B97" s="18" t="s">
        <v>752</v>
      </c>
      <c r="C97" s="18" t="s">
        <v>420</v>
      </c>
      <c r="D97" s="18">
        <v>26731.064999999999</v>
      </c>
      <c r="E97" s="18">
        <v>2251</v>
      </c>
      <c r="F97" s="18">
        <v>28982.064999999999</v>
      </c>
      <c r="G97" s="18">
        <v>19742</v>
      </c>
      <c r="H97" s="18">
        <v>1181</v>
      </c>
      <c r="I97" s="18">
        <v>1807</v>
      </c>
      <c r="J97" s="18">
        <v>1480</v>
      </c>
      <c r="K97" s="18">
        <v>329</v>
      </c>
      <c r="L97" s="18">
        <v>1721</v>
      </c>
      <c r="M97" s="18">
        <v>1925</v>
      </c>
      <c r="N97" s="18">
        <v>2251</v>
      </c>
      <c r="O97" s="18">
        <v>0</v>
      </c>
      <c r="P97" s="18">
        <v>27309.1086</v>
      </c>
      <c r="Q97" s="18">
        <v>4077.45</v>
      </c>
      <c r="R97" s="18">
        <v>-3099.1</v>
      </c>
      <c r="S97" s="18">
        <v>1586.1</v>
      </c>
      <c r="T97" s="18">
        <v>29873.5586</v>
      </c>
      <c r="U97" s="18">
        <v>28982.064999999999</v>
      </c>
      <c r="V97" s="18">
        <v>24634.755249999998</v>
      </c>
      <c r="W97" s="18">
        <v>5238.8033500000001</v>
      </c>
      <c r="X97" s="18">
        <v>3667.1623450000002</v>
      </c>
      <c r="Y97" s="18">
        <v>1.127</v>
      </c>
      <c r="Z97" s="18">
        <v>7091</v>
      </c>
      <c r="AA97" s="18">
        <v>32662.787254999999</v>
      </c>
      <c r="AB97" s="18">
        <v>33427.788264332099</v>
      </c>
      <c r="AC97" s="18">
        <v>4714.1148306772102</v>
      </c>
      <c r="AD97" s="18">
        <v>-376.56313452188601</v>
      </c>
      <c r="AE97" s="18">
        <v>-2670209</v>
      </c>
      <c r="AF97" s="18"/>
      <c r="AG97" s="18"/>
    </row>
    <row r="98" spans="1:33">
      <c r="A98" s="18" t="s">
        <v>742</v>
      </c>
      <c r="B98" s="18" t="s">
        <v>753</v>
      </c>
      <c r="C98" s="18" t="s">
        <v>421</v>
      </c>
      <c r="D98" s="18">
        <v>81395.096000000005</v>
      </c>
      <c r="E98" s="18">
        <v>5705</v>
      </c>
      <c r="F98" s="18">
        <v>87100.096000000005</v>
      </c>
      <c r="G98" s="18">
        <v>53781</v>
      </c>
      <c r="H98" s="18">
        <v>8952</v>
      </c>
      <c r="I98" s="18">
        <v>1440</v>
      </c>
      <c r="J98" s="18">
        <v>0</v>
      </c>
      <c r="K98" s="18">
        <v>2985</v>
      </c>
      <c r="L98" s="18">
        <v>302</v>
      </c>
      <c r="M98" s="18">
        <v>8545</v>
      </c>
      <c r="N98" s="18">
        <v>5705</v>
      </c>
      <c r="O98" s="18">
        <v>268</v>
      </c>
      <c r="P98" s="18">
        <v>74395.257299999997</v>
      </c>
      <c r="Q98" s="18">
        <v>11370.45</v>
      </c>
      <c r="R98" s="18">
        <v>-7747.75</v>
      </c>
      <c r="S98" s="18">
        <v>3396.6</v>
      </c>
      <c r="T98" s="18">
        <v>81414.5573</v>
      </c>
      <c r="U98" s="18">
        <v>87100.096000000005</v>
      </c>
      <c r="V98" s="18">
        <v>74035.081600000005</v>
      </c>
      <c r="W98" s="18">
        <v>7379.4757</v>
      </c>
      <c r="X98" s="18">
        <v>5165.6329900000001</v>
      </c>
      <c r="Y98" s="18">
        <v>1.0589999999999999</v>
      </c>
      <c r="Z98" s="18">
        <v>15740</v>
      </c>
      <c r="AA98" s="18">
        <v>92239.001663999996</v>
      </c>
      <c r="AB98" s="18">
        <v>94399.347895993502</v>
      </c>
      <c r="AC98" s="18">
        <v>5997.4172742054297</v>
      </c>
      <c r="AD98" s="18">
        <v>906.73930900633502</v>
      </c>
      <c r="AE98" s="18">
        <v>14272077</v>
      </c>
      <c r="AF98" s="18"/>
      <c r="AG98" s="18"/>
    </row>
    <row r="99" spans="1:33">
      <c r="A99" s="18" t="s">
        <v>742</v>
      </c>
      <c r="B99" s="18" t="s">
        <v>754</v>
      </c>
      <c r="C99" s="18" t="s">
        <v>422</v>
      </c>
      <c r="D99" s="18">
        <v>233473.78</v>
      </c>
      <c r="E99" s="18">
        <v>11165</v>
      </c>
      <c r="F99" s="18">
        <v>244638.78</v>
      </c>
      <c r="G99" s="18">
        <v>104971</v>
      </c>
      <c r="H99" s="18">
        <v>38101</v>
      </c>
      <c r="I99" s="18">
        <v>10122</v>
      </c>
      <c r="J99" s="18">
        <v>0</v>
      </c>
      <c r="K99" s="18">
        <v>7032</v>
      </c>
      <c r="L99" s="18">
        <v>1731</v>
      </c>
      <c r="M99" s="18">
        <v>15655</v>
      </c>
      <c r="N99" s="18">
        <v>11165</v>
      </c>
      <c r="O99" s="18">
        <v>163</v>
      </c>
      <c r="P99" s="18">
        <v>145206.38430000001</v>
      </c>
      <c r="Q99" s="18">
        <v>46966.75</v>
      </c>
      <c r="R99" s="18">
        <v>-14916.65</v>
      </c>
      <c r="S99" s="18">
        <v>6828.9</v>
      </c>
      <c r="T99" s="18">
        <v>184085.38430000001</v>
      </c>
      <c r="U99" s="18">
        <v>244638.78</v>
      </c>
      <c r="V99" s="18">
        <v>207942.96299999999</v>
      </c>
      <c r="W99" s="18">
        <v>-23857.578699999998</v>
      </c>
      <c r="X99" s="18">
        <v>-16700.305090000002</v>
      </c>
      <c r="Y99" s="18">
        <v>0.93200000000000005</v>
      </c>
      <c r="Z99" s="18">
        <v>36696</v>
      </c>
      <c r="AA99" s="18">
        <v>228003.34296000001</v>
      </c>
      <c r="AB99" s="18">
        <v>233343.45022438499</v>
      </c>
      <c r="AC99" s="18">
        <v>6358.8252186719301</v>
      </c>
      <c r="AD99" s="18">
        <v>1268.14725347283</v>
      </c>
      <c r="AE99" s="18">
        <v>46535932</v>
      </c>
      <c r="AF99" s="18"/>
      <c r="AG99" s="118"/>
    </row>
    <row r="100" spans="1:33">
      <c r="A100" s="18" t="s">
        <v>755</v>
      </c>
      <c r="B100" s="18" t="s">
        <v>756</v>
      </c>
      <c r="C100" s="18" t="s">
        <v>424</v>
      </c>
      <c r="D100" s="18">
        <v>303565.462</v>
      </c>
      <c r="E100" s="18">
        <v>33111</v>
      </c>
      <c r="F100" s="18">
        <v>336676.462</v>
      </c>
      <c r="G100" s="18">
        <v>109010</v>
      </c>
      <c r="H100" s="18">
        <v>45743</v>
      </c>
      <c r="I100" s="18">
        <v>25985</v>
      </c>
      <c r="J100" s="18">
        <v>0</v>
      </c>
      <c r="K100" s="18">
        <v>6946</v>
      </c>
      <c r="L100" s="18">
        <v>21066</v>
      </c>
      <c r="M100" s="18">
        <v>4049</v>
      </c>
      <c r="N100" s="18">
        <v>33111</v>
      </c>
      <c r="O100" s="18">
        <v>4</v>
      </c>
      <c r="P100" s="18">
        <v>150793.533</v>
      </c>
      <c r="Q100" s="18">
        <v>66872.899999999994</v>
      </c>
      <c r="R100" s="18">
        <v>-21351.15</v>
      </c>
      <c r="S100" s="18">
        <v>27456.02</v>
      </c>
      <c r="T100" s="18">
        <v>223771.30300000001</v>
      </c>
      <c r="U100" s="18">
        <v>336676.462</v>
      </c>
      <c r="V100" s="18">
        <v>286174.9927</v>
      </c>
      <c r="W100" s="18">
        <v>-62403.689700000003</v>
      </c>
      <c r="X100" s="18">
        <v>-43682.58279</v>
      </c>
      <c r="Y100" s="18">
        <v>0.87</v>
      </c>
      <c r="Z100" s="18">
        <v>59126</v>
      </c>
      <c r="AA100" s="18">
        <v>292908.52194000001</v>
      </c>
      <c r="AB100" s="18">
        <v>299768.78506380197</v>
      </c>
      <c r="AC100" s="18">
        <v>5069.99940912292</v>
      </c>
      <c r="AD100" s="18">
        <v>-20.678556076170899</v>
      </c>
      <c r="AE100" s="18">
        <v>-1222640</v>
      </c>
      <c r="AF100" s="18"/>
      <c r="AG100" s="18"/>
    </row>
    <row r="101" spans="1:33">
      <c r="A101" s="18" t="s">
        <v>757</v>
      </c>
      <c r="B101" s="18" t="s">
        <v>758</v>
      </c>
      <c r="C101" s="18" t="s">
        <v>426</v>
      </c>
      <c r="D101" s="18">
        <v>183446.481</v>
      </c>
      <c r="E101" s="18">
        <v>12658</v>
      </c>
      <c r="F101" s="18">
        <v>196104.481</v>
      </c>
      <c r="G101" s="18">
        <v>126185</v>
      </c>
      <c r="H101" s="18">
        <v>46570</v>
      </c>
      <c r="I101" s="18">
        <v>3836</v>
      </c>
      <c r="J101" s="18">
        <v>0</v>
      </c>
      <c r="K101" s="18">
        <v>9722</v>
      </c>
      <c r="L101" s="18">
        <v>18</v>
      </c>
      <c r="M101" s="18">
        <v>23754</v>
      </c>
      <c r="N101" s="18">
        <v>12658</v>
      </c>
      <c r="O101" s="18">
        <v>574</v>
      </c>
      <c r="P101" s="18">
        <v>174551.71049999999</v>
      </c>
      <c r="Q101" s="18">
        <v>51108.800000000003</v>
      </c>
      <c r="R101" s="18">
        <v>-20694.099999999999</v>
      </c>
      <c r="S101" s="18">
        <v>6721.12</v>
      </c>
      <c r="T101" s="18">
        <v>211687.53049999999</v>
      </c>
      <c r="U101" s="18">
        <v>196104.481</v>
      </c>
      <c r="V101" s="18">
        <v>166688.80885</v>
      </c>
      <c r="W101" s="18">
        <v>44998.721649999999</v>
      </c>
      <c r="X101" s="18">
        <v>31499.105155000001</v>
      </c>
      <c r="Y101" s="18">
        <v>1.161</v>
      </c>
      <c r="Z101" s="18">
        <v>32353</v>
      </c>
      <c r="AA101" s="18">
        <v>227677.30244100001</v>
      </c>
      <c r="AB101" s="18">
        <v>233009.773451805</v>
      </c>
      <c r="AC101" s="18">
        <v>7202.1071755881903</v>
      </c>
      <c r="AD101" s="18">
        <v>2111.4292103890998</v>
      </c>
      <c r="AE101" s="18">
        <v>68311069</v>
      </c>
      <c r="AF101" s="18"/>
      <c r="AG101" s="18"/>
    </row>
    <row r="102" spans="1:33">
      <c r="A102" s="18" t="s">
        <v>757</v>
      </c>
      <c r="B102" s="18" t="s">
        <v>759</v>
      </c>
      <c r="C102" s="18" t="s">
        <v>427</v>
      </c>
      <c r="D102" s="18">
        <v>322465.71000000002</v>
      </c>
      <c r="E102" s="18">
        <v>26582</v>
      </c>
      <c r="F102" s="18">
        <v>349047.71</v>
      </c>
      <c r="G102" s="18">
        <v>225635</v>
      </c>
      <c r="H102" s="18">
        <v>42667</v>
      </c>
      <c r="I102" s="18">
        <v>7337</v>
      </c>
      <c r="J102" s="18">
        <v>0</v>
      </c>
      <c r="K102" s="18">
        <v>20413</v>
      </c>
      <c r="L102" s="18">
        <v>578</v>
      </c>
      <c r="M102" s="18">
        <v>42700</v>
      </c>
      <c r="N102" s="18">
        <v>26582</v>
      </c>
      <c r="O102" s="18">
        <v>1446</v>
      </c>
      <c r="P102" s="18">
        <v>312120.89549999998</v>
      </c>
      <c r="Q102" s="18">
        <v>59854.45</v>
      </c>
      <c r="R102" s="18">
        <v>-38015.4</v>
      </c>
      <c r="S102" s="18">
        <v>15335.7</v>
      </c>
      <c r="T102" s="18">
        <v>349295.64549999998</v>
      </c>
      <c r="U102" s="18">
        <v>349047.71</v>
      </c>
      <c r="V102" s="18">
        <v>296690.55349999998</v>
      </c>
      <c r="W102" s="18">
        <v>52605.091999999902</v>
      </c>
      <c r="X102" s="18">
        <v>36823.564400000003</v>
      </c>
      <c r="Y102" s="18">
        <v>1.105</v>
      </c>
      <c r="Z102" s="18">
        <v>66720</v>
      </c>
      <c r="AA102" s="18">
        <v>385697.71954999998</v>
      </c>
      <c r="AB102" s="18">
        <v>394731.21514390898</v>
      </c>
      <c r="AC102" s="18">
        <v>5916.2352389674597</v>
      </c>
      <c r="AD102" s="18">
        <v>825.55727376836796</v>
      </c>
      <c r="AE102" s="18">
        <v>55081181</v>
      </c>
      <c r="AF102" s="18"/>
      <c r="AG102" s="18"/>
    </row>
    <row r="103" spans="1:33">
      <c r="A103" s="18" t="s">
        <v>757</v>
      </c>
      <c r="B103" s="18" t="s">
        <v>760</v>
      </c>
      <c r="C103" s="18" t="s">
        <v>428</v>
      </c>
      <c r="D103" s="18">
        <v>61007.06</v>
      </c>
      <c r="E103" s="18">
        <v>8328</v>
      </c>
      <c r="F103" s="18">
        <v>69335.06</v>
      </c>
      <c r="G103" s="18">
        <v>50904</v>
      </c>
      <c r="H103" s="18">
        <v>8901</v>
      </c>
      <c r="I103" s="18">
        <v>1647</v>
      </c>
      <c r="J103" s="18">
        <v>0</v>
      </c>
      <c r="K103" s="18">
        <v>2988</v>
      </c>
      <c r="L103" s="18">
        <v>1870</v>
      </c>
      <c r="M103" s="18">
        <v>22615</v>
      </c>
      <c r="N103" s="18">
        <v>8328</v>
      </c>
      <c r="O103" s="18">
        <v>30</v>
      </c>
      <c r="P103" s="18">
        <v>70415.503200000006</v>
      </c>
      <c r="Q103" s="18">
        <v>11505.6</v>
      </c>
      <c r="R103" s="18">
        <v>-20837.75</v>
      </c>
      <c r="S103" s="18">
        <v>3234.25</v>
      </c>
      <c r="T103" s="18">
        <v>64317.603199999998</v>
      </c>
      <c r="U103" s="18">
        <v>69335.06</v>
      </c>
      <c r="V103" s="18">
        <v>58934.800999999999</v>
      </c>
      <c r="W103" s="18">
        <v>5382.8022000000001</v>
      </c>
      <c r="X103" s="18">
        <v>3767.9615399999998</v>
      </c>
      <c r="Y103" s="18">
        <v>1.054</v>
      </c>
      <c r="Z103" s="18">
        <v>13492</v>
      </c>
      <c r="AA103" s="18">
        <v>73079.15324</v>
      </c>
      <c r="AB103" s="18">
        <v>74790.753219306003</v>
      </c>
      <c r="AC103" s="18">
        <v>5543.3407366814399</v>
      </c>
      <c r="AD103" s="18">
        <v>452.66277148234502</v>
      </c>
      <c r="AE103" s="18">
        <v>6107326</v>
      </c>
      <c r="AF103" s="18"/>
      <c r="AG103" s="18"/>
    </row>
    <row r="104" spans="1:33">
      <c r="A104" s="18" t="s">
        <v>757</v>
      </c>
      <c r="B104" s="18" t="s">
        <v>761</v>
      </c>
      <c r="C104" s="18" t="s">
        <v>429</v>
      </c>
      <c r="D104" s="18">
        <v>136081.231</v>
      </c>
      <c r="E104" s="18">
        <v>10847</v>
      </c>
      <c r="F104" s="18">
        <v>146928.231</v>
      </c>
      <c r="G104" s="18">
        <v>86366</v>
      </c>
      <c r="H104" s="18">
        <v>31578</v>
      </c>
      <c r="I104" s="18">
        <v>1128</v>
      </c>
      <c r="J104" s="18">
        <v>0</v>
      </c>
      <c r="K104" s="18">
        <v>5327</v>
      </c>
      <c r="L104" s="18">
        <v>249</v>
      </c>
      <c r="M104" s="18">
        <v>30435</v>
      </c>
      <c r="N104" s="18">
        <v>10847</v>
      </c>
      <c r="O104" s="18">
        <v>0</v>
      </c>
      <c r="P104" s="18">
        <v>119470.08779999999</v>
      </c>
      <c r="Q104" s="18">
        <v>32328.05</v>
      </c>
      <c r="R104" s="18">
        <v>-26081.4</v>
      </c>
      <c r="S104" s="18">
        <v>4046</v>
      </c>
      <c r="T104" s="18">
        <v>129762.7378</v>
      </c>
      <c r="U104" s="18">
        <v>146928.231</v>
      </c>
      <c r="V104" s="18">
        <v>124888.99635</v>
      </c>
      <c r="W104" s="18">
        <v>4873.7414500000004</v>
      </c>
      <c r="X104" s="18">
        <v>3411.6190150000002</v>
      </c>
      <c r="Y104" s="18">
        <v>1.0229999999999999</v>
      </c>
      <c r="Z104" s="18">
        <v>29668</v>
      </c>
      <c r="AA104" s="18">
        <v>150307.58031300001</v>
      </c>
      <c r="AB104" s="18">
        <v>153827.96115961901</v>
      </c>
      <c r="AC104" s="18">
        <v>5184.9791411493698</v>
      </c>
      <c r="AD104" s="18">
        <v>94.301175950273304</v>
      </c>
      <c r="AE104" s="18">
        <v>2797727</v>
      </c>
      <c r="AF104" s="18"/>
      <c r="AG104" s="18"/>
    </row>
    <row r="105" spans="1:33">
      <c r="A105" s="18" t="s">
        <v>757</v>
      </c>
      <c r="B105" s="18" t="s">
        <v>762</v>
      </c>
      <c r="C105" s="18" t="s">
        <v>430</v>
      </c>
      <c r="D105" s="18">
        <v>88840.27</v>
      </c>
      <c r="E105" s="18">
        <v>7520</v>
      </c>
      <c r="F105" s="18">
        <v>96360.27</v>
      </c>
      <c r="G105" s="18">
        <v>62099</v>
      </c>
      <c r="H105" s="18">
        <v>3884</v>
      </c>
      <c r="I105" s="18">
        <v>1113</v>
      </c>
      <c r="J105" s="18">
        <v>0</v>
      </c>
      <c r="K105" s="18">
        <v>4255</v>
      </c>
      <c r="L105" s="18">
        <v>230</v>
      </c>
      <c r="M105" s="18">
        <v>21977</v>
      </c>
      <c r="N105" s="18">
        <v>7520</v>
      </c>
      <c r="O105" s="18">
        <v>1246</v>
      </c>
      <c r="P105" s="18">
        <v>85901.546700000006</v>
      </c>
      <c r="Q105" s="18">
        <v>7864.2</v>
      </c>
      <c r="R105" s="18">
        <v>-19935.05</v>
      </c>
      <c r="S105" s="18">
        <v>2655.91</v>
      </c>
      <c r="T105" s="18">
        <v>76486.606700000004</v>
      </c>
      <c r="U105" s="18">
        <v>96360.27</v>
      </c>
      <c r="V105" s="18">
        <v>81906.229500000001</v>
      </c>
      <c r="W105" s="18">
        <v>-5419.6228000000101</v>
      </c>
      <c r="X105" s="18">
        <v>-3793.73596000001</v>
      </c>
      <c r="Y105" s="18">
        <v>0.96099999999999997</v>
      </c>
      <c r="Z105" s="18">
        <v>17465</v>
      </c>
      <c r="AA105" s="18">
        <v>92602.219469999996</v>
      </c>
      <c r="AB105" s="18">
        <v>94771.072691492795</v>
      </c>
      <c r="AC105" s="18">
        <v>5426.3425531916901</v>
      </c>
      <c r="AD105" s="18">
        <v>335.66458799259198</v>
      </c>
      <c r="AE105" s="18">
        <v>5862382</v>
      </c>
      <c r="AF105" s="18"/>
      <c r="AG105" s="18"/>
    </row>
    <row r="106" spans="1:33">
      <c r="A106" s="18" t="s">
        <v>763</v>
      </c>
      <c r="B106" s="18" t="s">
        <v>764</v>
      </c>
      <c r="C106" s="18" t="s">
        <v>432</v>
      </c>
      <c r="D106" s="18">
        <v>40791.436000000002</v>
      </c>
      <c r="E106" s="18">
        <v>7712</v>
      </c>
      <c r="F106" s="18">
        <v>48503.436000000002</v>
      </c>
      <c r="G106" s="18">
        <v>38313</v>
      </c>
      <c r="H106" s="18">
        <v>6102</v>
      </c>
      <c r="I106" s="18">
        <v>664</v>
      </c>
      <c r="J106" s="18">
        <v>2532</v>
      </c>
      <c r="K106" s="18">
        <v>0</v>
      </c>
      <c r="L106" s="18">
        <v>809</v>
      </c>
      <c r="M106" s="18">
        <v>19592</v>
      </c>
      <c r="N106" s="18">
        <v>7712</v>
      </c>
      <c r="O106" s="18">
        <v>1555</v>
      </c>
      <c r="P106" s="18">
        <v>52998.372900000002</v>
      </c>
      <c r="Q106" s="18">
        <v>7903.3</v>
      </c>
      <c r="R106" s="18">
        <v>-18662.599999999999</v>
      </c>
      <c r="S106" s="18">
        <v>3224.56</v>
      </c>
      <c r="T106" s="18">
        <v>45463.632899999997</v>
      </c>
      <c r="U106" s="18">
        <v>48503.436000000002</v>
      </c>
      <c r="V106" s="18">
        <v>41227.920599999998</v>
      </c>
      <c r="W106" s="18">
        <v>4235.7123000000101</v>
      </c>
      <c r="X106" s="18">
        <v>2964.9986100000001</v>
      </c>
      <c r="Y106" s="18">
        <v>1.0609999999999999</v>
      </c>
      <c r="Z106" s="18">
        <v>15471</v>
      </c>
      <c r="AA106" s="18">
        <v>51462.145596000002</v>
      </c>
      <c r="AB106" s="18">
        <v>52667.449755010697</v>
      </c>
      <c r="AC106" s="18">
        <v>3404.2692621686201</v>
      </c>
      <c r="AD106" s="18">
        <v>-1686.40870303047</v>
      </c>
      <c r="AE106" s="18">
        <v>-26090429</v>
      </c>
      <c r="AF106" s="18"/>
      <c r="AG106" s="18"/>
    </row>
    <row r="107" spans="1:33">
      <c r="A107" s="18" t="s">
        <v>763</v>
      </c>
      <c r="B107" s="18" t="s">
        <v>765</v>
      </c>
      <c r="C107" s="18" t="s">
        <v>433</v>
      </c>
      <c r="D107" s="18">
        <v>46494.487999999998</v>
      </c>
      <c r="E107" s="18">
        <v>4712</v>
      </c>
      <c r="F107" s="18">
        <v>51206.487999999998</v>
      </c>
      <c r="G107" s="18">
        <v>31938</v>
      </c>
      <c r="H107" s="18">
        <v>6631</v>
      </c>
      <c r="I107" s="18">
        <v>37</v>
      </c>
      <c r="J107" s="18">
        <v>0</v>
      </c>
      <c r="K107" s="18">
        <v>3432</v>
      </c>
      <c r="L107" s="18">
        <v>51</v>
      </c>
      <c r="M107" s="18">
        <v>7521</v>
      </c>
      <c r="N107" s="18">
        <v>4712</v>
      </c>
      <c r="O107" s="18">
        <v>0</v>
      </c>
      <c r="P107" s="18">
        <v>44179.835400000004</v>
      </c>
      <c r="Q107" s="18">
        <v>8585</v>
      </c>
      <c r="R107" s="18">
        <v>-6436.2</v>
      </c>
      <c r="S107" s="18">
        <v>2726.63</v>
      </c>
      <c r="T107" s="18">
        <v>49055.265399999997</v>
      </c>
      <c r="U107" s="18">
        <v>51206.487999999998</v>
      </c>
      <c r="V107" s="18">
        <v>43525.514799999997</v>
      </c>
      <c r="W107" s="18">
        <v>5529.7506000000003</v>
      </c>
      <c r="X107" s="18">
        <v>3870.8254200000001</v>
      </c>
      <c r="Y107" s="18">
        <v>1.0760000000000001</v>
      </c>
      <c r="Z107" s="18">
        <v>12848</v>
      </c>
      <c r="AA107" s="18">
        <v>55098.181087999998</v>
      </c>
      <c r="AB107" s="18">
        <v>56388.645487612099</v>
      </c>
      <c r="AC107" s="18">
        <v>4388.9045367070403</v>
      </c>
      <c r="AD107" s="18">
        <v>-701.77342849205002</v>
      </c>
      <c r="AE107" s="18">
        <v>-9016385</v>
      </c>
      <c r="AF107" s="18"/>
      <c r="AG107" s="18"/>
    </row>
    <row r="108" spans="1:33">
      <c r="A108" s="18" t="s">
        <v>763</v>
      </c>
      <c r="B108" s="18" t="s">
        <v>766</v>
      </c>
      <c r="C108" s="18" t="s">
        <v>434</v>
      </c>
      <c r="D108" s="18">
        <v>50925.036</v>
      </c>
      <c r="E108" s="18">
        <v>7753</v>
      </c>
      <c r="F108" s="18">
        <v>58678.036</v>
      </c>
      <c r="G108" s="18">
        <v>21777</v>
      </c>
      <c r="H108" s="18">
        <v>12337</v>
      </c>
      <c r="I108" s="18">
        <v>271</v>
      </c>
      <c r="J108" s="18">
        <v>1118</v>
      </c>
      <c r="K108" s="18">
        <v>1736</v>
      </c>
      <c r="L108" s="18">
        <v>55</v>
      </c>
      <c r="M108" s="18">
        <v>2609</v>
      </c>
      <c r="N108" s="18">
        <v>7753</v>
      </c>
      <c r="O108" s="18">
        <v>0</v>
      </c>
      <c r="P108" s="18">
        <v>30124.124100000001</v>
      </c>
      <c r="Q108" s="18">
        <v>13142.7</v>
      </c>
      <c r="R108" s="18">
        <v>-2264.4</v>
      </c>
      <c r="S108" s="18">
        <v>6146.52</v>
      </c>
      <c r="T108" s="18">
        <v>47148.944100000001</v>
      </c>
      <c r="U108" s="18">
        <v>58678.036</v>
      </c>
      <c r="V108" s="18">
        <v>49876.330600000001</v>
      </c>
      <c r="W108" s="18">
        <v>-2727.3865000000101</v>
      </c>
      <c r="X108" s="18">
        <v>-1909.1705500000101</v>
      </c>
      <c r="Y108" s="18">
        <v>0.96699999999999997</v>
      </c>
      <c r="Z108" s="18">
        <v>18346</v>
      </c>
      <c r="AA108" s="18">
        <v>56741.660812000002</v>
      </c>
      <c r="AB108" s="18">
        <v>58070.617445537602</v>
      </c>
      <c r="AC108" s="18">
        <v>3165.3012888661101</v>
      </c>
      <c r="AD108" s="18">
        <v>-1925.37667633299</v>
      </c>
      <c r="AE108" s="18">
        <v>-35322961</v>
      </c>
      <c r="AF108" s="18"/>
      <c r="AG108" s="18"/>
    </row>
    <row r="109" spans="1:33">
      <c r="A109" s="18" t="s">
        <v>763</v>
      </c>
      <c r="B109" s="18" t="s">
        <v>767</v>
      </c>
      <c r="C109" s="18" t="s">
        <v>435</v>
      </c>
      <c r="D109" s="18">
        <v>33345.107000000004</v>
      </c>
      <c r="E109" s="18">
        <v>4991</v>
      </c>
      <c r="F109" s="18">
        <v>38336.107000000004</v>
      </c>
      <c r="G109" s="18">
        <v>29302</v>
      </c>
      <c r="H109" s="18">
        <v>6040</v>
      </c>
      <c r="I109" s="18">
        <v>400</v>
      </c>
      <c r="J109" s="18">
        <v>2719</v>
      </c>
      <c r="K109" s="18">
        <v>16</v>
      </c>
      <c r="L109" s="18">
        <v>34</v>
      </c>
      <c r="M109" s="18">
        <v>17031</v>
      </c>
      <c r="N109" s="18">
        <v>4991</v>
      </c>
      <c r="O109" s="18">
        <v>88</v>
      </c>
      <c r="P109" s="18">
        <v>40533.456599999998</v>
      </c>
      <c r="Q109" s="18">
        <v>7798.75</v>
      </c>
      <c r="R109" s="18">
        <v>-14580.05</v>
      </c>
      <c r="S109" s="18">
        <v>1347.08</v>
      </c>
      <c r="T109" s="18">
        <v>35099.236599999997</v>
      </c>
      <c r="U109" s="18">
        <v>38336.107000000004</v>
      </c>
      <c r="V109" s="18">
        <v>32585.69095</v>
      </c>
      <c r="W109" s="18">
        <v>2513.54565</v>
      </c>
      <c r="X109" s="18">
        <v>1759.481955</v>
      </c>
      <c r="Y109" s="18">
        <v>1.046</v>
      </c>
      <c r="Z109" s="18">
        <v>14878</v>
      </c>
      <c r="AA109" s="18">
        <v>40099.567922000002</v>
      </c>
      <c r="AB109" s="18">
        <v>41038.747107616298</v>
      </c>
      <c r="AC109" s="18">
        <v>2758.3510624826099</v>
      </c>
      <c r="AD109" s="18">
        <v>-2332.3269027164802</v>
      </c>
      <c r="AE109" s="18">
        <v>-34700360</v>
      </c>
      <c r="AF109" s="18"/>
      <c r="AG109" s="18"/>
    </row>
    <row r="110" spans="1:33">
      <c r="A110" s="18" t="s">
        <v>763</v>
      </c>
      <c r="B110" s="18" t="s">
        <v>768</v>
      </c>
      <c r="C110" s="18" t="s">
        <v>436</v>
      </c>
      <c r="D110" s="18">
        <v>235448.258</v>
      </c>
      <c r="E110" s="18">
        <v>18741</v>
      </c>
      <c r="F110" s="18">
        <v>254189.258</v>
      </c>
      <c r="G110" s="18">
        <v>130507</v>
      </c>
      <c r="H110" s="18">
        <v>13403</v>
      </c>
      <c r="I110" s="18">
        <v>3676</v>
      </c>
      <c r="J110" s="18">
        <v>0</v>
      </c>
      <c r="K110" s="18">
        <v>6422</v>
      </c>
      <c r="L110" s="18">
        <v>91</v>
      </c>
      <c r="M110" s="18">
        <v>43438</v>
      </c>
      <c r="N110" s="18">
        <v>18741</v>
      </c>
      <c r="O110" s="18">
        <v>1469</v>
      </c>
      <c r="P110" s="18">
        <v>180530.33309999999</v>
      </c>
      <c r="Q110" s="18">
        <v>19975.849999999999</v>
      </c>
      <c r="R110" s="18">
        <v>-38248.300000000003</v>
      </c>
      <c r="S110" s="18">
        <v>8545.39</v>
      </c>
      <c r="T110" s="18">
        <v>170803.27309999999</v>
      </c>
      <c r="U110" s="18">
        <v>254189.258</v>
      </c>
      <c r="V110" s="18">
        <v>216060.86929999999</v>
      </c>
      <c r="W110" s="18">
        <v>-45257.5962</v>
      </c>
      <c r="X110" s="18">
        <v>-31680.317340000001</v>
      </c>
      <c r="Y110" s="18">
        <v>0.875</v>
      </c>
      <c r="Z110" s="18">
        <v>33503</v>
      </c>
      <c r="AA110" s="18">
        <v>222415.60075000001</v>
      </c>
      <c r="AB110" s="18">
        <v>227624.836500048</v>
      </c>
      <c r="AC110" s="18">
        <v>6794.1628063172802</v>
      </c>
      <c r="AD110" s="18">
        <v>1703.4848411181799</v>
      </c>
      <c r="AE110" s="18">
        <v>57071853</v>
      </c>
      <c r="AF110" s="18"/>
      <c r="AG110" s="18"/>
    </row>
    <row r="111" spans="1:33">
      <c r="A111" s="18" t="s">
        <v>763</v>
      </c>
      <c r="B111" s="18" t="s">
        <v>769</v>
      </c>
      <c r="C111" s="18" t="s">
        <v>437</v>
      </c>
      <c r="D111" s="18">
        <v>474303.94199999998</v>
      </c>
      <c r="E111" s="18">
        <v>67765</v>
      </c>
      <c r="F111" s="18">
        <v>542068.94200000004</v>
      </c>
      <c r="G111" s="18">
        <v>233370</v>
      </c>
      <c r="H111" s="18">
        <v>77652</v>
      </c>
      <c r="I111" s="18">
        <v>64379</v>
      </c>
      <c r="J111" s="18">
        <v>0</v>
      </c>
      <c r="K111" s="18">
        <v>17205</v>
      </c>
      <c r="L111" s="18">
        <v>53484</v>
      </c>
      <c r="M111" s="18">
        <v>33870</v>
      </c>
      <c r="N111" s="18">
        <v>67765</v>
      </c>
      <c r="O111" s="18">
        <v>642</v>
      </c>
      <c r="P111" s="18">
        <v>322820.72100000002</v>
      </c>
      <c r="Q111" s="18">
        <v>135350.6</v>
      </c>
      <c r="R111" s="18">
        <v>-74796.600000000006</v>
      </c>
      <c r="S111" s="18">
        <v>51842.35</v>
      </c>
      <c r="T111" s="18">
        <v>435217.071</v>
      </c>
      <c r="U111" s="18">
        <v>542068.94200000004</v>
      </c>
      <c r="V111" s="18">
        <v>460758.60070000001</v>
      </c>
      <c r="W111" s="18">
        <v>-25541.529699999999</v>
      </c>
      <c r="X111" s="18">
        <v>-17879.070790000002</v>
      </c>
      <c r="Y111" s="18">
        <v>0.96699999999999997</v>
      </c>
      <c r="Z111" s="18">
        <v>145231</v>
      </c>
      <c r="AA111" s="18">
        <v>524180.666914</v>
      </c>
      <c r="AB111" s="18">
        <v>536457.59650151397</v>
      </c>
      <c r="AC111" s="18">
        <v>3693.8229200481601</v>
      </c>
      <c r="AD111" s="18">
        <v>-1396.85504515094</v>
      </c>
      <c r="AE111" s="18">
        <v>-202866655</v>
      </c>
      <c r="AF111" s="18"/>
      <c r="AG111" s="18"/>
    </row>
    <row r="112" spans="1:33">
      <c r="A112" s="18" t="s">
        <v>763</v>
      </c>
      <c r="B112" s="18" t="s">
        <v>770</v>
      </c>
      <c r="C112" s="18" t="s">
        <v>438</v>
      </c>
      <c r="D112" s="18">
        <v>336106.21399999998</v>
      </c>
      <c r="E112" s="18">
        <v>23352</v>
      </c>
      <c r="F112" s="18">
        <v>359458.21399999998</v>
      </c>
      <c r="G112" s="18">
        <v>152177</v>
      </c>
      <c r="H112" s="18">
        <v>53734</v>
      </c>
      <c r="I112" s="18">
        <v>77132</v>
      </c>
      <c r="J112" s="18">
        <v>0</v>
      </c>
      <c r="K112" s="18">
        <v>5494</v>
      </c>
      <c r="L112" s="18">
        <v>75753</v>
      </c>
      <c r="M112" s="18">
        <v>19574</v>
      </c>
      <c r="N112" s="18">
        <v>23352</v>
      </c>
      <c r="O112" s="18">
        <v>425</v>
      </c>
      <c r="P112" s="18">
        <v>210506.44409999999</v>
      </c>
      <c r="Q112" s="18">
        <v>115906</v>
      </c>
      <c r="R112" s="18">
        <v>-81389.2</v>
      </c>
      <c r="S112" s="18">
        <v>16521.62</v>
      </c>
      <c r="T112" s="18">
        <v>261544.86410000001</v>
      </c>
      <c r="U112" s="18">
        <v>359458.21399999998</v>
      </c>
      <c r="V112" s="18">
        <v>305539.48190000001</v>
      </c>
      <c r="W112" s="18">
        <v>-43994.6178</v>
      </c>
      <c r="X112" s="18">
        <v>-30796.232459999999</v>
      </c>
      <c r="Y112" s="18">
        <v>0.91400000000000003</v>
      </c>
      <c r="Z112" s="18">
        <v>52139</v>
      </c>
      <c r="AA112" s="18">
        <v>328544.80759600003</v>
      </c>
      <c r="AB112" s="18">
        <v>336239.71456947899</v>
      </c>
      <c r="AC112" s="18">
        <v>6448.9099248063603</v>
      </c>
      <c r="AD112" s="18">
        <v>1358.23195960726</v>
      </c>
      <c r="AE112" s="18">
        <v>70816856</v>
      </c>
      <c r="AF112" s="18"/>
      <c r="AG112" s="18"/>
    </row>
    <row r="113" spans="1:33">
      <c r="A113" s="18" t="s">
        <v>763</v>
      </c>
      <c r="B113" s="18" t="s">
        <v>771</v>
      </c>
      <c r="C113" s="18" t="s">
        <v>439</v>
      </c>
      <c r="D113" s="18">
        <v>110076.671</v>
      </c>
      <c r="E113" s="18">
        <v>9321</v>
      </c>
      <c r="F113" s="18">
        <v>119397.671</v>
      </c>
      <c r="G113" s="18">
        <v>28646</v>
      </c>
      <c r="H113" s="18">
        <v>88017</v>
      </c>
      <c r="I113" s="18">
        <v>5506</v>
      </c>
      <c r="J113" s="18">
        <v>0</v>
      </c>
      <c r="K113" s="18">
        <v>2654</v>
      </c>
      <c r="L113" s="18">
        <v>233</v>
      </c>
      <c r="M113" s="18">
        <v>32549</v>
      </c>
      <c r="N113" s="18">
        <v>9321</v>
      </c>
      <c r="O113" s="18">
        <v>7</v>
      </c>
      <c r="P113" s="18">
        <v>39626.0118</v>
      </c>
      <c r="Q113" s="18">
        <v>81750.45</v>
      </c>
      <c r="R113" s="18">
        <v>-27870.65</v>
      </c>
      <c r="S113" s="18">
        <v>2389.52</v>
      </c>
      <c r="T113" s="18">
        <v>95895.3318</v>
      </c>
      <c r="U113" s="18">
        <v>119397.671</v>
      </c>
      <c r="V113" s="18">
        <v>101488.02035000001</v>
      </c>
      <c r="W113" s="18">
        <v>-5592.6885500000099</v>
      </c>
      <c r="X113" s="18">
        <v>-3914.881985</v>
      </c>
      <c r="Y113" s="18">
        <v>0.96699999999999997</v>
      </c>
      <c r="Z113" s="18">
        <v>26473</v>
      </c>
      <c r="AA113" s="18">
        <v>115457.547857</v>
      </c>
      <c r="AB113" s="18">
        <v>118161.69983141799</v>
      </c>
      <c r="AC113" s="18">
        <v>4463.47976547495</v>
      </c>
      <c r="AD113" s="18">
        <v>-627.19819972414803</v>
      </c>
      <c r="AE113" s="18">
        <v>-16603818</v>
      </c>
      <c r="AF113" s="18"/>
      <c r="AG113" s="18"/>
    </row>
    <row r="114" spans="1:33">
      <c r="A114" s="18" t="s">
        <v>763</v>
      </c>
      <c r="B114" s="18" t="s">
        <v>772</v>
      </c>
      <c r="C114" s="18" t="s">
        <v>440</v>
      </c>
      <c r="D114" s="18">
        <v>63550.241000000002</v>
      </c>
      <c r="E114" s="18">
        <v>7272</v>
      </c>
      <c r="F114" s="18">
        <v>70822.240999999995</v>
      </c>
      <c r="G114" s="18">
        <v>38685</v>
      </c>
      <c r="H114" s="18">
        <v>1683</v>
      </c>
      <c r="I114" s="18">
        <v>435</v>
      </c>
      <c r="J114" s="18">
        <v>0</v>
      </c>
      <c r="K114" s="18">
        <v>7921</v>
      </c>
      <c r="L114" s="18">
        <v>1</v>
      </c>
      <c r="M114" s="18">
        <v>8990</v>
      </c>
      <c r="N114" s="18">
        <v>7272</v>
      </c>
      <c r="O114" s="18">
        <v>0</v>
      </c>
      <c r="P114" s="18">
        <v>53512.960500000001</v>
      </c>
      <c r="Q114" s="18">
        <v>8533.15</v>
      </c>
      <c r="R114" s="18">
        <v>-7642.35</v>
      </c>
      <c r="S114" s="18">
        <v>4652.8999999999996</v>
      </c>
      <c r="T114" s="18">
        <v>59056.660499999998</v>
      </c>
      <c r="U114" s="18">
        <v>70822.240999999995</v>
      </c>
      <c r="V114" s="18">
        <v>60198.904849999999</v>
      </c>
      <c r="W114" s="18">
        <v>-1142.2443499999999</v>
      </c>
      <c r="X114" s="18">
        <v>-799.57104500000105</v>
      </c>
      <c r="Y114" s="18">
        <v>0.98899999999999999</v>
      </c>
      <c r="Z114" s="18">
        <v>15662</v>
      </c>
      <c r="AA114" s="18">
        <v>70043.196349000005</v>
      </c>
      <c r="AB114" s="18">
        <v>71683.690636444095</v>
      </c>
      <c r="AC114" s="18">
        <v>4576.9180587692599</v>
      </c>
      <c r="AD114" s="18">
        <v>-513.75990642983697</v>
      </c>
      <c r="AE114" s="18">
        <v>-8046508</v>
      </c>
      <c r="AF114" s="18"/>
      <c r="AG114" s="18"/>
    </row>
    <row r="115" spans="1:33">
      <c r="A115" s="18" t="s">
        <v>763</v>
      </c>
      <c r="B115" s="18" t="s">
        <v>773</v>
      </c>
      <c r="C115" s="18" t="s">
        <v>441</v>
      </c>
      <c r="D115" s="18">
        <v>52454.919000000002</v>
      </c>
      <c r="E115" s="18">
        <v>9058</v>
      </c>
      <c r="F115" s="18">
        <v>61512.919000000002</v>
      </c>
      <c r="G115" s="18">
        <v>30545</v>
      </c>
      <c r="H115" s="18">
        <v>19825</v>
      </c>
      <c r="I115" s="18">
        <v>2289</v>
      </c>
      <c r="J115" s="18">
        <v>2088</v>
      </c>
      <c r="K115" s="18">
        <v>867</v>
      </c>
      <c r="L115" s="18">
        <v>1971</v>
      </c>
      <c r="M115" s="18">
        <v>16736</v>
      </c>
      <c r="N115" s="18">
        <v>9058</v>
      </c>
      <c r="O115" s="18">
        <v>90</v>
      </c>
      <c r="P115" s="18">
        <v>42252.898500000003</v>
      </c>
      <c r="Q115" s="18">
        <v>21308.65</v>
      </c>
      <c r="R115" s="18">
        <v>-15977.45</v>
      </c>
      <c r="S115" s="18">
        <v>4854.18</v>
      </c>
      <c r="T115" s="18">
        <v>52438.2785</v>
      </c>
      <c r="U115" s="18">
        <v>61512.919000000002</v>
      </c>
      <c r="V115" s="18">
        <v>52285.98115</v>
      </c>
      <c r="W115" s="18">
        <v>152.297349999993</v>
      </c>
      <c r="X115" s="18">
        <v>106.60814499999501</v>
      </c>
      <c r="Y115" s="18">
        <v>1.002</v>
      </c>
      <c r="Z115" s="18">
        <v>16580</v>
      </c>
      <c r="AA115" s="18">
        <v>61635.944838000003</v>
      </c>
      <c r="AB115" s="18">
        <v>63079.531377142899</v>
      </c>
      <c r="AC115" s="18">
        <v>3804.5555716008998</v>
      </c>
      <c r="AD115" s="18">
        <v>-1286.1223935982</v>
      </c>
      <c r="AE115" s="18">
        <v>-21323909</v>
      </c>
      <c r="AF115" s="18"/>
      <c r="AG115" s="18"/>
    </row>
    <row r="116" spans="1:33">
      <c r="A116" s="18" t="s">
        <v>763</v>
      </c>
      <c r="B116" s="18" t="s">
        <v>774</v>
      </c>
      <c r="C116" s="18" t="s">
        <v>442</v>
      </c>
      <c r="D116" s="18">
        <v>92664.326000000001</v>
      </c>
      <c r="E116" s="18">
        <v>9540</v>
      </c>
      <c r="F116" s="18">
        <v>102204.326</v>
      </c>
      <c r="G116" s="18">
        <v>45034</v>
      </c>
      <c r="H116" s="18">
        <v>14732</v>
      </c>
      <c r="I116" s="18">
        <v>7606</v>
      </c>
      <c r="J116" s="18">
        <v>0</v>
      </c>
      <c r="K116" s="18">
        <v>5113</v>
      </c>
      <c r="L116" s="18">
        <v>5395</v>
      </c>
      <c r="M116" s="18">
        <v>8054</v>
      </c>
      <c r="N116" s="18">
        <v>9540</v>
      </c>
      <c r="O116" s="18">
        <v>800</v>
      </c>
      <c r="P116" s="18">
        <v>62295.532200000001</v>
      </c>
      <c r="Q116" s="18">
        <v>23333.35</v>
      </c>
      <c r="R116" s="18">
        <v>-12111.65</v>
      </c>
      <c r="S116" s="18">
        <v>6739.82</v>
      </c>
      <c r="T116" s="18">
        <v>80257.052200000006</v>
      </c>
      <c r="U116" s="18">
        <v>102204.326</v>
      </c>
      <c r="V116" s="18">
        <v>86873.677100000001</v>
      </c>
      <c r="W116" s="18">
        <v>-6616.6248999999998</v>
      </c>
      <c r="X116" s="18">
        <v>-4631.6374299999998</v>
      </c>
      <c r="Y116" s="18">
        <v>0.95499999999999996</v>
      </c>
      <c r="Z116" s="18">
        <v>17591</v>
      </c>
      <c r="AA116" s="18">
        <v>97605.131330000004</v>
      </c>
      <c r="AB116" s="18">
        <v>99891.158649117104</v>
      </c>
      <c r="AC116" s="18">
        <v>5678.5378118991002</v>
      </c>
      <c r="AD116" s="18">
        <v>587.85984670000698</v>
      </c>
      <c r="AE116" s="18">
        <v>10341043</v>
      </c>
      <c r="AF116" s="18"/>
      <c r="AG116" s="18"/>
    </row>
    <row r="117" spans="1:33">
      <c r="A117" s="18" t="s">
        <v>763</v>
      </c>
      <c r="B117" s="18" t="s">
        <v>775</v>
      </c>
      <c r="C117" s="18" t="s">
        <v>443</v>
      </c>
      <c r="D117" s="18">
        <v>454500.78200000001</v>
      </c>
      <c r="E117" s="18">
        <v>34840</v>
      </c>
      <c r="F117" s="18">
        <v>489340.78200000001</v>
      </c>
      <c r="G117" s="18">
        <v>259411</v>
      </c>
      <c r="H117" s="18">
        <v>60062</v>
      </c>
      <c r="I117" s="18">
        <v>8368</v>
      </c>
      <c r="J117" s="18">
        <v>145</v>
      </c>
      <c r="K117" s="18">
        <v>11651</v>
      </c>
      <c r="L117" s="18">
        <v>1751</v>
      </c>
      <c r="M117" s="18">
        <v>47062</v>
      </c>
      <c r="N117" s="18">
        <v>34840</v>
      </c>
      <c r="O117" s="18">
        <v>0</v>
      </c>
      <c r="P117" s="18">
        <v>358843.23629999999</v>
      </c>
      <c r="Q117" s="18">
        <v>68192.100000000006</v>
      </c>
      <c r="R117" s="18">
        <v>-41491.050000000003</v>
      </c>
      <c r="S117" s="18">
        <v>21613.46</v>
      </c>
      <c r="T117" s="18">
        <v>407157.7463</v>
      </c>
      <c r="U117" s="18">
        <v>489340.78200000001</v>
      </c>
      <c r="V117" s="18">
        <v>415939.66470000002</v>
      </c>
      <c r="W117" s="18">
        <v>-8781.9184000000205</v>
      </c>
      <c r="X117" s="18">
        <v>-6147.3428800000202</v>
      </c>
      <c r="Y117" s="18">
        <v>0.98699999999999999</v>
      </c>
      <c r="Z117" s="18">
        <v>84818</v>
      </c>
      <c r="AA117" s="18">
        <v>482979.35183399997</v>
      </c>
      <c r="AB117" s="18">
        <v>494291.298017742</v>
      </c>
      <c r="AC117" s="18">
        <v>5827.6698108625696</v>
      </c>
      <c r="AD117" s="18">
        <v>736.99184566347799</v>
      </c>
      <c r="AE117" s="18">
        <v>62510174</v>
      </c>
      <c r="AF117" s="18"/>
      <c r="AG117" s="18"/>
    </row>
    <row r="118" spans="1:33">
      <c r="A118" s="18" t="s">
        <v>763</v>
      </c>
      <c r="B118" s="18" t="s">
        <v>776</v>
      </c>
      <c r="C118" s="18" t="s">
        <v>444</v>
      </c>
      <c r="D118" s="18">
        <v>97739.152000000002</v>
      </c>
      <c r="E118" s="18">
        <v>11825</v>
      </c>
      <c r="F118" s="18">
        <v>109564.152</v>
      </c>
      <c r="G118" s="18">
        <v>47037</v>
      </c>
      <c r="H118" s="18">
        <v>18424</v>
      </c>
      <c r="I118" s="18">
        <v>72513</v>
      </c>
      <c r="J118" s="18">
        <v>3519</v>
      </c>
      <c r="K118" s="18">
        <v>-554</v>
      </c>
      <c r="L118" s="18">
        <v>74560</v>
      </c>
      <c r="M118" s="18">
        <v>304</v>
      </c>
      <c r="N118" s="18">
        <v>11825</v>
      </c>
      <c r="O118" s="18">
        <v>0</v>
      </c>
      <c r="P118" s="18">
        <v>65066.282099999997</v>
      </c>
      <c r="Q118" s="18">
        <v>79816.7</v>
      </c>
      <c r="R118" s="18">
        <v>-63634.400000000001</v>
      </c>
      <c r="S118" s="18">
        <v>9999.57</v>
      </c>
      <c r="T118" s="18">
        <v>91248.152100000007</v>
      </c>
      <c r="U118" s="18">
        <v>109564.152</v>
      </c>
      <c r="V118" s="18">
        <v>93129.529200000004</v>
      </c>
      <c r="W118" s="18">
        <v>-1881.3770999999999</v>
      </c>
      <c r="X118" s="18">
        <v>-1316.96397</v>
      </c>
      <c r="Y118" s="18">
        <v>0.98799999999999999</v>
      </c>
      <c r="Z118" s="18">
        <v>31387</v>
      </c>
      <c r="AA118" s="18">
        <v>108249.382176</v>
      </c>
      <c r="AB118" s="18">
        <v>110784.7104068</v>
      </c>
      <c r="AC118" s="18">
        <v>3529.6368052633202</v>
      </c>
      <c r="AD118" s="18">
        <v>-1561.0411599357701</v>
      </c>
      <c r="AE118" s="18">
        <v>-48996399</v>
      </c>
      <c r="AF118" s="18"/>
      <c r="AG118" s="18"/>
    </row>
    <row r="119" spans="1:33">
      <c r="A119" s="18" t="s">
        <v>763</v>
      </c>
      <c r="B119" s="18" t="s">
        <v>777</v>
      </c>
      <c r="C119" s="18" t="s">
        <v>445</v>
      </c>
      <c r="D119" s="18">
        <v>185096.83199999999</v>
      </c>
      <c r="E119" s="18">
        <v>19891</v>
      </c>
      <c r="F119" s="18">
        <v>204987.83199999999</v>
      </c>
      <c r="G119" s="18">
        <v>112857</v>
      </c>
      <c r="H119" s="18">
        <v>31705</v>
      </c>
      <c r="I119" s="18">
        <v>136137</v>
      </c>
      <c r="J119" s="18">
        <v>0</v>
      </c>
      <c r="K119" s="18">
        <v>7090</v>
      </c>
      <c r="L119" s="18">
        <v>132998</v>
      </c>
      <c r="M119" s="18">
        <v>21254</v>
      </c>
      <c r="N119" s="18">
        <v>19891</v>
      </c>
      <c r="O119" s="18">
        <v>0</v>
      </c>
      <c r="P119" s="18">
        <v>156115.08809999999</v>
      </c>
      <c r="Q119" s="18">
        <v>148692.20000000001</v>
      </c>
      <c r="R119" s="18">
        <v>-131114.20000000001</v>
      </c>
      <c r="S119" s="18">
        <v>13294.17</v>
      </c>
      <c r="T119" s="18">
        <v>186987.25810000001</v>
      </c>
      <c r="U119" s="18">
        <v>204987.83199999999</v>
      </c>
      <c r="V119" s="18">
        <v>174239.65719999999</v>
      </c>
      <c r="W119" s="18">
        <v>12747.600899999999</v>
      </c>
      <c r="X119" s="18">
        <v>8923.3206300000293</v>
      </c>
      <c r="Y119" s="18">
        <v>1.044</v>
      </c>
      <c r="Z119" s="18">
        <v>45671</v>
      </c>
      <c r="AA119" s="18">
        <v>214007.296608</v>
      </c>
      <c r="AB119" s="18">
        <v>219019.59995588701</v>
      </c>
      <c r="AC119" s="18">
        <v>4795.5945776507397</v>
      </c>
      <c r="AD119" s="18">
        <v>-295.08338754835898</v>
      </c>
      <c r="AE119" s="18">
        <v>-13476753</v>
      </c>
      <c r="AF119" s="18"/>
      <c r="AG119" s="18"/>
    </row>
    <row r="120" spans="1:33">
      <c r="A120" s="18" t="s">
        <v>763</v>
      </c>
      <c r="B120" s="18" t="s">
        <v>778</v>
      </c>
      <c r="C120" s="18" t="s">
        <v>446</v>
      </c>
      <c r="D120" s="18">
        <v>62076.464999999997</v>
      </c>
      <c r="E120" s="18">
        <v>9630</v>
      </c>
      <c r="F120" s="18">
        <v>71706.464999999997</v>
      </c>
      <c r="G120" s="18">
        <v>12284</v>
      </c>
      <c r="H120" s="18">
        <v>17716</v>
      </c>
      <c r="I120" s="18">
        <v>3561</v>
      </c>
      <c r="J120" s="18">
        <v>1300</v>
      </c>
      <c r="K120" s="18">
        <v>0</v>
      </c>
      <c r="L120" s="18">
        <v>37</v>
      </c>
      <c r="M120" s="18">
        <v>0</v>
      </c>
      <c r="N120" s="18">
        <v>9630</v>
      </c>
      <c r="O120" s="18">
        <v>0</v>
      </c>
      <c r="P120" s="18">
        <v>16992.457200000001</v>
      </c>
      <c r="Q120" s="18">
        <v>19190.45</v>
      </c>
      <c r="R120" s="18">
        <v>-31.45</v>
      </c>
      <c r="S120" s="18">
        <v>8185.5</v>
      </c>
      <c r="T120" s="18">
        <v>44336.957199999997</v>
      </c>
      <c r="U120" s="18">
        <v>71706.464999999997</v>
      </c>
      <c r="V120" s="18">
        <v>60950.49525</v>
      </c>
      <c r="W120" s="18">
        <v>-16613.538049999999</v>
      </c>
      <c r="X120" s="18">
        <v>-11629.476635000001</v>
      </c>
      <c r="Y120" s="18">
        <v>0.83799999999999997</v>
      </c>
      <c r="Z120" s="18">
        <v>24653</v>
      </c>
      <c r="AA120" s="18">
        <v>60090.017670000001</v>
      </c>
      <c r="AB120" s="18">
        <v>61497.396771160304</v>
      </c>
      <c r="AC120" s="18">
        <v>2494.5198057502298</v>
      </c>
      <c r="AD120" s="18">
        <v>-2596.1581594488698</v>
      </c>
      <c r="AE120" s="18">
        <v>-64003087</v>
      </c>
      <c r="AF120" s="18"/>
      <c r="AG120" s="18"/>
    </row>
    <row r="121" spans="1:33">
      <c r="A121" s="18" t="s">
        <v>763</v>
      </c>
      <c r="B121" s="18" t="s">
        <v>779</v>
      </c>
      <c r="C121" s="18" t="s">
        <v>447</v>
      </c>
      <c r="D121" s="18">
        <v>532310.87100000004</v>
      </c>
      <c r="E121" s="18">
        <v>55567</v>
      </c>
      <c r="F121" s="18">
        <v>587877.87100000004</v>
      </c>
      <c r="G121" s="18">
        <v>267177</v>
      </c>
      <c r="H121" s="18">
        <v>104545</v>
      </c>
      <c r="I121" s="18">
        <v>15495</v>
      </c>
      <c r="J121" s="18">
        <v>0</v>
      </c>
      <c r="K121" s="18">
        <v>5640</v>
      </c>
      <c r="L121" s="18">
        <v>1866</v>
      </c>
      <c r="M121" s="18">
        <v>0</v>
      </c>
      <c r="N121" s="18">
        <v>55567</v>
      </c>
      <c r="O121" s="18">
        <v>2784</v>
      </c>
      <c r="P121" s="18">
        <v>369585.94410000002</v>
      </c>
      <c r="Q121" s="18">
        <v>106828</v>
      </c>
      <c r="R121" s="18">
        <v>-3952.5</v>
      </c>
      <c r="S121" s="18">
        <v>47231.95</v>
      </c>
      <c r="T121" s="18">
        <v>519693.39409999998</v>
      </c>
      <c r="U121" s="18">
        <v>587877.87100000004</v>
      </c>
      <c r="V121" s="18">
        <v>499696.19034999999</v>
      </c>
      <c r="W121" s="18">
        <v>19997.203749999899</v>
      </c>
      <c r="X121" s="18">
        <v>13998.0426249999</v>
      </c>
      <c r="Y121" s="18">
        <v>1.024</v>
      </c>
      <c r="Z121" s="18">
        <v>122949</v>
      </c>
      <c r="AA121" s="18">
        <v>601986.93990400003</v>
      </c>
      <c r="AB121" s="18">
        <v>616086.18419188005</v>
      </c>
      <c r="AC121" s="18">
        <v>5010.9084595391596</v>
      </c>
      <c r="AD121" s="18">
        <v>-79.769505659936797</v>
      </c>
      <c r="AE121" s="18">
        <v>-9807581</v>
      </c>
      <c r="AF121" s="18"/>
      <c r="AG121" s="18"/>
    </row>
    <row r="122" spans="1:33">
      <c r="A122" s="18" t="s">
        <v>763</v>
      </c>
      <c r="B122" s="18" t="s">
        <v>780</v>
      </c>
      <c r="C122" s="18" t="s">
        <v>448</v>
      </c>
      <c r="D122" s="18">
        <v>1320381.899</v>
      </c>
      <c r="E122" s="18">
        <v>138425</v>
      </c>
      <c r="F122" s="18">
        <v>1458806.899</v>
      </c>
      <c r="G122" s="18">
        <v>757069</v>
      </c>
      <c r="H122" s="18">
        <v>133528</v>
      </c>
      <c r="I122" s="18">
        <v>110130</v>
      </c>
      <c r="J122" s="18">
        <v>0</v>
      </c>
      <c r="K122" s="18">
        <v>33237</v>
      </c>
      <c r="L122" s="18">
        <v>122561</v>
      </c>
      <c r="M122" s="18">
        <v>62802</v>
      </c>
      <c r="N122" s="18">
        <v>138425</v>
      </c>
      <c r="O122" s="18">
        <v>2060</v>
      </c>
      <c r="P122" s="18">
        <v>1047253.5477</v>
      </c>
      <c r="Q122" s="18">
        <v>235360.75</v>
      </c>
      <c r="R122" s="18">
        <v>-159309.54999999999</v>
      </c>
      <c r="S122" s="18">
        <v>106984.91</v>
      </c>
      <c r="T122" s="18">
        <v>1230289.6577000001</v>
      </c>
      <c r="U122" s="18">
        <v>1458806.899</v>
      </c>
      <c r="V122" s="18">
        <v>1239985.86415</v>
      </c>
      <c r="W122" s="18">
        <v>-9696.2064500001707</v>
      </c>
      <c r="X122" s="18">
        <v>-6787.3445150001198</v>
      </c>
      <c r="Y122" s="18">
        <v>0.995</v>
      </c>
      <c r="Z122" s="18">
        <v>338582</v>
      </c>
      <c r="AA122" s="18">
        <v>1451512.8645049999</v>
      </c>
      <c r="AB122" s="18">
        <v>1485509.0081205401</v>
      </c>
      <c r="AC122" s="18">
        <v>4387.4423570081699</v>
      </c>
      <c r="AD122" s="18">
        <v>-703.23560819092404</v>
      </c>
      <c r="AE122" s="18">
        <v>-238102919</v>
      </c>
      <c r="AF122" s="18"/>
      <c r="AG122" s="18"/>
    </row>
    <row r="123" spans="1:33">
      <c r="A123" s="18" t="s">
        <v>763</v>
      </c>
      <c r="B123" s="18" t="s">
        <v>781</v>
      </c>
      <c r="C123" s="18" t="s">
        <v>449</v>
      </c>
      <c r="D123" s="18">
        <v>54722.213000000003</v>
      </c>
      <c r="E123" s="18">
        <v>4785</v>
      </c>
      <c r="F123" s="18">
        <v>59507.213000000003</v>
      </c>
      <c r="G123" s="18">
        <v>21288</v>
      </c>
      <c r="H123" s="18">
        <v>5854</v>
      </c>
      <c r="I123" s="18">
        <v>168</v>
      </c>
      <c r="J123" s="18">
        <v>235</v>
      </c>
      <c r="K123" s="18">
        <v>1738</v>
      </c>
      <c r="L123" s="18">
        <v>255</v>
      </c>
      <c r="M123" s="18">
        <v>1734</v>
      </c>
      <c r="N123" s="18">
        <v>4785</v>
      </c>
      <c r="O123" s="18">
        <v>1324</v>
      </c>
      <c r="P123" s="18">
        <v>29447.690399999999</v>
      </c>
      <c r="Q123" s="18">
        <v>6795.75</v>
      </c>
      <c r="R123" s="18">
        <v>-2816.05</v>
      </c>
      <c r="S123" s="18">
        <v>3772.47</v>
      </c>
      <c r="T123" s="18">
        <v>37199.860399999998</v>
      </c>
      <c r="U123" s="18">
        <v>59507.213000000003</v>
      </c>
      <c r="V123" s="18">
        <v>50581.131050000004</v>
      </c>
      <c r="W123" s="18">
        <v>-13381.27065</v>
      </c>
      <c r="X123" s="18">
        <v>-9366.8894550000005</v>
      </c>
      <c r="Y123" s="18">
        <v>0.84299999999999997</v>
      </c>
      <c r="Z123" s="18">
        <v>13255</v>
      </c>
      <c r="AA123" s="18">
        <v>50164.580559000002</v>
      </c>
      <c r="AB123" s="18">
        <v>51339.4942141254</v>
      </c>
      <c r="AC123" s="18">
        <v>3873.2172172105202</v>
      </c>
      <c r="AD123" s="18">
        <v>-1217.4607479885799</v>
      </c>
      <c r="AE123" s="18">
        <v>-16137442</v>
      </c>
      <c r="AF123" s="18"/>
      <c r="AG123" s="18"/>
    </row>
    <row r="124" spans="1:33">
      <c r="A124" s="18" t="s">
        <v>763</v>
      </c>
      <c r="B124" s="18" t="s">
        <v>782</v>
      </c>
      <c r="C124" s="18" t="s">
        <v>450</v>
      </c>
      <c r="D124" s="18">
        <v>24957.541000000001</v>
      </c>
      <c r="E124" s="18">
        <v>2137</v>
      </c>
      <c r="F124" s="18">
        <v>27094.541000000001</v>
      </c>
      <c r="G124" s="18">
        <v>7701</v>
      </c>
      <c r="H124" s="18">
        <v>1927</v>
      </c>
      <c r="I124" s="18">
        <v>1625</v>
      </c>
      <c r="J124" s="18">
        <v>0</v>
      </c>
      <c r="K124" s="18">
        <v>800</v>
      </c>
      <c r="L124" s="18">
        <v>0</v>
      </c>
      <c r="M124" s="18">
        <v>0</v>
      </c>
      <c r="N124" s="18">
        <v>2137</v>
      </c>
      <c r="O124" s="18">
        <v>0</v>
      </c>
      <c r="P124" s="18">
        <v>10652.793299999999</v>
      </c>
      <c r="Q124" s="18">
        <v>3699.2</v>
      </c>
      <c r="R124" s="18">
        <v>0</v>
      </c>
      <c r="S124" s="18">
        <v>1816.45</v>
      </c>
      <c r="T124" s="18">
        <v>16168.443300000001</v>
      </c>
      <c r="U124" s="18">
        <v>27094.541000000001</v>
      </c>
      <c r="V124" s="18">
        <v>23030.359850000001</v>
      </c>
      <c r="W124" s="18">
        <v>-6861.9165499999999</v>
      </c>
      <c r="X124" s="18">
        <v>-4803.3415850000001</v>
      </c>
      <c r="Y124" s="18">
        <v>0.82299999999999995</v>
      </c>
      <c r="Z124" s="18">
        <v>7463</v>
      </c>
      <c r="AA124" s="18">
        <v>22298.807242999999</v>
      </c>
      <c r="AB124" s="18">
        <v>22821.071614213</v>
      </c>
      <c r="AC124" s="18">
        <v>3057.8951647076201</v>
      </c>
      <c r="AD124" s="18">
        <v>-2032.78280049147</v>
      </c>
      <c r="AE124" s="18">
        <v>-15170658</v>
      </c>
      <c r="AF124" s="18"/>
      <c r="AG124" s="18"/>
    </row>
    <row r="125" spans="1:33">
      <c r="A125" s="18" t="s">
        <v>763</v>
      </c>
      <c r="B125" s="18" t="s">
        <v>783</v>
      </c>
      <c r="C125" s="18" t="s">
        <v>451</v>
      </c>
      <c r="D125" s="18">
        <v>86959.698000000004</v>
      </c>
      <c r="E125" s="18">
        <v>13170</v>
      </c>
      <c r="F125" s="18">
        <v>100129.698</v>
      </c>
      <c r="G125" s="18">
        <v>49442</v>
      </c>
      <c r="H125" s="18">
        <v>6216</v>
      </c>
      <c r="I125" s="18">
        <v>51691</v>
      </c>
      <c r="J125" s="18">
        <v>0</v>
      </c>
      <c r="K125" s="18">
        <v>3125</v>
      </c>
      <c r="L125" s="18">
        <v>50936</v>
      </c>
      <c r="M125" s="18">
        <v>1562</v>
      </c>
      <c r="N125" s="18">
        <v>13170</v>
      </c>
      <c r="O125" s="18">
        <v>2610</v>
      </c>
      <c r="P125" s="18">
        <v>68393.118600000002</v>
      </c>
      <c r="Q125" s="18">
        <v>51877.2</v>
      </c>
      <c r="R125" s="18">
        <v>-46841.8</v>
      </c>
      <c r="S125" s="18">
        <v>10928.96</v>
      </c>
      <c r="T125" s="18">
        <v>84357.478600000002</v>
      </c>
      <c r="U125" s="18">
        <v>100129.698</v>
      </c>
      <c r="V125" s="18">
        <v>85110.243300000002</v>
      </c>
      <c r="W125" s="18">
        <v>-752.76469999998506</v>
      </c>
      <c r="X125" s="18">
        <v>-526.93528999999</v>
      </c>
      <c r="Y125" s="18">
        <v>0.995</v>
      </c>
      <c r="Z125" s="18">
        <v>19317</v>
      </c>
      <c r="AA125" s="18">
        <v>99629.049509999997</v>
      </c>
      <c r="AB125" s="18">
        <v>101962.47938048</v>
      </c>
      <c r="AC125" s="18">
        <v>5278.3806688657596</v>
      </c>
      <c r="AD125" s="18">
        <v>187.70270366666401</v>
      </c>
      <c r="AE125" s="18">
        <v>3625853</v>
      </c>
      <c r="AF125" s="18"/>
      <c r="AG125" s="18"/>
    </row>
    <row r="126" spans="1:33">
      <c r="A126" s="18" t="s">
        <v>763</v>
      </c>
      <c r="B126" s="18" t="s">
        <v>784</v>
      </c>
      <c r="C126" s="18" t="s">
        <v>452</v>
      </c>
      <c r="D126" s="18">
        <v>81153.085000000006</v>
      </c>
      <c r="E126" s="18">
        <v>5373</v>
      </c>
      <c r="F126" s="18">
        <v>86526.085000000006</v>
      </c>
      <c r="G126" s="18">
        <v>43602</v>
      </c>
      <c r="H126" s="18">
        <v>16446</v>
      </c>
      <c r="I126" s="18">
        <v>3606</v>
      </c>
      <c r="J126" s="18">
        <v>1362</v>
      </c>
      <c r="K126" s="18">
        <v>0</v>
      </c>
      <c r="L126" s="18">
        <v>2691</v>
      </c>
      <c r="M126" s="18">
        <v>1771</v>
      </c>
      <c r="N126" s="18">
        <v>5373</v>
      </c>
      <c r="O126" s="18">
        <v>604</v>
      </c>
      <c r="P126" s="18">
        <v>60314.6466</v>
      </c>
      <c r="Q126" s="18">
        <v>18201.900000000001</v>
      </c>
      <c r="R126" s="18">
        <v>-4306.1000000000004</v>
      </c>
      <c r="S126" s="18">
        <v>4265.9799999999996</v>
      </c>
      <c r="T126" s="18">
        <v>78476.426600000006</v>
      </c>
      <c r="U126" s="18">
        <v>86526.085000000006</v>
      </c>
      <c r="V126" s="18">
        <v>73547.172250000003</v>
      </c>
      <c r="W126" s="18">
        <v>4929.2543499999902</v>
      </c>
      <c r="X126" s="18">
        <v>3450.4780449999898</v>
      </c>
      <c r="Y126" s="18">
        <v>1.04</v>
      </c>
      <c r="Z126" s="18">
        <v>19167</v>
      </c>
      <c r="AA126" s="18">
        <v>89987.128400000001</v>
      </c>
      <c r="AB126" s="18">
        <v>92094.733103648105</v>
      </c>
      <c r="AC126" s="18">
        <v>4804.8590339462698</v>
      </c>
      <c r="AD126" s="18">
        <v>-285.81893125282699</v>
      </c>
      <c r="AE126" s="18">
        <v>-5478291</v>
      </c>
      <c r="AF126" s="18"/>
      <c r="AG126" s="18"/>
    </row>
    <row r="127" spans="1:33">
      <c r="A127" s="18" t="s">
        <v>763</v>
      </c>
      <c r="B127" s="18" t="s">
        <v>785</v>
      </c>
      <c r="C127" s="18" t="s">
        <v>453</v>
      </c>
      <c r="D127" s="18">
        <v>43008.482000000004</v>
      </c>
      <c r="E127" s="18">
        <v>7013</v>
      </c>
      <c r="F127" s="18">
        <v>50021.482000000004</v>
      </c>
      <c r="G127" s="18">
        <v>24705</v>
      </c>
      <c r="H127" s="18">
        <v>1736</v>
      </c>
      <c r="I127" s="18">
        <v>5631</v>
      </c>
      <c r="J127" s="18">
        <v>3089</v>
      </c>
      <c r="K127" s="18">
        <v>16</v>
      </c>
      <c r="L127" s="18">
        <v>19</v>
      </c>
      <c r="M127" s="18">
        <v>4865</v>
      </c>
      <c r="N127" s="18">
        <v>7013</v>
      </c>
      <c r="O127" s="18">
        <v>150</v>
      </c>
      <c r="P127" s="18">
        <v>34174.426500000001</v>
      </c>
      <c r="Q127" s="18">
        <v>8901.2000000000007</v>
      </c>
      <c r="R127" s="18">
        <v>-4278.8999999999996</v>
      </c>
      <c r="S127" s="18">
        <v>5134</v>
      </c>
      <c r="T127" s="18">
        <v>43930.726499999997</v>
      </c>
      <c r="U127" s="18">
        <v>50021.482000000004</v>
      </c>
      <c r="V127" s="18">
        <v>42518.259700000002</v>
      </c>
      <c r="W127" s="18">
        <v>1412.4667999999899</v>
      </c>
      <c r="X127" s="18">
        <v>988.72675999999603</v>
      </c>
      <c r="Y127" s="18">
        <v>1.02</v>
      </c>
      <c r="Z127" s="18">
        <v>15739</v>
      </c>
      <c r="AA127" s="18">
        <v>51021.911639999998</v>
      </c>
      <c r="AB127" s="18">
        <v>52216.905000423598</v>
      </c>
      <c r="AC127" s="18">
        <v>3317.6761548016798</v>
      </c>
      <c r="AD127" s="18">
        <v>-1773.0018103974201</v>
      </c>
      <c r="AE127" s="18">
        <v>-27905275</v>
      </c>
      <c r="AF127" s="18"/>
      <c r="AG127" s="18"/>
    </row>
    <row r="128" spans="1:33">
      <c r="A128" s="18" t="s">
        <v>763</v>
      </c>
      <c r="B128" s="18" t="s">
        <v>786</v>
      </c>
      <c r="C128" s="18" t="s">
        <v>454</v>
      </c>
      <c r="D128" s="18">
        <v>72052.857999999993</v>
      </c>
      <c r="E128" s="18">
        <v>9578</v>
      </c>
      <c r="F128" s="18">
        <v>81630.857999999993</v>
      </c>
      <c r="G128" s="18">
        <v>11660</v>
      </c>
      <c r="H128" s="18">
        <v>50279</v>
      </c>
      <c r="I128" s="18">
        <v>1240</v>
      </c>
      <c r="J128" s="18">
        <v>1543</v>
      </c>
      <c r="K128" s="18">
        <v>0</v>
      </c>
      <c r="L128" s="18">
        <v>0</v>
      </c>
      <c r="M128" s="18">
        <v>2007</v>
      </c>
      <c r="N128" s="18">
        <v>9578</v>
      </c>
      <c r="O128" s="18">
        <v>0</v>
      </c>
      <c r="P128" s="18">
        <v>16129.278</v>
      </c>
      <c r="Q128" s="18">
        <v>45102.7</v>
      </c>
      <c r="R128" s="18">
        <v>-1705.95</v>
      </c>
      <c r="S128" s="18">
        <v>7800.11</v>
      </c>
      <c r="T128" s="18">
        <v>67326.138000000006</v>
      </c>
      <c r="U128" s="18">
        <v>81630.857999999993</v>
      </c>
      <c r="V128" s="18">
        <v>69386.229300000006</v>
      </c>
      <c r="W128" s="18">
        <v>-2060.09129999999</v>
      </c>
      <c r="X128" s="18">
        <v>-1442.0639099999901</v>
      </c>
      <c r="Y128" s="18">
        <v>0.98199999999999998</v>
      </c>
      <c r="Z128" s="18">
        <v>24633</v>
      </c>
      <c r="AA128" s="18">
        <v>80161.502556000007</v>
      </c>
      <c r="AB128" s="18">
        <v>82038.979511232203</v>
      </c>
      <c r="AC128" s="18">
        <v>3330.4501892271401</v>
      </c>
      <c r="AD128" s="18">
        <v>-1760.22777597195</v>
      </c>
      <c r="AE128" s="18">
        <v>-43359691</v>
      </c>
      <c r="AF128" s="18"/>
      <c r="AG128" s="18"/>
    </row>
    <row r="129" spans="1:33">
      <c r="A129" s="18" t="s">
        <v>763</v>
      </c>
      <c r="B129" s="18" t="s">
        <v>787</v>
      </c>
      <c r="C129" s="18" t="s">
        <v>455</v>
      </c>
      <c r="D129" s="18">
        <v>57110.222000000002</v>
      </c>
      <c r="E129" s="18">
        <v>4483</v>
      </c>
      <c r="F129" s="18">
        <v>61593.222000000002</v>
      </c>
      <c r="G129" s="18">
        <v>43383</v>
      </c>
      <c r="H129" s="18">
        <v>12712</v>
      </c>
      <c r="I129" s="18">
        <v>751</v>
      </c>
      <c r="J129" s="18">
        <v>0</v>
      </c>
      <c r="K129" s="18">
        <v>2945</v>
      </c>
      <c r="L129" s="18">
        <v>0</v>
      </c>
      <c r="M129" s="18">
        <v>13786</v>
      </c>
      <c r="N129" s="18">
        <v>4483</v>
      </c>
      <c r="O129" s="18">
        <v>0</v>
      </c>
      <c r="P129" s="18">
        <v>60011.7039</v>
      </c>
      <c r="Q129" s="18">
        <v>13946.8</v>
      </c>
      <c r="R129" s="18">
        <v>-11718.1</v>
      </c>
      <c r="S129" s="18">
        <v>1466.93</v>
      </c>
      <c r="T129" s="18">
        <v>63707.333899999998</v>
      </c>
      <c r="U129" s="18">
        <v>61593.222000000002</v>
      </c>
      <c r="V129" s="18">
        <v>52354.238700000002</v>
      </c>
      <c r="W129" s="18">
        <v>11353.0952</v>
      </c>
      <c r="X129" s="18">
        <v>7947.1666400000004</v>
      </c>
      <c r="Y129" s="18">
        <v>1.129</v>
      </c>
      <c r="Z129" s="18">
        <v>14128</v>
      </c>
      <c r="AA129" s="18">
        <v>69538.747638000001</v>
      </c>
      <c r="AB129" s="18">
        <v>71167.427141541601</v>
      </c>
      <c r="AC129" s="18">
        <v>5037.3320456923602</v>
      </c>
      <c r="AD129" s="18">
        <v>-53.345919506737999</v>
      </c>
      <c r="AE129" s="18">
        <v>-753671</v>
      </c>
      <c r="AF129" s="18"/>
      <c r="AG129" s="18"/>
    </row>
    <row r="130" spans="1:33">
      <c r="A130" s="18" t="s">
        <v>763</v>
      </c>
      <c r="B130" s="18" t="s">
        <v>788</v>
      </c>
      <c r="C130" s="18" t="s">
        <v>456</v>
      </c>
      <c r="D130" s="18">
        <v>57132.14</v>
      </c>
      <c r="E130" s="18">
        <v>6617</v>
      </c>
      <c r="F130" s="18">
        <v>63749.14</v>
      </c>
      <c r="G130" s="18">
        <v>23041</v>
      </c>
      <c r="H130" s="18">
        <v>19023</v>
      </c>
      <c r="I130" s="18">
        <v>507</v>
      </c>
      <c r="J130" s="18">
        <v>0</v>
      </c>
      <c r="K130" s="18">
        <v>2425</v>
      </c>
      <c r="L130" s="18">
        <v>88</v>
      </c>
      <c r="M130" s="18">
        <v>2374</v>
      </c>
      <c r="N130" s="18">
        <v>6617</v>
      </c>
      <c r="O130" s="18">
        <v>0</v>
      </c>
      <c r="P130" s="18">
        <v>31872.615300000001</v>
      </c>
      <c r="Q130" s="18">
        <v>18661.75</v>
      </c>
      <c r="R130" s="18">
        <v>-2092.6999999999998</v>
      </c>
      <c r="S130" s="18">
        <v>5220.87</v>
      </c>
      <c r="T130" s="18">
        <v>53662.535300000003</v>
      </c>
      <c r="U130" s="18">
        <v>63749.14</v>
      </c>
      <c r="V130" s="18">
        <v>54186.769</v>
      </c>
      <c r="W130" s="18">
        <v>-524.23369999999704</v>
      </c>
      <c r="X130" s="18">
        <v>-366.96358999999802</v>
      </c>
      <c r="Y130" s="18">
        <v>0.99399999999999999</v>
      </c>
      <c r="Z130" s="18">
        <v>21525</v>
      </c>
      <c r="AA130" s="18">
        <v>63366.64516</v>
      </c>
      <c r="AB130" s="18">
        <v>64850.766742366402</v>
      </c>
      <c r="AC130" s="18">
        <v>3012.8114630599998</v>
      </c>
      <c r="AD130" s="18">
        <v>-2077.8665021390998</v>
      </c>
      <c r="AE130" s="18">
        <v>-44726076</v>
      </c>
      <c r="AF130" s="18"/>
      <c r="AG130" s="18"/>
    </row>
    <row r="131" spans="1:33">
      <c r="A131" s="18" t="s">
        <v>763</v>
      </c>
      <c r="B131" s="18" t="s">
        <v>789</v>
      </c>
      <c r="C131" s="18" t="s">
        <v>457</v>
      </c>
      <c r="D131" s="18">
        <v>50186.843000000001</v>
      </c>
      <c r="E131" s="18">
        <v>14872</v>
      </c>
      <c r="F131" s="18">
        <v>65058.843000000001</v>
      </c>
      <c r="G131" s="18">
        <v>19037</v>
      </c>
      <c r="H131" s="18">
        <v>9505</v>
      </c>
      <c r="I131" s="18">
        <v>193</v>
      </c>
      <c r="J131" s="18">
        <v>2042</v>
      </c>
      <c r="K131" s="18">
        <v>43</v>
      </c>
      <c r="L131" s="18">
        <v>187</v>
      </c>
      <c r="M131" s="18">
        <v>2695</v>
      </c>
      <c r="N131" s="18">
        <v>14872</v>
      </c>
      <c r="O131" s="18">
        <v>22</v>
      </c>
      <c r="P131" s="18">
        <v>26333.882099999999</v>
      </c>
      <c r="Q131" s="18">
        <v>10015.549999999999</v>
      </c>
      <c r="R131" s="18">
        <v>-2468.4</v>
      </c>
      <c r="S131" s="18">
        <v>12183.05</v>
      </c>
      <c r="T131" s="18">
        <v>46064.0821</v>
      </c>
      <c r="U131" s="18">
        <v>65058.843000000001</v>
      </c>
      <c r="V131" s="18">
        <v>55300.01655</v>
      </c>
      <c r="W131" s="18">
        <v>-9235.9344500000007</v>
      </c>
      <c r="X131" s="18">
        <v>-6465.1541150000003</v>
      </c>
      <c r="Y131" s="18">
        <v>0.90100000000000002</v>
      </c>
      <c r="Z131" s="18">
        <v>13507</v>
      </c>
      <c r="AA131" s="18">
        <v>58618.017543000002</v>
      </c>
      <c r="AB131" s="18">
        <v>59990.920664688601</v>
      </c>
      <c r="AC131" s="18">
        <v>4441.4689172050503</v>
      </c>
      <c r="AD131" s="18">
        <v>-649.209047994044</v>
      </c>
      <c r="AE131" s="18">
        <v>-8768867</v>
      </c>
      <c r="AF131" s="18"/>
      <c r="AG131" s="18"/>
    </row>
    <row r="132" spans="1:33">
      <c r="A132" s="18" t="s">
        <v>763</v>
      </c>
      <c r="B132" s="18" t="s">
        <v>790</v>
      </c>
      <c r="C132" s="18" t="s">
        <v>458</v>
      </c>
      <c r="D132" s="18">
        <v>204646.62700000001</v>
      </c>
      <c r="E132" s="18">
        <v>21513</v>
      </c>
      <c r="F132" s="18">
        <v>226159.62700000001</v>
      </c>
      <c r="G132" s="18">
        <v>102366</v>
      </c>
      <c r="H132" s="18">
        <v>25224</v>
      </c>
      <c r="I132" s="18">
        <v>1817</v>
      </c>
      <c r="J132" s="18">
        <v>0</v>
      </c>
      <c r="K132" s="18">
        <v>3350</v>
      </c>
      <c r="L132" s="18">
        <v>422</v>
      </c>
      <c r="M132" s="18">
        <v>20329</v>
      </c>
      <c r="N132" s="18">
        <v>21513</v>
      </c>
      <c r="O132" s="18">
        <v>0</v>
      </c>
      <c r="P132" s="18">
        <v>141602.8878</v>
      </c>
      <c r="Q132" s="18">
        <v>25832.35</v>
      </c>
      <c r="R132" s="18">
        <v>-17638.349999999999</v>
      </c>
      <c r="S132" s="18">
        <v>14830.12</v>
      </c>
      <c r="T132" s="18">
        <v>164627.00779999999</v>
      </c>
      <c r="U132" s="18">
        <v>226159.62700000001</v>
      </c>
      <c r="V132" s="18">
        <v>192235.68294999999</v>
      </c>
      <c r="W132" s="18">
        <v>-27608.675149999999</v>
      </c>
      <c r="X132" s="18">
        <v>-19326.072605000001</v>
      </c>
      <c r="Y132" s="18">
        <v>0.91500000000000004</v>
      </c>
      <c r="Z132" s="18">
        <v>44820</v>
      </c>
      <c r="AA132" s="18">
        <v>206936.058705</v>
      </c>
      <c r="AB132" s="18">
        <v>211782.74531936101</v>
      </c>
      <c r="AC132" s="18">
        <v>4725.18396517985</v>
      </c>
      <c r="AD132" s="18">
        <v>-365.494000019243</v>
      </c>
      <c r="AE132" s="18">
        <v>-16381441</v>
      </c>
      <c r="AF132" s="18"/>
      <c r="AG132" s="18"/>
    </row>
    <row r="133" spans="1:33">
      <c r="A133" s="18" t="s">
        <v>763</v>
      </c>
      <c r="B133" s="18" t="s">
        <v>791</v>
      </c>
      <c r="C133" s="18" t="s">
        <v>459</v>
      </c>
      <c r="D133" s="18">
        <v>78422.100000000006</v>
      </c>
      <c r="E133" s="18">
        <v>16167</v>
      </c>
      <c r="F133" s="18">
        <v>94589.1</v>
      </c>
      <c r="G133" s="18">
        <v>17506</v>
      </c>
      <c r="H133" s="18">
        <v>40253</v>
      </c>
      <c r="I133" s="18">
        <v>30513</v>
      </c>
      <c r="J133" s="18">
        <v>0</v>
      </c>
      <c r="K133" s="18">
        <v>2639</v>
      </c>
      <c r="L133" s="18">
        <v>29400</v>
      </c>
      <c r="M133" s="18">
        <v>0</v>
      </c>
      <c r="N133" s="18">
        <v>16167</v>
      </c>
      <c r="O133" s="18">
        <v>771</v>
      </c>
      <c r="P133" s="18">
        <v>24216.049800000001</v>
      </c>
      <c r="Q133" s="18">
        <v>62394.25</v>
      </c>
      <c r="R133" s="18">
        <v>-25645.35</v>
      </c>
      <c r="S133" s="18">
        <v>13741.95</v>
      </c>
      <c r="T133" s="18">
        <v>74706.899799999999</v>
      </c>
      <c r="U133" s="18">
        <v>94589.1</v>
      </c>
      <c r="V133" s="18">
        <v>80400.735000000001</v>
      </c>
      <c r="W133" s="18">
        <v>-5693.8351999999904</v>
      </c>
      <c r="X133" s="18">
        <v>-3985.6846399999899</v>
      </c>
      <c r="Y133" s="18">
        <v>0.95799999999999996</v>
      </c>
      <c r="Z133" s="18">
        <v>36494</v>
      </c>
      <c r="AA133" s="18">
        <v>90616.357799999998</v>
      </c>
      <c r="AB133" s="18">
        <v>92738.699798489004</v>
      </c>
      <c r="AC133" s="18">
        <v>2541.2040280179999</v>
      </c>
      <c r="AD133" s="18">
        <v>-2549.4739371810902</v>
      </c>
      <c r="AE133" s="18">
        <v>-93040502</v>
      </c>
      <c r="AF133" s="18"/>
      <c r="AG133" s="18"/>
    </row>
    <row r="134" spans="1:33">
      <c r="A134" s="18" t="s">
        <v>763</v>
      </c>
      <c r="B134" s="18" t="s">
        <v>792</v>
      </c>
      <c r="C134" s="18" t="s">
        <v>460</v>
      </c>
      <c r="D134" s="18">
        <v>126936.539</v>
      </c>
      <c r="E134" s="18">
        <v>13909</v>
      </c>
      <c r="F134" s="18">
        <v>140845.53899999999</v>
      </c>
      <c r="G134" s="18">
        <v>64886</v>
      </c>
      <c r="H134" s="18">
        <v>13531</v>
      </c>
      <c r="I134" s="18">
        <v>12931</v>
      </c>
      <c r="J134" s="18">
        <v>58</v>
      </c>
      <c r="K134" s="18">
        <v>498</v>
      </c>
      <c r="L134" s="18">
        <v>13039</v>
      </c>
      <c r="M134" s="18">
        <v>2536</v>
      </c>
      <c r="N134" s="18">
        <v>13909</v>
      </c>
      <c r="O134" s="18">
        <v>3025</v>
      </c>
      <c r="P134" s="18">
        <v>89756.803799999994</v>
      </c>
      <c r="Q134" s="18">
        <v>22965.3</v>
      </c>
      <c r="R134" s="18">
        <v>-15810</v>
      </c>
      <c r="S134" s="18">
        <v>11391.53</v>
      </c>
      <c r="T134" s="18">
        <v>108303.6338</v>
      </c>
      <c r="U134" s="18">
        <v>140845.53899999999</v>
      </c>
      <c r="V134" s="18">
        <v>119718.70815000001</v>
      </c>
      <c r="W134" s="18">
        <v>-11415.074350000001</v>
      </c>
      <c r="X134" s="18">
        <v>-7990.5520450000004</v>
      </c>
      <c r="Y134" s="18">
        <v>0.94299999999999995</v>
      </c>
      <c r="Z134" s="18">
        <v>30177</v>
      </c>
      <c r="AA134" s="18">
        <v>132817.34327700001</v>
      </c>
      <c r="AB134" s="18">
        <v>135928.08213925501</v>
      </c>
      <c r="AC134" s="18">
        <v>4504.3603452714096</v>
      </c>
      <c r="AD134" s="18">
        <v>-586.31761992768099</v>
      </c>
      <c r="AE134" s="18">
        <v>-17693307</v>
      </c>
      <c r="AF134" s="18"/>
      <c r="AG134" s="18"/>
    </row>
    <row r="135" spans="1:33">
      <c r="A135" s="18" t="s">
        <v>763</v>
      </c>
      <c r="B135" s="18" t="s">
        <v>793</v>
      </c>
      <c r="C135" s="18" t="s">
        <v>461</v>
      </c>
      <c r="D135" s="18">
        <v>62032.540999999997</v>
      </c>
      <c r="E135" s="18">
        <v>5723</v>
      </c>
      <c r="F135" s="18">
        <v>67755.540999999997</v>
      </c>
      <c r="G135" s="18">
        <v>29329</v>
      </c>
      <c r="H135" s="18">
        <v>13602</v>
      </c>
      <c r="I135" s="18">
        <v>291</v>
      </c>
      <c r="J135" s="18">
        <v>2077</v>
      </c>
      <c r="K135" s="18">
        <v>-13</v>
      </c>
      <c r="L135" s="18">
        <v>8</v>
      </c>
      <c r="M135" s="18">
        <v>7642</v>
      </c>
      <c r="N135" s="18">
        <v>5723</v>
      </c>
      <c r="O135" s="18">
        <v>0</v>
      </c>
      <c r="P135" s="18">
        <v>40570.805699999997</v>
      </c>
      <c r="Q135" s="18">
        <v>13563.45</v>
      </c>
      <c r="R135" s="18">
        <v>-6502.5</v>
      </c>
      <c r="S135" s="18">
        <v>3565.41</v>
      </c>
      <c r="T135" s="18">
        <v>51197.165699999998</v>
      </c>
      <c r="U135" s="18">
        <v>67755.540999999997</v>
      </c>
      <c r="V135" s="18">
        <v>57592.209849999999</v>
      </c>
      <c r="W135" s="18">
        <v>-6395.0441499999997</v>
      </c>
      <c r="X135" s="18">
        <v>-4476.5309049999996</v>
      </c>
      <c r="Y135" s="18">
        <v>0.93400000000000005</v>
      </c>
      <c r="Z135" s="18">
        <v>15956</v>
      </c>
      <c r="AA135" s="18">
        <v>63283.675294000001</v>
      </c>
      <c r="AB135" s="18">
        <v>64765.8536242263</v>
      </c>
      <c r="AC135" s="18">
        <v>4059.02817900641</v>
      </c>
      <c r="AD135" s="18">
        <v>-1031.64978619268</v>
      </c>
      <c r="AE135" s="18">
        <v>-16461004</v>
      </c>
      <c r="AF135" s="18"/>
      <c r="AG135" s="18"/>
    </row>
    <row r="136" spans="1:33">
      <c r="A136" s="18" t="s">
        <v>763</v>
      </c>
      <c r="B136" s="18" t="s">
        <v>794</v>
      </c>
      <c r="C136" s="18" t="s">
        <v>462</v>
      </c>
      <c r="D136" s="18">
        <v>169898.61799999999</v>
      </c>
      <c r="E136" s="18">
        <v>22523</v>
      </c>
      <c r="F136" s="18">
        <v>192421.61799999999</v>
      </c>
      <c r="G136" s="18">
        <v>122173</v>
      </c>
      <c r="H136" s="18">
        <v>27661</v>
      </c>
      <c r="I136" s="18">
        <v>4299</v>
      </c>
      <c r="J136" s="18">
        <v>5789</v>
      </c>
      <c r="K136" s="18">
        <v>2751</v>
      </c>
      <c r="L136" s="18">
        <v>182</v>
      </c>
      <c r="M136" s="18">
        <v>37688</v>
      </c>
      <c r="N136" s="18">
        <v>22523</v>
      </c>
      <c r="O136" s="18">
        <v>2365</v>
      </c>
      <c r="P136" s="18">
        <v>169001.91089999999</v>
      </c>
      <c r="Q136" s="18">
        <v>34425</v>
      </c>
      <c r="R136" s="18">
        <v>-34199.75</v>
      </c>
      <c r="S136" s="18">
        <v>12737.59</v>
      </c>
      <c r="T136" s="18">
        <v>181964.75090000001</v>
      </c>
      <c r="U136" s="18">
        <v>192421.61799999999</v>
      </c>
      <c r="V136" s="18">
        <v>163558.37530000001</v>
      </c>
      <c r="W136" s="18">
        <v>18406.375599999999</v>
      </c>
      <c r="X136" s="18">
        <v>12884.46292</v>
      </c>
      <c r="Y136" s="18">
        <v>1.0669999999999999</v>
      </c>
      <c r="Z136" s="18">
        <v>42094</v>
      </c>
      <c r="AA136" s="18">
        <v>205313.86640599999</v>
      </c>
      <c r="AB136" s="18">
        <v>210122.55936304099</v>
      </c>
      <c r="AC136" s="18">
        <v>4991.7460769478203</v>
      </c>
      <c r="AD136" s="18">
        <v>-98.931888251276206</v>
      </c>
      <c r="AE136" s="18">
        <v>-4164439</v>
      </c>
      <c r="AF136" s="18"/>
      <c r="AG136" s="18"/>
    </row>
    <row r="137" spans="1:33">
      <c r="A137" s="18" t="s">
        <v>763</v>
      </c>
      <c r="B137" s="18" t="s">
        <v>795</v>
      </c>
      <c r="C137" s="18" t="s">
        <v>463</v>
      </c>
      <c r="D137" s="18">
        <v>36446.048999999999</v>
      </c>
      <c r="E137" s="18">
        <v>7391</v>
      </c>
      <c r="F137" s="18">
        <v>43837.048999999999</v>
      </c>
      <c r="G137" s="18">
        <v>29974</v>
      </c>
      <c r="H137" s="18">
        <v>167</v>
      </c>
      <c r="I137" s="18">
        <v>637</v>
      </c>
      <c r="J137" s="18">
        <v>0</v>
      </c>
      <c r="K137" s="18">
        <v>3243</v>
      </c>
      <c r="L137" s="18">
        <v>45</v>
      </c>
      <c r="M137" s="18">
        <v>14129</v>
      </c>
      <c r="N137" s="18">
        <v>7391</v>
      </c>
      <c r="O137" s="18">
        <v>63</v>
      </c>
      <c r="P137" s="18">
        <v>41463.034200000002</v>
      </c>
      <c r="Q137" s="18">
        <v>3439.95</v>
      </c>
      <c r="R137" s="18">
        <v>-12101.45</v>
      </c>
      <c r="S137" s="18">
        <v>3880.42</v>
      </c>
      <c r="T137" s="18">
        <v>36681.9542</v>
      </c>
      <c r="U137" s="18">
        <v>43837.048999999999</v>
      </c>
      <c r="V137" s="18">
        <v>37261.491650000004</v>
      </c>
      <c r="W137" s="18">
        <v>-579.53744999999606</v>
      </c>
      <c r="X137" s="18">
        <v>-405.676214999997</v>
      </c>
      <c r="Y137" s="18">
        <v>0.99099999999999999</v>
      </c>
      <c r="Z137" s="18">
        <v>10157</v>
      </c>
      <c r="AA137" s="18">
        <v>43442.515558999999</v>
      </c>
      <c r="AB137" s="18">
        <v>44459.990521902102</v>
      </c>
      <c r="AC137" s="18">
        <v>4377.2758217881301</v>
      </c>
      <c r="AD137" s="18">
        <v>-713.402143410961</v>
      </c>
      <c r="AE137" s="18">
        <v>-7246026</v>
      </c>
      <c r="AF137" s="18"/>
      <c r="AG137" s="18"/>
    </row>
    <row r="138" spans="1:33">
      <c r="A138" s="18" t="s">
        <v>763</v>
      </c>
      <c r="B138" s="18" t="s">
        <v>796</v>
      </c>
      <c r="C138" s="18" t="s">
        <v>464</v>
      </c>
      <c r="D138" s="18">
        <v>72340.498999999996</v>
      </c>
      <c r="E138" s="18">
        <v>8522</v>
      </c>
      <c r="F138" s="18">
        <v>80862.498999999996</v>
      </c>
      <c r="G138" s="18">
        <v>34407</v>
      </c>
      <c r="H138" s="18">
        <v>20074</v>
      </c>
      <c r="I138" s="18">
        <v>799</v>
      </c>
      <c r="J138" s="18">
        <v>0</v>
      </c>
      <c r="K138" s="18">
        <v>4521</v>
      </c>
      <c r="L138" s="18">
        <v>104</v>
      </c>
      <c r="M138" s="18">
        <v>8147</v>
      </c>
      <c r="N138" s="18">
        <v>8522</v>
      </c>
      <c r="O138" s="18">
        <v>102</v>
      </c>
      <c r="P138" s="18">
        <v>47595.203099999999</v>
      </c>
      <c r="Q138" s="18">
        <v>21584.9</v>
      </c>
      <c r="R138" s="18">
        <v>-7100.05</v>
      </c>
      <c r="S138" s="18">
        <v>5858.71</v>
      </c>
      <c r="T138" s="18">
        <v>67938.763099999996</v>
      </c>
      <c r="U138" s="18">
        <v>80862.498999999996</v>
      </c>
      <c r="V138" s="18">
        <v>68733.124150000003</v>
      </c>
      <c r="W138" s="18">
        <v>-794.36104999999202</v>
      </c>
      <c r="X138" s="18">
        <v>-556.05273499999498</v>
      </c>
      <c r="Y138" s="18">
        <v>0.99299999999999999</v>
      </c>
      <c r="Z138" s="18">
        <v>14898</v>
      </c>
      <c r="AA138" s="18">
        <v>80296.461507</v>
      </c>
      <c r="AB138" s="18">
        <v>82177.0993600738</v>
      </c>
      <c r="AC138" s="18">
        <v>5515.9819680543596</v>
      </c>
      <c r="AD138" s="18">
        <v>425.30400285526201</v>
      </c>
      <c r="AE138" s="18">
        <v>6336179</v>
      </c>
      <c r="AF138" s="18"/>
      <c r="AG138" s="18"/>
    </row>
    <row r="139" spans="1:33">
      <c r="A139" s="18" t="s">
        <v>797</v>
      </c>
      <c r="B139" s="18" t="s">
        <v>798</v>
      </c>
      <c r="C139" s="18" t="s">
        <v>466</v>
      </c>
      <c r="D139" s="18">
        <v>211870.61799999999</v>
      </c>
      <c r="E139" s="18">
        <v>21154</v>
      </c>
      <c r="F139" s="18">
        <v>233024.61799999999</v>
      </c>
      <c r="G139" s="18">
        <v>22512</v>
      </c>
      <c r="H139" s="18">
        <v>180629</v>
      </c>
      <c r="I139" s="18">
        <v>5855</v>
      </c>
      <c r="J139" s="18">
        <v>0</v>
      </c>
      <c r="K139" s="18">
        <v>910</v>
      </c>
      <c r="L139" s="18">
        <v>324</v>
      </c>
      <c r="M139" s="18">
        <v>324</v>
      </c>
      <c r="N139" s="18">
        <v>21154</v>
      </c>
      <c r="O139" s="18">
        <v>71</v>
      </c>
      <c r="P139" s="18">
        <v>31140.849600000001</v>
      </c>
      <c r="Q139" s="18">
        <v>159284.9</v>
      </c>
      <c r="R139" s="18">
        <v>-611.15</v>
      </c>
      <c r="S139" s="18">
        <v>17925.82</v>
      </c>
      <c r="T139" s="18">
        <v>207740.41959999999</v>
      </c>
      <c r="U139" s="18">
        <v>233024.61799999999</v>
      </c>
      <c r="V139" s="18">
        <v>198070.9253</v>
      </c>
      <c r="W139" s="18">
        <v>9669.4943000000203</v>
      </c>
      <c r="X139" s="18">
        <v>6768.6460100000104</v>
      </c>
      <c r="Y139" s="18">
        <v>1.0289999999999999</v>
      </c>
      <c r="Z139" s="18">
        <v>44625</v>
      </c>
      <c r="AA139" s="18">
        <v>239782.33192200001</v>
      </c>
      <c r="AB139" s="18">
        <v>245398.31700337899</v>
      </c>
      <c r="AC139" s="18">
        <v>5499.1219496555505</v>
      </c>
      <c r="AD139" s="18">
        <v>408.44398445645101</v>
      </c>
      <c r="AE139" s="18">
        <v>18226813</v>
      </c>
      <c r="AF139" s="18"/>
      <c r="AG139" s="18"/>
    </row>
    <row r="140" spans="1:33">
      <c r="A140" s="18" t="s">
        <v>797</v>
      </c>
      <c r="B140" s="18" t="s">
        <v>799</v>
      </c>
      <c r="C140" s="18" t="s">
        <v>467</v>
      </c>
      <c r="D140" s="18">
        <v>433373.18</v>
      </c>
      <c r="E140" s="18">
        <v>37022</v>
      </c>
      <c r="F140" s="18">
        <v>470395.18</v>
      </c>
      <c r="G140" s="18">
        <v>267581</v>
      </c>
      <c r="H140" s="18">
        <v>99929</v>
      </c>
      <c r="I140" s="18">
        <v>32467</v>
      </c>
      <c r="J140" s="18">
        <v>0</v>
      </c>
      <c r="K140" s="18">
        <v>8608</v>
      </c>
      <c r="L140" s="18">
        <v>19301</v>
      </c>
      <c r="M140" s="18">
        <v>41844</v>
      </c>
      <c r="N140" s="18">
        <v>37022</v>
      </c>
      <c r="O140" s="18">
        <v>34</v>
      </c>
      <c r="P140" s="18">
        <v>370144.79729999998</v>
      </c>
      <c r="Q140" s="18">
        <v>119853.4</v>
      </c>
      <c r="R140" s="18">
        <v>-52002.15</v>
      </c>
      <c r="S140" s="18">
        <v>24355.22</v>
      </c>
      <c r="T140" s="18">
        <v>462351.26730000001</v>
      </c>
      <c r="U140" s="18">
        <v>470395.18</v>
      </c>
      <c r="V140" s="18">
        <v>399835.90299999999</v>
      </c>
      <c r="W140" s="18">
        <v>62515.364300000001</v>
      </c>
      <c r="X140" s="18">
        <v>43760.755010000001</v>
      </c>
      <c r="Y140" s="18">
        <v>1.093</v>
      </c>
      <c r="Z140" s="18">
        <v>101175</v>
      </c>
      <c r="AA140" s="18">
        <v>514141.93174000003</v>
      </c>
      <c r="AB140" s="18">
        <v>526183.74230718706</v>
      </c>
      <c r="AC140" s="18">
        <v>5200.7288589788704</v>
      </c>
      <c r="AD140" s="18">
        <v>110.050893779776</v>
      </c>
      <c r="AE140" s="18">
        <v>11134399</v>
      </c>
      <c r="AF140" s="18"/>
      <c r="AG140" s="18"/>
    </row>
    <row r="141" spans="1:33">
      <c r="A141" s="18" t="s">
        <v>797</v>
      </c>
      <c r="B141" s="18" t="s">
        <v>800</v>
      </c>
      <c r="C141" s="18" t="s">
        <v>468</v>
      </c>
      <c r="D141" s="18">
        <v>38528.786999999997</v>
      </c>
      <c r="E141" s="18">
        <v>3459</v>
      </c>
      <c r="F141" s="18">
        <v>41987.786999999997</v>
      </c>
      <c r="G141" s="18">
        <v>23409</v>
      </c>
      <c r="H141" s="18">
        <v>9477</v>
      </c>
      <c r="I141" s="18">
        <v>587</v>
      </c>
      <c r="J141" s="18">
        <v>0</v>
      </c>
      <c r="K141" s="18">
        <v>2349</v>
      </c>
      <c r="L141" s="18">
        <v>499</v>
      </c>
      <c r="M141" s="18">
        <v>5207</v>
      </c>
      <c r="N141" s="18">
        <v>3459</v>
      </c>
      <c r="O141" s="18">
        <v>0</v>
      </c>
      <c r="P141" s="18">
        <v>32381.669699999999</v>
      </c>
      <c r="Q141" s="18">
        <v>10551.05</v>
      </c>
      <c r="R141" s="18">
        <v>-4850.1000000000004</v>
      </c>
      <c r="S141" s="18">
        <v>2054.96</v>
      </c>
      <c r="T141" s="18">
        <v>40137.579700000002</v>
      </c>
      <c r="U141" s="18">
        <v>41987.786999999997</v>
      </c>
      <c r="V141" s="18">
        <v>35689.618949999996</v>
      </c>
      <c r="W141" s="18">
        <v>4447.9607500000102</v>
      </c>
      <c r="X141" s="18">
        <v>3113.572525</v>
      </c>
      <c r="Y141" s="18">
        <v>1.0740000000000001</v>
      </c>
      <c r="Z141" s="18">
        <v>10929</v>
      </c>
      <c r="AA141" s="18">
        <v>45094.883238000002</v>
      </c>
      <c r="AB141" s="18">
        <v>46151.058601218603</v>
      </c>
      <c r="AC141" s="18">
        <v>4222.8070821867204</v>
      </c>
      <c r="AD141" s="18">
        <v>-867.87088301237804</v>
      </c>
      <c r="AE141" s="18">
        <v>-9484961</v>
      </c>
      <c r="AF141" s="18"/>
      <c r="AG141" s="18"/>
    </row>
    <row r="142" spans="1:33">
      <c r="A142" s="18" t="s">
        <v>797</v>
      </c>
      <c r="B142" s="18" t="s">
        <v>801</v>
      </c>
      <c r="C142" s="18" t="s">
        <v>469</v>
      </c>
      <c r="D142" s="18">
        <v>309142.174</v>
      </c>
      <c r="E142" s="18">
        <v>22684</v>
      </c>
      <c r="F142" s="18">
        <v>331826.174</v>
      </c>
      <c r="G142" s="18">
        <v>239013</v>
      </c>
      <c r="H142" s="18">
        <v>52223</v>
      </c>
      <c r="I142" s="18">
        <v>14254</v>
      </c>
      <c r="J142" s="18">
        <v>0</v>
      </c>
      <c r="K142" s="18">
        <v>12989</v>
      </c>
      <c r="L142" s="18">
        <v>288</v>
      </c>
      <c r="M142" s="18">
        <v>42584</v>
      </c>
      <c r="N142" s="18">
        <v>22684</v>
      </c>
      <c r="O142" s="18">
        <v>1364</v>
      </c>
      <c r="P142" s="18">
        <v>330626.68290000001</v>
      </c>
      <c r="Q142" s="18">
        <v>67546.100000000006</v>
      </c>
      <c r="R142" s="18">
        <v>-37600.6</v>
      </c>
      <c r="S142" s="18">
        <v>12042.12</v>
      </c>
      <c r="T142" s="18">
        <v>372614.30290000001</v>
      </c>
      <c r="U142" s="18">
        <v>331826.174</v>
      </c>
      <c r="V142" s="18">
        <v>282052.24790000002</v>
      </c>
      <c r="W142" s="18">
        <v>90562.054999999993</v>
      </c>
      <c r="X142" s="18">
        <v>63393.438499999997</v>
      </c>
      <c r="Y142" s="18">
        <v>1.1910000000000001</v>
      </c>
      <c r="Z142" s="18">
        <v>83217</v>
      </c>
      <c r="AA142" s="18">
        <v>395204.97323399998</v>
      </c>
      <c r="AB142" s="18">
        <v>404461.13992475899</v>
      </c>
      <c r="AC142" s="18">
        <v>4860.31868397994</v>
      </c>
      <c r="AD142" s="18">
        <v>-230.35928121915501</v>
      </c>
      <c r="AE142" s="18">
        <v>-19169808</v>
      </c>
      <c r="AF142" s="18"/>
      <c r="AG142" s="18"/>
    </row>
    <row r="143" spans="1:33">
      <c r="A143" s="18" t="s">
        <v>797</v>
      </c>
      <c r="B143" s="18" t="s">
        <v>802</v>
      </c>
      <c r="C143" s="18" t="s">
        <v>470</v>
      </c>
      <c r="D143" s="18">
        <v>116345.726</v>
      </c>
      <c r="E143" s="18">
        <v>13203</v>
      </c>
      <c r="F143" s="18">
        <v>129548.726</v>
      </c>
      <c r="G143" s="18">
        <v>73257</v>
      </c>
      <c r="H143" s="18">
        <v>17413</v>
      </c>
      <c r="I143" s="18">
        <v>2138</v>
      </c>
      <c r="J143" s="18">
        <v>4731</v>
      </c>
      <c r="K143" s="18">
        <v>4312</v>
      </c>
      <c r="L143" s="18">
        <v>327</v>
      </c>
      <c r="M143" s="18">
        <v>29084</v>
      </c>
      <c r="N143" s="18">
        <v>13203</v>
      </c>
      <c r="O143" s="18">
        <v>112</v>
      </c>
      <c r="P143" s="18">
        <v>101336.4081</v>
      </c>
      <c r="Q143" s="18">
        <v>24304.9</v>
      </c>
      <c r="R143" s="18">
        <v>-25094.55</v>
      </c>
      <c r="S143" s="18">
        <v>6278.27</v>
      </c>
      <c r="T143" s="18">
        <v>106825.0281</v>
      </c>
      <c r="U143" s="18">
        <v>129548.726</v>
      </c>
      <c r="V143" s="18">
        <v>110116.41710000001</v>
      </c>
      <c r="W143" s="18">
        <v>-3291.3890000000001</v>
      </c>
      <c r="X143" s="18">
        <v>-2303.9722999999999</v>
      </c>
      <c r="Y143" s="18">
        <v>0.98199999999999998</v>
      </c>
      <c r="Z143" s="18">
        <v>25426</v>
      </c>
      <c r="AA143" s="18">
        <v>127216.84893199999</v>
      </c>
      <c r="AB143" s="18">
        <v>130196.41760987299</v>
      </c>
      <c r="AC143" s="18">
        <v>5120.6016522407399</v>
      </c>
      <c r="AD143" s="18">
        <v>29.9236870416416</v>
      </c>
      <c r="AE143" s="18">
        <v>760840</v>
      </c>
      <c r="AF143" s="18"/>
      <c r="AG143" s="18"/>
    </row>
    <row r="144" spans="1:33">
      <c r="A144" s="18" t="s">
        <v>797</v>
      </c>
      <c r="B144" s="18" t="s">
        <v>803</v>
      </c>
      <c r="C144" s="18" t="s">
        <v>471</v>
      </c>
      <c r="D144" s="18">
        <v>227221.71599999999</v>
      </c>
      <c r="E144" s="18">
        <v>20630</v>
      </c>
      <c r="F144" s="18">
        <v>247851.71599999999</v>
      </c>
      <c r="G144" s="18">
        <v>145019</v>
      </c>
      <c r="H144" s="18">
        <v>25403</v>
      </c>
      <c r="I144" s="18">
        <v>8780</v>
      </c>
      <c r="J144" s="18">
        <v>0</v>
      </c>
      <c r="K144" s="18">
        <v>7071</v>
      </c>
      <c r="L144" s="18">
        <v>2918</v>
      </c>
      <c r="M144" s="18">
        <v>27141</v>
      </c>
      <c r="N144" s="18">
        <v>20630</v>
      </c>
      <c r="O144" s="18">
        <v>2071</v>
      </c>
      <c r="P144" s="18">
        <v>200604.78270000001</v>
      </c>
      <c r="Q144" s="18">
        <v>35065.9</v>
      </c>
      <c r="R144" s="18">
        <v>-27310.5</v>
      </c>
      <c r="S144" s="18">
        <v>12921.53</v>
      </c>
      <c r="T144" s="18">
        <v>221281.7127</v>
      </c>
      <c r="U144" s="18">
        <v>247851.71599999999</v>
      </c>
      <c r="V144" s="18">
        <v>210673.95860000001</v>
      </c>
      <c r="W144" s="18">
        <v>10607.7541</v>
      </c>
      <c r="X144" s="18">
        <v>7425.4278700000104</v>
      </c>
      <c r="Y144" s="18">
        <v>1.03</v>
      </c>
      <c r="Z144" s="18">
        <v>63481</v>
      </c>
      <c r="AA144" s="18">
        <v>255287.26748000001</v>
      </c>
      <c r="AB144" s="18">
        <v>261266.39644309599</v>
      </c>
      <c r="AC144" s="18">
        <v>4115.6628982387901</v>
      </c>
      <c r="AD144" s="18">
        <v>-975.01506696030697</v>
      </c>
      <c r="AE144" s="18">
        <v>-61894931</v>
      </c>
      <c r="AF144" s="18"/>
      <c r="AG144" s="18"/>
    </row>
    <row r="145" spans="1:33">
      <c r="A145" s="18" t="s">
        <v>804</v>
      </c>
      <c r="B145" s="18" t="s">
        <v>805</v>
      </c>
      <c r="C145" s="18" t="s">
        <v>473</v>
      </c>
      <c r="D145" s="18">
        <v>135132.85</v>
      </c>
      <c r="E145" s="18">
        <v>9931</v>
      </c>
      <c r="F145" s="18">
        <v>145063.85</v>
      </c>
      <c r="G145" s="18">
        <v>93610</v>
      </c>
      <c r="H145" s="18">
        <v>32036</v>
      </c>
      <c r="I145" s="18">
        <v>4383</v>
      </c>
      <c r="J145" s="18">
        <v>0</v>
      </c>
      <c r="K145" s="18">
        <v>13008</v>
      </c>
      <c r="L145" s="18">
        <v>1691</v>
      </c>
      <c r="M145" s="18">
        <v>27125</v>
      </c>
      <c r="N145" s="18">
        <v>9931</v>
      </c>
      <c r="O145" s="18">
        <v>47</v>
      </c>
      <c r="P145" s="18">
        <v>129490.713</v>
      </c>
      <c r="Q145" s="18">
        <v>42012.95</v>
      </c>
      <c r="R145" s="18">
        <v>-24533.55</v>
      </c>
      <c r="S145" s="18">
        <v>3830.1</v>
      </c>
      <c r="T145" s="18">
        <v>150800.21299999999</v>
      </c>
      <c r="U145" s="18">
        <v>145063.85</v>
      </c>
      <c r="V145" s="18">
        <v>123304.27250000001</v>
      </c>
      <c r="W145" s="18">
        <v>27495.940500000001</v>
      </c>
      <c r="X145" s="18">
        <v>19247.158350000002</v>
      </c>
      <c r="Y145" s="18">
        <v>1.133</v>
      </c>
      <c r="Z145" s="18">
        <v>30797</v>
      </c>
      <c r="AA145" s="18">
        <v>164357.34205000001</v>
      </c>
      <c r="AB145" s="18">
        <v>168206.784890802</v>
      </c>
      <c r="AC145" s="18">
        <v>5461.7912423548296</v>
      </c>
      <c r="AD145" s="18">
        <v>371.11327715573401</v>
      </c>
      <c r="AE145" s="18">
        <v>11429176</v>
      </c>
      <c r="AF145" s="18"/>
      <c r="AG145" s="18"/>
    </row>
    <row r="146" spans="1:33">
      <c r="A146" s="18" t="s">
        <v>804</v>
      </c>
      <c r="B146" s="18" t="s">
        <v>806</v>
      </c>
      <c r="C146" s="18" t="s">
        <v>474</v>
      </c>
      <c r="D146" s="18">
        <v>216458.75099999999</v>
      </c>
      <c r="E146" s="18">
        <v>33917</v>
      </c>
      <c r="F146" s="18">
        <v>250375.75099999999</v>
      </c>
      <c r="G146" s="18">
        <v>185195</v>
      </c>
      <c r="H146" s="18">
        <v>18078</v>
      </c>
      <c r="I146" s="18">
        <v>5353</v>
      </c>
      <c r="J146" s="18">
        <v>0</v>
      </c>
      <c r="K146" s="18">
        <v>7214</v>
      </c>
      <c r="L146" s="18">
        <v>258</v>
      </c>
      <c r="M146" s="18">
        <v>102508</v>
      </c>
      <c r="N146" s="18">
        <v>33917</v>
      </c>
      <c r="O146" s="18">
        <v>7</v>
      </c>
      <c r="P146" s="18">
        <v>256180.24350000001</v>
      </c>
      <c r="Q146" s="18">
        <v>26048.25</v>
      </c>
      <c r="R146" s="18">
        <v>-87357.05</v>
      </c>
      <c r="S146" s="18">
        <v>11403.09</v>
      </c>
      <c r="T146" s="18">
        <v>206274.53349999999</v>
      </c>
      <c r="U146" s="18">
        <v>250375.75099999999</v>
      </c>
      <c r="V146" s="18">
        <v>212819.38834999999</v>
      </c>
      <c r="W146" s="18">
        <v>-6544.8548499999997</v>
      </c>
      <c r="X146" s="18">
        <v>-4581.3983950000002</v>
      </c>
      <c r="Y146" s="18">
        <v>0.98199999999999998</v>
      </c>
      <c r="Z146" s="18">
        <v>40934</v>
      </c>
      <c r="AA146" s="18">
        <v>245868.987482</v>
      </c>
      <c r="AB146" s="18">
        <v>251627.529216934</v>
      </c>
      <c r="AC146" s="18">
        <v>6147.1522259474796</v>
      </c>
      <c r="AD146" s="18">
        <v>1056.4742607483799</v>
      </c>
      <c r="AE146" s="18">
        <v>43245717</v>
      </c>
      <c r="AF146" s="18"/>
      <c r="AG146" s="18"/>
    </row>
    <row r="147" spans="1:33">
      <c r="A147" s="18" t="s">
        <v>804</v>
      </c>
      <c r="B147" s="18" t="s">
        <v>807</v>
      </c>
      <c r="C147" s="18" t="s">
        <v>475</v>
      </c>
      <c r="D147" s="18">
        <v>38737.201999999997</v>
      </c>
      <c r="E147" s="18">
        <v>6149</v>
      </c>
      <c r="F147" s="18">
        <v>44886.201999999997</v>
      </c>
      <c r="G147" s="18">
        <v>28530</v>
      </c>
      <c r="H147" s="18">
        <v>5251</v>
      </c>
      <c r="I147" s="18">
        <v>800</v>
      </c>
      <c r="J147" s="18">
        <v>0</v>
      </c>
      <c r="K147" s="18">
        <v>3312</v>
      </c>
      <c r="L147" s="18">
        <v>122</v>
      </c>
      <c r="M147" s="18">
        <v>13846</v>
      </c>
      <c r="N147" s="18">
        <v>6149</v>
      </c>
      <c r="O147" s="18">
        <v>693</v>
      </c>
      <c r="P147" s="18">
        <v>39465.548999999999</v>
      </c>
      <c r="Q147" s="18">
        <v>7958.55</v>
      </c>
      <c r="R147" s="18">
        <v>-12461.85</v>
      </c>
      <c r="S147" s="18">
        <v>2872.83</v>
      </c>
      <c r="T147" s="18">
        <v>37835.078999999998</v>
      </c>
      <c r="U147" s="18">
        <v>44886.201999999997</v>
      </c>
      <c r="V147" s="18">
        <v>38153.271699999998</v>
      </c>
      <c r="W147" s="18">
        <v>-318.19269999999199</v>
      </c>
      <c r="X147" s="18">
        <v>-222.734889999995</v>
      </c>
      <c r="Y147" s="18">
        <v>0.995</v>
      </c>
      <c r="Z147" s="18">
        <v>9867</v>
      </c>
      <c r="AA147" s="18">
        <v>44661.770989999997</v>
      </c>
      <c r="AB147" s="18">
        <v>45707.802353434199</v>
      </c>
      <c r="AC147" s="18">
        <v>4632.3910361238704</v>
      </c>
      <c r="AD147" s="18">
        <v>-458.28692907522998</v>
      </c>
      <c r="AE147" s="18">
        <v>-4521917</v>
      </c>
      <c r="AF147" s="18"/>
      <c r="AG147" s="18"/>
    </row>
    <row r="148" spans="1:33">
      <c r="A148" s="18" t="s">
        <v>804</v>
      </c>
      <c r="B148" s="18" t="s">
        <v>808</v>
      </c>
      <c r="C148" s="18" t="s">
        <v>476</v>
      </c>
      <c r="D148" s="18">
        <v>32001.523000000001</v>
      </c>
      <c r="E148" s="18">
        <v>4987</v>
      </c>
      <c r="F148" s="18">
        <v>36988.523000000001</v>
      </c>
      <c r="G148" s="18">
        <v>24390</v>
      </c>
      <c r="H148" s="18">
        <v>9727</v>
      </c>
      <c r="I148" s="18">
        <v>535</v>
      </c>
      <c r="J148" s="18">
        <v>0</v>
      </c>
      <c r="K148" s="18">
        <v>3811</v>
      </c>
      <c r="L148" s="18">
        <v>155</v>
      </c>
      <c r="M148" s="18">
        <v>9387</v>
      </c>
      <c r="N148" s="18">
        <v>4987</v>
      </c>
      <c r="O148" s="18">
        <v>0</v>
      </c>
      <c r="P148" s="18">
        <v>33738.686999999998</v>
      </c>
      <c r="Q148" s="18">
        <v>11962.05</v>
      </c>
      <c r="R148" s="18">
        <v>-8110.7</v>
      </c>
      <c r="S148" s="18">
        <v>2643.16</v>
      </c>
      <c r="T148" s="18">
        <v>40233.197</v>
      </c>
      <c r="U148" s="18">
        <v>36988.523000000001</v>
      </c>
      <c r="V148" s="18">
        <v>31440.244549999999</v>
      </c>
      <c r="W148" s="18">
        <v>8792.9524500000007</v>
      </c>
      <c r="X148" s="18">
        <v>6155.0667149999999</v>
      </c>
      <c r="Y148" s="18">
        <v>1.1659999999999999</v>
      </c>
      <c r="Z148" s="18">
        <v>9403</v>
      </c>
      <c r="AA148" s="18">
        <v>43128.617817999999</v>
      </c>
      <c r="AB148" s="18">
        <v>44138.740925507198</v>
      </c>
      <c r="AC148" s="18">
        <v>4694.11261570852</v>
      </c>
      <c r="AD148" s="18">
        <v>-396.56534949057499</v>
      </c>
      <c r="AE148" s="18">
        <v>-3728904</v>
      </c>
      <c r="AF148" s="18"/>
      <c r="AG148" s="18"/>
    </row>
    <row r="149" spans="1:33">
      <c r="A149" s="18" t="s">
        <v>804</v>
      </c>
      <c r="B149" s="18" t="s">
        <v>809</v>
      </c>
      <c r="C149" s="18" t="s">
        <v>477</v>
      </c>
      <c r="D149" s="18">
        <v>509305.31</v>
      </c>
      <c r="E149" s="18">
        <v>55488</v>
      </c>
      <c r="F149" s="18">
        <v>564793.31000000006</v>
      </c>
      <c r="G149" s="18">
        <v>253181</v>
      </c>
      <c r="H149" s="18">
        <v>139984</v>
      </c>
      <c r="I149" s="18">
        <v>239902</v>
      </c>
      <c r="J149" s="18">
        <v>0</v>
      </c>
      <c r="K149" s="18">
        <v>2211</v>
      </c>
      <c r="L149" s="18">
        <v>220885</v>
      </c>
      <c r="M149" s="18">
        <v>81231</v>
      </c>
      <c r="N149" s="18">
        <v>55488</v>
      </c>
      <c r="O149" s="18">
        <v>2632</v>
      </c>
      <c r="P149" s="18">
        <v>350225.27730000002</v>
      </c>
      <c r="Q149" s="18">
        <v>324782.45</v>
      </c>
      <c r="R149" s="18">
        <v>-259035.8</v>
      </c>
      <c r="S149" s="18">
        <v>33355.53</v>
      </c>
      <c r="T149" s="18">
        <v>449327.45730000001</v>
      </c>
      <c r="U149" s="18">
        <v>564793.31000000006</v>
      </c>
      <c r="V149" s="18">
        <v>480074.31349999999</v>
      </c>
      <c r="W149" s="18">
        <v>-30746.856199999998</v>
      </c>
      <c r="X149" s="18">
        <v>-21522.799340000001</v>
      </c>
      <c r="Y149" s="18">
        <v>0.96199999999999997</v>
      </c>
      <c r="Z149" s="18">
        <v>112121</v>
      </c>
      <c r="AA149" s="18">
        <v>543331.16422000004</v>
      </c>
      <c r="AB149" s="18">
        <v>556056.62104598596</v>
      </c>
      <c r="AC149" s="18">
        <v>4959.4333001488203</v>
      </c>
      <c r="AD149" s="18">
        <v>-131.244665050272</v>
      </c>
      <c r="AE149" s="18">
        <v>-14715283</v>
      </c>
      <c r="AF149" s="18"/>
      <c r="AG149" s="18"/>
    </row>
    <row r="150" spans="1:33">
      <c r="A150" s="18" t="s">
        <v>804</v>
      </c>
      <c r="B150" s="18" t="s">
        <v>810</v>
      </c>
      <c r="C150" s="18" t="s">
        <v>478</v>
      </c>
      <c r="D150" s="18">
        <v>36711.610999999997</v>
      </c>
      <c r="E150" s="18">
        <v>1840</v>
      </c>
      <c r="F150" s="18">
        <v>38551.610999999997</v>
      </c>
      <c r="G150" s="18">
        <v>22411</v>
      </c>
      <c r="H150" s="18">
        <v>2536</v>
      </c>
      <c r="I150" s="18">
        <v>1039</v>
      </c>
      <c r="J150" s="18">
        <v>0</v>
      </c>
      <c r="K150" s="18">
        <v>1974</v>
      </c>
      <c r="L150" s="18">
        <v>751</v>
      </c>
      <c r="M150" s="18">
        <v>7699</v>
      </c>
      <c r="N150" s="18">
        <v>1840</v>
      </c>
      <c r="O150" s="18">
        <v>0</v>
      </c>
      <c r="P150" s="18">
        <v>31001.136299999998</v>
      </c>
      <c r="Q150" s="18">
        <v>4716.6499999999996</v>
      </c>
      <c r="R150" s="18">
        <v>-7182.5</v>
      </c>
      <c r="S150" s="18">
        <v>255.17</v>
      </c>
      <c r="T150" s="18">
        <v>28790.456300000002</v>
      </c>
      <c r="U150" s="18">
        <v>38551.610999999997</v>
      </c>
      <c r="V150" s="18">
        <v>32768.869350000001</v>
      </c>
      <c r="W150" s="18">
        <v>-3978.4130500000001</v>
      </c>
      <c r="X150" s="18">
        <v>-2784.8891349999999</v>
      </c>
      <c r="Y150" s="18">
        <v>0.92800000000000005</v>
      </c>
      <c r="Z150" s="18">
        <v>4807</v>
      </c>
      <c r="AA150" s="18">
        <v>35775.895008</v>
      </c>
      <c r="AB150" s="18">
        <v>36613.808673395702</v>
      </c>
      <c r="AC150" s="18">
        <v>7616.7690188050201</v>
      </c>
      <c r="AD150" s="18">
        <v>2526.09105360593</v>
      </c>
      <c r="AE150" s="18">
        <v>12142920</v>
      </c>
      <c r="AF150" s="18"/>
      <c r="AG150" s="18"/>
    </row>
    <row r="151" spans="1:33">
      <c r="A151" s="18" t="s">
        <v>804</v>
      </c>
      <c r="B151" s="18" t="s">
        <v>811</v>
      </c>
      <c r="C151" s="18" t="s">
        <v>479</v>
      </c>
      <c r="D151" s="18">
        <v>31301.469000000001</v>
      </c>
      <c r="E151" s="18">
        <v>4229</v>
      </c>
      <c r="F151" s="18">
        <v>35530.468999999997</v>
      </c>
      <c r="G151" s="18">
        <v>22653</v>
      </c>
      <c r="H151" s="18">
        <v>1717</v>
      </c>
      <c r="I151" s="18">
        <v>781</v>
      </c>
      <c r="J151" s="18">
        <v>0</v>
      </c>
      <c r="K151" s="18">
        <v>555</v>
      </c>
      <c r="L151" s="18">
        <v>337</v>
      </c>
      <c r="M151" s="18">
        <v>13780</v>
      </c>
      <c r="N151" s="18">
        <v>4229</v>
      </c>
      <c r="O151" s="18">
        <v>0</v>
      </c>
      <c r="P151" s="18">
        <v>31335.894899999999</v>
      </c>
      <c r="Q151" s="18">
        <v>2595.0500000000002</v>
      </c>
      <c r="R151" s="18">
        <v>-11999.45</v>
      </c>
      <c r="S151" s="18">
        <v>1252.05</v>
      </c>
      <c r="T151" s="18">
        <v>23183.544900000001</v>
      </c>
      <c r="U151" s="18">
        <v>35530.468999999997</v>
      </c>
      <c r="V151" s="18">
        <v>30200.898649999999</v>
      </c>
      <c r="W151" s="18">
        <v>-7017.3537499999902</v>
      </c>
      <c r="X151" s="18">
        <v>-4912.1476249999896</v>
      </c>
      <c r="Y151" s="18">
        <v>0.86199999999999999</v>
      </c>
      <c r="Z151" s="18">
        <v>5671</v>
      </c>
      <c r="AA151" s="18">
        <v>30627.264277999999</v>
      </c>
      <c r="AB151" s="18">
        <v>31344.590937933601</v>
      </c>
      <c r="AC151" s="18">
        <v>5527.1717400693997</v>
      </c>
      <c r="AD151" s="18">
        <v>436.49377487030898</v>
      </c>
      <c r="AE151" s="18">
        <v>2475356</v>
      </c>
      <c r="AF151" s="18"/>
      <c r="AG151" s="18"/>
    </row>
    <row r="152" spans="1:33">
      <c r="A152" s="18" t="s">
        <v>804</v>
      </c>
      <c r="B152" s="18" t="s">
        <v>812</v>
      </c>
      <c r="C152" s="18" t="s">
        <v>480</v>
      </c>
      <c r="D152" s="18">
        <v>161848.69899999999</v>
      </c>
      <c r="E152" s="18">
        <v>27012</v>
      </c>
      <c r="F152" s="18">
        <v>188860.69899999999</v>
      </c>
      <c r="G152" s="18">
        <v>115234</v>
      </c>
      <c r="H152" s="18">
        <v>16832</v>
      </c>
      <c r="I152" s="18">
        <v>1510</v>
      </c>
      <c r="J152" s="18">
        <v>5667</v>
      </c>
      <c r="K152" s="18">
        <v>0</v>
      </c>
      <c r="L152" s="18">
        <v>184</v>
      </c>
      <c r="M152" s="18">
        <v>53159</v>
      </c>
      <c r="N152" s="18">
        <v>27012</v>
      </c>
      <c r="O152" s="18">
        <v>670</v>
      </c>
      <c r="P152" s="18">
        <v>159403.19219999999</v>
      </c>
      <c r="Q152" s="18">
        <v>20407.650000000001</v>
      </c>
      <c r="R152" s="18">
        <v>-45911.05</v>
      </c>
      <c r="S152" s="18">
        <v>13923.17</v>
      </c>
      <c r="T152" s="18">
        <v>147822.96220000001</v>
      </c>
      <c r="U152" s="18">
        <v>188860.69899999999</v>
      </c>
      <c r="V152" s="18">
        <v>160531.59414999999</v>
      </c>
      <c r="W152" s="18">
        <v>-12708.631950000001</v>
      </c>
      <c r="X152" s="18">
        <v>-8896.0423649999902</v>
      </c>
      <c r="Y152" s="18">
        <v>0.95299999999999996</v>
      </c>
      <c r="Z152" s="18">
        <v>33145</v>
      </c>
      <c r="AA152" s="18">
        <v>179984.246147</v>
      </c>
      <c r="AB152" s="18">
        <v>184199.68951658701</v>
      </c>
      <c r="AC152" s="18">
        <v>5557.3899386509902</v>
      </c>
      <c r="AD152" s="18">
        <v>466.71197345190001</v>
      </c>
      <c r="AE152" s="18">
        <v>15469168</v>
      </c>
      <c r="AF152" s="18"/>
      <c r="AG152" s="18"/>
    </row>
    <row r="153" spans="1:33">
      <c r="A153" s="18" t="s">
        <v>804</v>
      </c>
      <c r="B153" s="18" t="s">
        <v>813</v>
      </c>
      <c r="C153" s="18" t="s">
        <v>481</v>
      </c>
      <c r="D153" s="18">
        <v>21256.978999999999</v>
      </c>
      <c r="E153" s="18">
        <v>810</v>
      </c>
      <c r="F153" s="18">
        <v>22066.978999999999</v>
      </c>
      <c r="G153" s="18">
        <v>11516</v>
      </c>
      <c r="H153" s="18">
        <v>5556</v>
      </c>
      <c r="I153" s="18">
        <v>427</v>
      </c>
      <c r="J153" s="18">
        <v>0</v>
      </c>
      <c r="K153" s="18">
        <v>1718</v>
      </c>
      <c r="L153" s="18">
        <v>267</v>
      </c>
      <c r="M153" s="18">
        <v>2325</v>
      </c>
      <c r="N153" s="18">
        <v>810</v>
      </c>
      <c r="O153" s="18">
        <v>0</v>
      </c>
      <c r="P153" s="18">
        <v>15930.0828</v>
      </c>
      <c r="Q153" s="18">
        <v>6545.85</v>
      </c>
      <c r="R153" s="18">
        <v>-2203.1999999999998</v>
      </c>
      <c r="S153" s="18">
        <v>293.25</v>
      </c>
      <c r="T153" s="18">
        <v>20565.982800000002</v>
      </c>
      <c r="U153" s="18">
        <v>22066.978999999999</v>
      </c>
      <c r="V153" s="18">
        <v>18756.932150000001</v>
      </c>
      <c r="W153" s="18">
        <v>1809.0506499999999</v>
      </c>
      <c r="X153" s="18">
        <v>1266.3354549999999</v>
      </c>
      <c r="Y153" s="18">
        <v>1.0569999999999999</v>
      </c>
      <c r="Z153" s="18">
        <v>6596</v>
      </c>
      <c r="AA153" s="18">
        <v>23324.796803000001</v>
      </c>
      <c r="AB153" s="18">
        <v>23871.091060053299</v>
      </c>
      <c r="AC153" s="18">
        <v>3619.0253274792799</v>
      </c>
      <c r="AD153" s="18">
        <v>-1471.6526377198199</v>
      </c>
      <c r="AE153" s="18">
        <v>-9707021</v>
      </c>
      <c r="AF153" s="18"/>
      <c r="AG153" s="18"/>
    </row>
    <row r="154" spans="1:33">
      <c r="A154" s="18" t="s">
        <v>804</v>
      </c>
      <c r="B154" s="18" t="s">
        <v>814</v>
      </c>
      <c r="C154" s="18" t="s">
        <v>482</v>
      </c>
      <c r="D154" s="18">
        <v>35463.732000000004</v>
      </c>
      <c r="E154" s="18">
        <v>4621</v>
      </c>
      <c r="F154" s="18">
        <v>40084.732000000004</v>
      </c>
      <c r="G154" s="18">
        <v>30782</v>
      </c>
      <c r="H154" s="18">
        <v>5444</v>
      </c>
      <c r="I154" s="18">
        <v>418</v>
      </c>
      <c r="J154" s="18">
        <v>0</v>
      </c>
      <c r="K154" s="18">
        <v>2832</v>
      </c>
      <c r="L154" s="18">
        <v>232</v>
      </c>
      <c r="M154" s="18">
        <v>22147</v>
      </c>
      <c r="N154" s="18">
        <v>4621</v>
      </c>
      <c r="O154" s="18">
        <v>444</v>
      </c>
      <c r="P154" s="18">
        <v>42580.740599999997</v>
      </c>
      <c r="Q154" s="18">
        <v>7389.9</v>
      </c>
      <c r="R154" s="18">
        <v>-19399.55</v>
      </c>
      <c r="S154" s="18">
        <v>162.86000000000001</v>
      </c>
      <c r="T154" s="18">
        <v>30733.9506</v>
      </c>
      <c r="U154" s="18">
        <v>40084.732000000004</v>
      </c>
      <c r="V154" s="18">
        <v>34072.022199999999</v>
      </c>
      <c r="W154" s="18">
        <v>-3338.0716000000002</v>
      </c>
      <c r="X154" s="18">
        <v>-2336.6501199999998</v>
      </c>
      <c r="Y154" s="18">
        <v>0.94199999999999995</v>
      </c>
      <c r="Z154" s="18">
        <v>5705</v>
      </c>
      <c r="AA154" s="18">
        <v>37759.817543999998</v>
      </c>
      <c r="AB154" s="18">
        <v>38644.197015593702</v>
      </c>
      <c r="AC154" s="18">
        <v>6773.7418081671703</v>
      </c>
      <c r="AD154" s="18">
        <v>1683.0638429680801</v>
      </c>
      <c r="AE154" s="18">
        <v>9601879</v>
      </c>
      <c r="AF154" s="18"/>
      <c r="AG154" s="18"/>
    </row>
    <row r="155" spans="1:33">
      <c r="A155" s="18" t="s">
        <v>804</v>
      </c>
      <c r="B155" s="18" t="s">
        <v>815</v>
      </c>
      <c r="C155" s="18" t="s">
        <v>483</v>
      </c>
      <c r="D155" s="18">
        <v>24681.839</v>
      </c>
      <c r="E155" s="18">
        <v>2633</v>
      </c>
      <c r="F155" s="18">
        <v>27314.839</v>
      </c>
      <c r="G155" s="18">
        <v>16622</v>
      </c>
      <c r="H155" s="18">
        <v>438</v>
      </c>
      <c r="I155" s="18">
        <v>1814</v>
      </c>
      <c r="J155" s="18">
        <v>0</v>
      </c>
      <c r="K155" s="18">
        <v>1259</v>
      </c>
      <c r="L155" s="18">
        <v>141</v>
      </c>
      <c r="M155" s="18">
        <v>7223</v>
      </c>
      <c r="N155" s="18">
        <v>2633</v>
      </c>
      <c r="O155" s="18">
        <v>0</v>
      </c>
      <c r="P155" s="18">
        <v>22993.212599999999</v>
      </c>
      <c r="Q155" s="18">
        <v>2984.35</v>
      </c>
      <c r="R155" s="18">
        <v>-6259.4</v>
      </c>
      <c r="S155" s="18">
        <v>1010.14</v>
      </c>
      <c r="T155" s="18">
        <v>20728.302599999999</v>
      </c>
      <c r="U155" s="18">
        <v>27314.839</v>
      </c>
      <c r="V155" s="18">
        <v>23217.613150000001</v>
      </c>
      <c r="W155" s="18">
        <v>-2489.3105500000102</v>
      </c>
      <c r="X155" s="18">
        <v>-1742.5173850000001</v>
      </c>
      <c r="Y155" s="18">
        <v>0.93600000000000005</v>
      </c>
      <c r="Z155" s="18">
        <v>5258</v>
      </c>
      <c r="AA155" s="18">
        <v>25566.689304</v>
      </c>
      <c r="AB155" s="18">
        <v>26165.491328155102</v>
      </c>
      <c r="AC155" s="18">
        <v>4976.3201460926302</v>
      </c>
      <c r="AD155" s="18">
        <v>-114.35781910646401</v>
      </c>
      <c r="AE155" s="18">
        <v>-601293</v>
      </c>
      <c r="AF155" s="18"/>
      <c r="AG155" s="18"/>
    </row>
    <row r="156" spans="1:33">
      <c r="A156" s="18" t="s">
        <v>804</v>
      </c>
      <c r="B156" s="18" t="s">
        <v>816</v>
      </c>
      <c r="C156" s="18" t="s">
        <v>484</v>
      </c>
      <c r="D156" s="18">
        <v>2433271.7170000002</v>
      </c>
      <c r="E156" s="18">
        <v>222427</v>
      </c>
      <c r="F156" s="18">
        <v>2655698.7170000002</v>
      </c>
      <c r="G156" s="18">
        <v>1493631</v>
      </c>
      <c r="H156" s="18">
        <v>656798</v>
      </c>
      <c r="I156" s="18">
        <v>439408</v>
      </c>
      <c r="J156" s="18">
        <v>0</v>
      </c>
      <c r="K156" s="18">
        <v>49354</v>
      </c>
      <c r="L156" s="18">
        <v>350510</v>
      </c>
      <c r="M156" s="18">
        <v>161980</v>
      </c>
      <c r="N156" s="18">
        <v>222427</v>
      </c>
      <c r="O156" s="18">
        <v>6533</v>
      </c>
      <c r="P156" s="18">
        <v>2066139.7623000001</v>
      </c>
      <c r="Q156" s="18">
        <v>973726</v>
      </c>
      <c r="R156" s="18">
        <v>-441169.55</v>
      </c>
      <c r="S156" s="18">
        <v>161526.35</v>
      </c>
      <c r="T156" s="18">
        <v>2760222.5622999999</v>
      </c>
      <c r="U156" s="18">
        <v>2655698.7170000002</v>
      </c>
      <c r="V156" s="18">
        <v>2257343.9094500002</v>
      </c>
      <c r="W156" s="18">
        <v>502878.65285000001</v>
      </c>
      <c r="X156" s="18">
        <v>352015.05699499999</v>
      </c>
      <c r="Y156" s="18">
        <v>1.133</v>
      </c>
      <c r="Z156" s="18">
        <v>571153</v>
      </c>
      <c r="AA156" s="18">
        <v>3008906.6463609999</v>
      </c>
      <c r="AB156" s="18">
        <v>3079378.7895826399</v>
      </c>
      <c r="AC156" s="18">
        <v>5391.5129388843898</v>
      </c>
      <c r="AD156" s="18">
        <v>300.83497368529498</v>
      </c>
      <c r="AE156" s="18">
        <v>171822798</v>
      </c>
      <c r="AF156" s="18"/>
      <c r="AG156" s="18"/>
    </row>
    <row r="157" spans="1:33">
      <c r="A157" s="18" t="s">
        <v>804</v>
      </c>
      <c r="B157" s="18" t="s">
        <v>817</v>
      </c>
      <c r="C157" s="18" t="s">
        <v>485</v>
      </c>
      <c r="D157" s="18">
        <v>52107.233999999997</v>
      </c>
      <c r="E157" s="18">
        <v>4004</v>
      </c>
      <c r="F157" s="18">
        <v>56111.233999999997</v>
      </c>
      <c r="G157" s="18">
        <v>43155</v>
      </c>
      <c r="H157" s="18">
        <v>3337</v>
      </c>
      <c r="I157" s="18">
        <v>5389</v>
      </c>
      <c r="J157" s="18">
        <v>0</v>
      </c>
      <c r="K157" s="18">
        <v>3028</v>
      </c>
      <c r="L157" s="18">
        <v>6046</v>
      </c>
      <c r="M157" s="18">
        <v>11784</v>
      </c>
      <c r="N157" s="18">
        <v>4004</v>
      </c>
      <c r="O157" s="18">
        <v>24</v>
      </c>
      <c r="P157" s="18">
        <v>59696.311500000003</v>
      </c>
      <c r="Q157" s="18">
        <v>9990.9</v>
      </c>
      <c r="R157" s="18">
        <v>-15175.9</v>
      </c>
      <c r="S157" s="18">
        <v>1400.12</v>
      </c>
      <c r="T157" s="18">
        <v>55911.431499999999</v>
      </c>
      <c r="U157" s="18">
        <v>56111.233999999997</v>
      </c>
      <c r="V157" s="18">
        <v>47694.548900000002</v>
      </c>
      <c r="W157" s="18">
        <v>8216.8826000000008</v>
      </c>
      <c r="X157" s="18">
        <v>5751.8178200000002</v>
      </c>
      <c r="Y157" s="18">
        <v>1.103</v>
      </c>
      <c r="Z157" s="18">
        <v>13271</v>
      </c>
      <c r="AA157" s="18">
        <v>61890.691101999997</v>
      </c>
      <c r="AB157" s="18">
        <v>63340.244099166302</v>
      </c>
      <c r="AC157" s="18">
        <v>4772.8312937356905</v>
      </c>
      <c r="AD157" s="18">
        <v>-317.846671463409</v>
      </c>
      <c r="AE157" s="18">
        <v>-4218143</v>
      </c>
      <c r="AF157" s="18"/>
      <c r="AG157" s="18"/>
    </row>
    <row r="158" spans="1:33">
      <c r="A158" s="18" t="s">
        <v>804</v>
      </c>
      <c r="B158" s="18" t="s">
        <v>818</v>
      </c>
      <c r="C158" s="18" t="s">
        <v>486</v>
      </c>
      <c r="D158" s="18">
        <v>30223.538</v>
      </c>
      <c r="E158" s="18">
        <v>4557</v>
      </c>
      <c r="F158" s="18">
        <v>34780.538</v>
      </c>
      <c r="G158" s="18">
        <v>16839</v>
      </c>
      <c r="H158" s="18">
        <v>8325</v>
      </c>
      <c r="I158" s="18">
        <v>999</v>
      </c>
      <c r="J158" s="18">
        <v>0</v>
      </c>
      <c r="K158" s="18">
        <v>1588</v>
      </c>
      <c r="L158" s="18">
        <v>29</v>
      </c>
      <c r="M158" s="18">
        <v>6569</v>
      </c>
      <c r="N158" s="18">
        <v>4557</v>
      </c>
      <c r="O158" s="18">
        <v>254</v>
      </c>
      <c r="P158" s="18">
        <v>23293.3887</v>
      </c>
      <c r="Q158" s="18">
        <v>9275.2000000000007</v>
      </c>
      <c r="R158" s="18">
        <v>-5824.2</v>
      </c>
      <c r="S158" s="18">
        <v>2756.72</v>
      </c>
      <c r="T158" s="18">
        <v>29501.108700000001</v>
      </c>
      <c r="U158" s="18">
        <v>34780.538</v>
      </c>
      <c r="V158" s="18">
        <v>29563.457299999998</v>
      </c>
      <c r="W158" s="18">
        <v>-62.348599999997496</v>
      </c>
      <c r="X158" s="18">
        <v>-43.644019999998299</v>
      </c>
      <c r="Y158" s="18">
        <v>0.999</v>
      </c>
      <c r="Z158" s="18">
        <v>9482</v>
      </c>
      <c r="AA158" s="18">
        <v>34745.757462000001</v>
      </c>
      <c r="AB158" s="18">
        <v>35559.544090830001</v>
      </c>
      <c r="AC158" s="18">
        <v>3750.2155759154198</v>
      </c>
      <c r="AD158" s="18">
        <v>-1340.4623892836801</v>
      </c>
      <c r="AE158" s="18">
        <v>-12710264</v>
      </c>
      <c r="AF158" s="18"/>
      <c r="AG158" s="18"/>
    </row>
    <row r="159" spans="1:33">
      <c r="A159" s="18" t="s">
        <v>804</v>
      </c>
      <c r="B159" s="18" t="s">
        <v>819</v>
      </c>
      <c r="C159" s="18" t="s">
        <v>487</v>
      </c>
      <c r="D159" s="18">
        <v>40339.697</v>
      </c>
      <c r="E159" s="18">
        <v>9081</v>
      </c>
      <c r="F159" s="18">
        <v>49420.697</v>
      </c>
      <c r="G159" s="18">
        <v>35784</v>
      </c>
      <c r="H159" s="18">
        <v>721</v>
      </c>
      <c r="I159" s="18">
        <v>479</v>
      </c>
      <c r="J159" s="18">
        <v>0</v>
      </c>
      <c r="K159" s="18">
        <v>3318</v>
      </c>
      <c r="L159" s="18">
        <v>490</v>
      </c>
      <c r="M159" s="18">
        <v>25079</v>
      </c>
      <c r="N159" s="18">
        <v>9081</v>
      </c>
      <c r="O159" s="18">
        <v>0</v>
      </c>
      <c r="P159" s="18">
        <v>49500.0072</v>
      </c>
      <c r="Q159" s="18">
        <v>3840.3</v>
      </c>
      <c r="R159" s="18">
        <v>-21733.65</v>
      </c>
      <c r="S159" s="18">
        <v>3455.42</v>
      </c>
      <c r="T159" s="18">
        <v>35062.0772</v>
      </c>
      <c r="U159" s="18">
        <v>49420.697</v>
      </c>
      <c r="V159" s="18">
        <v>42007.592449999996</v>
      </c>
      <c r="W159" s="18">
        <v>-6945.5152499999904</v>
      </c>
      <c r="X159" s="18">
        <v>-4861.8606749999899</v>
      </c>
      <c r="Y159" s="18">
        <v>0.90200000000000002</v>
      </c>
      <c r="Z159" s="18">
        <v>9160</v>
      </c>
      <c r="AA159" s="18">
        <v>44577.468694000003</v>
      </c>
      <c r="AB159" s="18">
        <v>45621.525598211701</v>
      </c>
      <c r="AC159" s="18">
        <v>4980.5158950012701</v>
      </c>
      <c r="AD159" s="18">
        <v>-110.162070197822</v>
      </c>
      <c r="AE159" s="18">
        <v>-1009085</v>
      </c>
      <c r="AF159" s="18"/>
      <c r="AG159" s="18"/>
    </row>
    <row r="160" spans="1:33">
      <c r="A160" s="18" t="s">
        <v>804</v>
      </c>
      <c r="B160" s="18" t="s">
        <v>820</v>
      </c>
      <c r="C160" s="18" t="s">
        <v>488</v>
      </c>
      <c r="D160" s="18">
        <v>158185.90299999999</v>
      </c>
      <c r="E160" s="18">
        <v>14933</v>
      </c>
      <c r="F160" s="18">
        <v>173118.90299999999</v>
      </c>
      <c r="G160" s="18">
        <v>95399</v>
      </c>
      <c r="H160" s="18">
        <v>25997</v>
      </c>
      <c r="I160" s="18">
        <v>6897</v>
      </c>
      <c r="J160" s="18">
        <v>0</v>
      </c>
      <c r="K160" s="18">
        <v>6315</v>
      </c>
      <c r="L160" s="18">
        <v>1351</v>
      </c>
      <c r="M160" s="18">
        <v>14976</v>
      </c>
      <c r="N160" s="18">
        <v>14933</v>
      </c>
      <c r="O160" s="18">
        <v>328</v>
      </c>
      <c r="P160" s="18">
        <v>131965.43669999999</v>
      </c>
      <c r="Q160" s="18">
        <v>33327.65</v>
      </c>
      <c r="R160" s="18">
        <v>-14156.75</v>
      </c>
      <c r="S160" s="18">
        <v>10147.129999999999</v>
      </c>
      <c r="T160" s="18">
        <v>161283.46669999999</v>
      </c>
      <c r="U160" s="18">
        <v>173118.90299999999</v>
      </c>
      <c r="V160" s="18">
        <v>147151.06755000001</v>
      </c>
      <c r="W160" s="18">
        <v>14132.399149999999</v>
      </c>
      <c r="X160" s="18">
        <v>9892.6794050000099</v>
      </c>
      <c r="Y160" s="18">
        <v>1.0569999999999999</v>
      </c>
      <c r="Z160" s="18">
        <v>37747</v>
      </c>
      <c r="AA160" s="18">
        <v>182986.680471</v>
      </c>
      <c r="AB160" s="18">
        <v>187272.44439438399</v>
      </c>
      <c r="AC160" s="18">
        <v>4961.2537259751498</v>
      </c>
      <c r="AD160" s="18">
        <v>-129.42423922394801</v>
      </c>
      <c r="AE160" s="18">
        <v>-4885377</v>
      </c>
      <c r="AF160" s="18"/>
      <c r="AG160" s="18"/>
    </row>
    <row r="161" spans="1:33">
      <c r="A161" s="18" t="s">
        <v>804</v>
      </c>
      <c r="B161" s="18" t="s">
        <v>821</v>
      </c>
      <c r="C161" s="18" t="s">
        <v>489</v>
      </c>
      <c r="D161" s="18">
        <v>19600.53</v>
      </c>
      <c r="E161" s="18">
        <v>3342</v>
      </c>
      <c r="F161" s="18">
        <v>22942.53</v>
      </c>
      <c r="G161" s="18">
        <v>17682</v>
      </c>
      <c r="H161" s="18">
        <v>5170</v>
      </c>
      <c r="I161" s="18">
        <v>239</v>
      </c>
      <c r="J161" s="18">
        <v>0</v>
      </c>
      <c r="K161" s="18">
        <v>1551</v>
      </c>
      <c r="L161" s="18">
        <v>0</v>
      </c>
      <c r="M161" s="18">
        <v>7517</v>
      </c>
      <c r="N161" s="18">
        <v>3342</v>
      </c>
      <c r="O161" s="18">
        <v>40</v>
      </c>
      <c r="P161" s="18">
        <v>24459.510600000001</v>
      </c>
      <c r="Q161" s="18">
        <v>5916</v>
      </c>
      <c r="R161" s="18">
        <v>-6423.45</v>
      </c>
      <c r="S161" s="18">
        <v>1562.81</v>
      </c>
      <c r="T161" s="18">
        <v>25514.870599999998</v>
      </c>
      <c r="U161" s="18">
        <v>22942.53</v>
      </c>
      <c r="V161" s="18">
        <v>19501.1505</v>
      </c>
      <c r="W161" s="18">
        <v>6013.7200999999995</v>
      </c>
      <c r="X161" s="18">
        <v>4209.6040700000003</v>
      </c>
      <c r="Y161" s="18">
        <v>1.1830000000000001</v>
      </c>
      <c r="Z161" s="18">
        <v>6968</v>
      </c>
      <c r="AA161" s="18">
        <v>27141.012989999999</v>
      </c>
      <c r="AB161" s="18">
        <v>27776.687532088199</v>
      </c>
      <c r="AC161" s="18">
        <v>3986.32140242367</v>
      </c>
      <c r="AD161" s="18">
        <v>-1104.3565627754199</v>
      </c>
      <c r="AE161" s="18">
        <v>-7695157</v>
      </c>
      <c r="AF161" s="18"/>
      <c r="AG161" s="18"/>
    </row>
    <row r="162" spans="1:33">
      <c r="A162" s="18" t="s">
        <v>804</v>
      </c>
      <c r="B162" s="18" t="s">
        <v>822</v>
      </c>
      <c r="C162" s="18" t="s">
        <v>490</v>
      </c>
      <c r="D162" s="18">
        <v>201219.807</v>
      </c>
      <c r="E162" s="18">
        <v>10060</v>
      </c>
      <c r="F162" s="18">
        <v>211279.807</v>
      </c>
      <c r="G162" s="18">
        <v>119232</v>
      </c>
      <c r="H162" s="18">
        <v>48913</v>
      </c>
      <c r="I162" s="18">
        <v>5664</v>
      </c>
      <c r="J162" s="18">
        <v>0</v>
      </c>
      <c r="K162" s="18">
        <v>6879</v>
      </c>
      <c r="L162" s="18">
        <v>1190</v>
      </c>
      <c r="M162" s="18">
        <v>17834</v>
      </c>
      <c r="N162" s="18">
        <v>10060</v>
      </c>
      <c r="O162" s="18">
        <v>635</v>
      </c>
      <c r="P162" s="18">
        <v>164933.6256</v>
      </c>
      <c r="Q162" s="18">
        <v>52237.599999999999</v>
      </c>
      <c r="R162" s="18">
        <v>-16710.150000000001</v>
      </c>
      <c r="S162" s="18">
        <v>5519.22</v>
      </c>
      <c r="T162" s="18">
        <v>205980.29560000001</v>
      </c>
      <c r="U162" s="18">
        <v>211279.807</v>
      </c>
      <c r="V162" s="18">
        <v>179587.83595000001</v>
      </c>
      <c r="W162" s="18">
        <v>26392.459650000001</v>
      </c>
      <c r="X162" s="18">
        <v>18474.721754999999</v>
      </c>
      <c r="Y162" s="18">
        <v>1.087</v>
      </c>
      <c r="Z162" s="18">
        <v>44890</v>
      </c>
      <c r="AA162" s="18">
        <v>229661.15020900001</v>
      </c>
      <c r="AB162" s="18">
        <v>235040.08527484801</v>
      </c>
      <c r="AC162" s="18">
        <v>5235.9119018678502</v>
      </c>
      <c r="AD162" s="18">
        <v>145.23393666875899</v>
      </c>
      <c r="AE162" s="18">
        <v>6519551</v>
      </c>
      <c r="AF162" s="18"/>
      <c r="AG162" s="18"/>
    </row>
    <row r="163" spans="1:33">
      <c r="A163" s="18" t="s">
        <v>804</v>
      </c>
      <c r="B163" s="18" t="s">
        <v>823</v>
      </c>
      <c r="C163" s="18" t="s">
        <v>491</v>
      </c>
      <c r="D163" s="18">
        <v>167973.177</v>
      </c>
      <c r="E163" s="18">
        <v>14260</v>
      </c>
      <c r="F163" s="18">
        <v>182233.177</v>
      </c>
      <c r="G163" s="18">
        <v>61575</v>
      </c>
      <c r="H163" s="18">
        <v>79730</v>
      </c>
      <c r="I163" s="18">
        <v>4696</v>
      </c>
      <c r="J163" s="18">
        <v>0</v>
      </c>
      <c r="K163" s="18">
        <v>2984</v>
      </c>
      <c r="L163" s="18">
        <v>49</v>
      </c>
      <c r="M163" s="18">
        <v>9928</v>
      </c>
      <c r="N163" s="18">
        <v>14260</v>
      </c>
      <c r="O163" s="18">
        <v>8</v>
      </c>
      <c r="P163" s="18">
        <v>85176.697499999995</v>
      </c>
      <c r="Q163" s="18">
        <v>74298.5</v>
      </c>
      <c r="R163" s="18">
        <v>-8487.25</v>
      </c>
      <c r="S163" s="18">
        <v>10433.24</v>
      </c>
      <c r="T163" s="18">
        <v>161421.1875</v>
      </c>
      <c r="U163" s="18">
        <v>182233.177</v>
      </c>
      <c r="V163" s="18">
        <v>154898.20045</v>
      </c>
      <c r="W163" s="18">
        <v>6522.9870499999997</v>
      </c>
      <c r="X163" s="18">
        <v>4566.0909350000002</v>
      </c>
      <c r="Y163" s="18">
        <v>1.0249999999999999</v>
      </c>
      <c r="Z163" s="18">
        <v>42051</v>
      </c>
      <c r="AA163" s="18">
        <v>186789.006425</v>
      </c>
      <c r="AB163" s="18">
        <v>191163.82530777599</v>
      </c>
      <c r="AC163" s="18">
        <v>4545.9995079255104</v>
      </c>
      <c r="AD163" s="18">
        <v>-544.67845727358099</v>
      </c>
      <c r="AE163" s="18">
        <v>-22904274</v>
      </c>
      <c r="AF163" s="18"/>
      <c r="AG163" s="18"/>
    </row>
    <row r="164" spans="1:33">
      <c r="A164" s="18" t="s">
        <v>804</v>
      </c>
      <c r="B164" s="18" t="s">
        <v>824</v>
      </c>
      <c r="C164" s="18" t="s">
        <v>492</v>
      </c>
      <c r="D164" s="18">
        <v>193183.057</v>
      </c>
      <c r="E164" s="18">
        <v>15783</v>
      </c>
      <c r="F164" s="18">
        <v>208966.057</v>
      </c>
      <c r="G164" s="18">
        <v>143072</v>
      </c>
      <c r="H164" s="18">
        <v>18473</v>
      </c>
      <c r="I164" s="18">
        <v>6076</v>
      </c>
      <c r="J164" s="18">
        <v>0</v>
      </c>
      <c r="K164" s="18">
        <v>5341</v>
      </c>
      <c r="L164" s="18">
        <v>48</v>
      </c>
      <c r="M164" s="18">
        <v>39486</v>
      </c>
      <c r="N164" s="18">
        <v>15783</v>
      </c>
      <c r="O164" s="18">
        <v>59</v>
      </c>
      <c r="P164" s="18">
        <v>197911.4976</v>
      </c>
      <c r="Q164" s="18">
        <v>25406.5</v>
      </c>
      <c r="R164" s="18">
        <v>-33654.050000000003</v>
      </c>
      <c r="S164" s="18">
        <v>6702.93</v>
      </c>
      <c r="T164" s="18">
        <v>196366.87760000001</v>
      </c>
      <c r="U164" s="18">
        <v>208966.057</v>
      </c>
      <c r="V164" s="18">
        <v>177621.14845000001</v>
      </c>
      <c r="W164" s="18">
        <v>18745.729149999999</v>
      </c>
      <c r="X164" s="18">
        <v>13122.010405000001</v>
      </c>
      <c r="Y164" s="18">
        <v>1.0629999999999999</v>
      </c>
      <c r="Z164" s="18">
        <v>39827</v>
      </c>
      <c r="AA164" s="18">
        <v>222130.91859099999</v>
      </c>
      <c r="AB164" s="18">
        <v>227333.48674904901</v>
      </c>
      <c r="AC164" s="18">
        <v>5708.0243741443901</v>
      </c>
      <c r="AD164" s="18">
        <v>617.346408945294</v>
      </c>
      <c r="AE164" s="18">
        <v>24587055</v>
      </c>
      <c r="AF164" s="18"/>
      <c r="AG164" s="18"/>
    </row>
    <row r="165" spans="1:33">
      <c r="A165" s="18" t="s">
        <v>804</v>
      </c>
      <c r="B165" s="18" t="s">
        <v>825</v>
      </c>
      <c r="C165" s="18" t="s">
        <v>493</v>
      </c>
      <c r="D165" s="18">
        <v>57020.031000000003</v>
      </c>
      <c r="E165" s="18">
        <v>6341</v>
      </c>
      <c r="F165" s="18">
        <v>63361.031000000003</v>
      </c>
      <c r="G165" s="18">
        <v>35710</v>
      </c>
      <c r="H165" s="18">
        <v>15610</v>
      </c>
      <c r="I165" s="18">
        <v>1566</v>
      </c>
      <c r="J165" s="18">
        <v>-265</v>
      </c>
      <c r="K165" s="18">
        <v>4208</v>
      </c>
      <c r="L165" s="18">
        <v>422</v>
      </c>
      <c r="M165" s="18">
        <v>12812</v>
      </c>
      <c r="N165" s="18">
        <v>6341</v>
      </c>
      <c r="O165" s="18">
        <v>303</v>
      </c>
      <c r="P165" s="18">
        <v>49397.642999999996</v>
      </c>
      <c r="Q165" s="18">
        <v>17951.150000000001</v>
      </c>
      <c r="R165" s="18">
        <v>-11506.45</v>
      </c>
      <c r="S165" s="18">
        <v>3211.81</v>
      </c>
      <c r="T165" s="18">
        <v>59054.152999999998</v>
      </c>
      <c r="U165" s="18">
        <v>63361.031000000003</v>
      </c>
      <c r="V165" s="18">
        <v>53856.876349999999</v>
      </c>
      <c r="W165" s="18">
        <v>5197.2766499999898</v>
      </c>
      <c r="X165" s="18">
        <v>3638.0936549999901</v>
      </c>
      <c r="Y165" s="18">
        <v>1.0569999999999999</v>
      </c>
      <c r="Z165" s="18">
        <v>13993</v>
      </c>
      <c r="AA165" s="18">
        <v>66972.609767000002</v>
      </c>
      <c r="AB165" s="18">
        <v>68541.1872943669</v>
      </c>
      <c r="AC165" s="18">
        <v>4898.2482165630599</v>
      </c>
      <c r="AD165" s="18">
        <v>-192.42974863603601</v>
      </c>
      <c r="AE165" s="18">
        <v>-2692669</v>
      </c>
      <c r="AF165" s="18"/>
      <c r="AG165" s="18"/>
    </row>
    <row r="166" spans="1:33">
      <c r="A166" s="18" t="s">
        <v>804</v>
      </c>
      <c r="B166" s="18" t="s">
        <v>826</v>
      </c>
      <c r="C166" s="18" t="s">
        <v>494</v>
      </c>
      <c r="D166" s="18">
        <v>84157.55</v>
      </c>
      <c r="E166" s="18">
        <v>7657</v>
      </c>
      <c r="F166" s="18">
        <v>91814.55</v>
      </c>
      <c r="G166" s="18">
        <v>50225</v>
      </c>
      <c r="H166" s="18">
        <v>13069</v>
      </c>
      <c r="I166" s="18">
        <v>3691</v>
      </c>
      <c r="J166" s="18">
        <v>0</v>
      </c>
      <c r="K166" s="18">
        <v>4167</v>
      </c>
      <c r="L166" s="18">
        <v>60</v>
      </c>
      <c r="M166" s="18">
        <v>7952</v>
      </c>
      <c r="N166" s="18">
        <v>7657</v>
      </c>
      <c r="O166" s="18">
        <v>1222</v>
      </c>
      <c r="P166" s="18">
        <v>69476.242499999993</v>
      </c>
      <c r="Q166" s="18">
        <v>17787.95</v>
      </c>
      <c r="R166" s="18">
        <v>-7848.9</v>
      </c>
      <c r="S166" s="18">
        <v>5156.6099999999997</v>
      </c>
      <c r="T166" s="18">
        <v>84571.902499999997</v>
      </c>
      <c r="U166" s="18">
        <v>91814.55</v>
      </c>
      <c r="V166" s="18">
        <v>78042.367499999993</v>
      </c>
      <c r="W166" s="18">
        <v>6529.5349999999899</v>
      </c>
      <c r="X166" s="18">
        <v>4570.6744999999901</v>
      </c>
      <c r="Y166" s="18">
        <v>1.05</v>
      </c>
      <c r="Z166" s="18">
        <v>14611</v>
      </c>
      <c r="AA166" s="18">
        <v>96405.277499999997</v>
      </c>
      <c r="AB166" s="18">
        <v>98663.202826968205</v>
      </c>
      <c r="AC166" s="18">
        <v>6752.66599322211</v>
      </c>
      <c r="AD166" s="18">
        <v>1661.98802802301</v>
      </c>
      <c r="AE166" s="18">
        <v>24283307</v>
      </c>
      <c r="AF166" s="18"/>
      <c r="AG166" s="18"/>
    </row>
    <row r="167" spans="1:33">
      <c r="A167" s="18" t="s">
        <v>804</v>
      </c>
      <c r="B167" s="18" t="s">
        <v>827</v>
      </c>
      <c r="C167" s="18" t="s">
        <v>495</v>
      </c>
      <c r="D167" s="18">
        <v>134136.14499999999</v>
      </c>
      <c r="E167" s="18">
        <v>11064</v>
      </c>
      <c r="F167" s="18">
        <v>145200.14499999999</v>
      </c>
      <c r="G167" s="18">
        <v>85726</v>
      </c>
      <c r="H167" s="18">
        <v>5111</v>
      </c>
      <c r="I167" s="18">
        <v>3435</v>
      </c>
      <c r="J167" s="18">
        <v>0</v>
      </c>
      <c r="K167" s="18">
        <v>840</v>
      </c>
      <c r="L167" s="18">
        <v>704</v>
      </c>
      <c r="M167" s="18">
        <v>24934</v>
      </c>
      <c r="N167" s="18">
        <v>11064</v>
      </c>
      <c r="O167" s="18">
        <v>24</v>
      </c>
      <c r="P167" s="18">
        <v>118584.7758</v>
      </c>
      <c r="Q167" s="18">
        <v>7978.1</v>
      </c>
      <c r="R167" s="18">
        <v>-21812.7</v>
      </c>
      <c r="S167" s="18">
        <v>5165.62</v>
      </c>
      <c r="T167" s="18">
        <v>109915.79580000001</v>
      </c>
      <c r="U167" s="18">
        <v>145200.14499999999</v>
      </c>
      <c r="V167" s="18">
        <v>123420.12325</v>
      </c>
      <c r="W167" s="18">
        <v>-13504.327450000001</v>
      </c>
      <c r="X167" s="18">
        <v>-9453.0292149999896</v>
      </c>
      <c r="Y167" s="18">
        <v>0.93500000000000005</v>
      </c>
      <c r="Z167" s="18">
        <v>24377</v>
      </c>
      <c r="AA167" s="18">
        <v>135762.13557499999</v>
      </c>
      <c r="AB167" s="18">
        <v>138941.84494680399</v>
      </c>
      <c r="AC167" s="18">
        <v>5699.7105856669696</v>
      </c>
      <c r="AD167" s="18">
        <v>609.03262046787199</v>
      </c>
      <c r="AE167" s="18">
        <v>14846388</v>
      </c>
      <c r="AF167" s="18"/>
      <c r="AG167" s="18"/>
    </row>
    <row r="168" spans="1:33">
      <c r="A168" s="18" t="s">
        <v>804</v>
      </c>
      <c r="B168" s="18" t="s">
        <v>828</v>
      </c>
      <c r="C168" s="18" t="s">
        <v>496</v>
      </c>
      <c r="D168" s="18">
        <v>171453.24100000001</v>
      </c>
      <c r="E168" s="18">
        <v>21999</v>
      </c>
      <c r="F168" s="18">
        <v>193452.24100000001</v>
      </c>
      <c r="G168" s="18">
        <v>93904</v>
      </c>
      <c r="H168" s="18">
        <v>37396</v>
      </c>
      <c r="I168" s="18">
        <v>10482</v>
      </c>
      <c r="J168" s="18">
        <v>0</v>
      </c>
      <c r="K168" s="18">
        <v>8585</v>
      </c>
      <c r="L168" s="18">
        <v>4673</v>
      </c>
      <c r="M168" s="18">
        <v>9495</v>
      </c>
      <c r="N168" s="18">
        <v>21999</v>
      </c>
      <c r="O168" s="18">
        <v>401</v>
      </c>
      <c r="P168" s="18">
        <v>129897.4032</v>
      </c>
      <c r="Q168" s="18">
        <v>47993.55</v>
      </c>
      <c r="R168" s="18">
        <v>-12383.65</v>
      </c>
      <c r="S168" s="18">
        <v>17085</v>
      </c>
      <c r="T168" s="18">
        <v>182592.30319999999</v>
      </c>
      <c r="U168" s="18">
        <v>193452.24100000001</v>
      </c>
      <c r="V168" s="18">
        <v>164434.40484999999</v>
      </c>
      <c r="W168" s="18">
        <v>18157.898349999999</v>
      </c>
      <c r="X168" s="18">
        <v>12710.528845000001</v>
      </c>
      <c r="Y168" s="18">
        <v>1.0660000000000001</v>
      </c>
      <c r="Z168" s="18">
        <v>34727</v>
      </c>
      <c r="AA168" s="18">
        <v>206220.08890599999</v>
      </c>
      <c r="AB168" s="18">
        <v>211050.00666304899</v>
      </c>
      <c r="AC168" s="18">
        <v>6077.40394111352</v>
      </c>
      <c r="AD168" s="18">
        <v>986.725975914424</v>
      </c>
      <c r="AE168" s="18">
        <v>34266033</v>
      </c>
      <c r="AF168" s="18"/>
      <c r="AG168" s="18"/>
    </row>
    <row r="169" spans="1:33">
      <c r="A169" s="18" t="s">
        <v>804</v>
      </c>
      <c r="B169" s="18" t="s">
        <v>829</v>
      </c>
      <c r="C169" s="18" t="s">
        <v>497</v>
      </c>
      <c r="D169" s="18">
        <v>72034.691999999995</v>
      </c>
      <c r="E169" s="18">
        <v>4178</v>
      </c>
      <c r="F169" s="18">
        <v>76212.691999999995</v>
      </c>
      <c r="G169" s="18">
        <v>47844</v>
      </c>
      <c r="H169" s="18">
        <v>1256</v>
      </c>
      <c r="I169" s="18">
        <v>3109</v>
      </c>
      <c r="J169" s="18">
        <v>0</v>
      </c>
      <c r="K169" s="18">
        <v>3017</v>
      </c>
      <c r="L169" s="18">
        <v>1631</v>
      </c>
      <c r="M169" s="18">
        <v>15031</v>
      </c>
      <c r="N169" s="18">
        <v>4178</v>
      </c>
      <c r="O169" s="18">
        <v>389</v>
      </c>
      <c r="P169" s="18">
        <v>66182.605200000005</v>
      </c>
      <c r="Q169" s="18">
        <v>6274.7</v>
      </c>
      <c r="R169" s="18">
        <v>-14493.35</v>
      </c>
      <c r="S169" s="18">
        <v>996.03</v>
      </c>
      <c r="T169" s="18">
        <v>58959.985200000003</v>
      </c>
      <c r="U169" s="18">
        <v>76212.691999999995</v>
      </c>
      <c r="V169" s="18">
        <v>64780.788200000003</v>
      </c>
      <c r="W169" s="18">
        <v>-5820.8029999999899</v>
      </c>
      <c r="X169" s="18">
        <v>-4074.5620999999901</v>
      </c>
      <c r="Y169" s="18">
        <v>0.94699999999999995</v>
      </c>
      <c r="Z169" s="18">
        <v>9349</v>
      </c>
      <c r="AA169" s="18">
        <v>72173.419324000002</v>
      </c>
      <c r="AB169" s="18">
        <v>73863.805946512002</v>
      </c>
      <c r="AC169" s="18">
        <v>7900.7172902462298</v>
      </c>
      <c r="AD169" s="18">
        <v>2810.0393250471302</v>
      </c>
      <c r="AE169" s="18">
        <v>26271058</v>
      </c>
      <c r="AF169" s="18"/>
      <c r="AG169" s="18"/>
    </row>
    <row r="170" spans="1:33">
      <c r="A170" s="18" t="s">
        <v>804</v>
      </c>
      <c r="B170" s="18" t="s">
        <v>830</v>
      </c>
      <c r="C170" s="18" t="s">
        <v>498</v>
      </c>
      <c r="D170" s="18">
        <v>45507.605000000003</v>
      </c>
      <c r="E170" s="18">
        <v>5066</v>
      </c>
      <c r="F170" s="18">
        <v>50573.605000000003</v>
      </c>
      <c r="G170" s="18">
        <v>33927</v>
      </c>
      <c r="H170" s="18">
        <v>5662</v>
      </c>
      <c r="I170" s="18">
        <v>1265</v>
      </c>
      <c r="J170" s="18">
        <v>0</v>
      </c>
      <c r="K170" s="18">
        <v>2553</v>
      </c>
      <c r="L170" s="18">
        <v>116</v>
      </c>
      <c r="M170" s="18">
        <v>11711</v>
      </c>
      <c r="N170" s="18">
        <v>5066</v>
      </c>
      <c r="O170" s="18">
        <v>5</v>
      </c>
      <c r="P170" s="18">
        <v>46931.219100000002</v>
      </c>
      <c r="Q170" s="18">
        <v>8058</v>
      </c>
      <c r="R170" s="18">
        <v>-10057.200000000001</v>
      </c>
      <c r="S170" s="18">
        <v>2315.23</v>
      </c>
      <c r="T170" s="18">
        <v>47247.249100000001</v>
      </c>
      <c r="U170" s="18">
        <v>50573.605000000003</v>
      </c>
      <c r="V170" s="18">
        <v>42987.564250000003</v>
      </c>
      <c r="W170" s="18">
        <v>4259.6848500000096</v>
      </c>
      <c r="X170" s="18">
        <v>2981.779395</v>
      </c>
      <c r="Y170" s="18">
        <v>1.0589999999999999</v>
      </c>
      <c r="Z170" s="18">
        <v>10475</v>
      </c>
      <c r="AA170" s="18">
        <v>53557.447695000003</v>
      </c>
      <c r="AB170" s="18">
        <v>54811.826300966997</v>
      </c>
      <c r="AC170" s="18">
        <v>5232.6325824312198</v>
      </c>
      <c r="AD170" s="18">
        <v>141.95461723212699</v>
      </c>
      <c r="AE170" s="18">
        <v>1486975</v>
      </c>
      <c r="AF170" s="18"/>
      <c r="AG170" s="18"/>
    </row>
    <row r="171" spans="1:33">
      <c r="A171" s="18" t="s">
        <v>804</v>
      </c>
      <c r="B171" s="18" t="s">
        <v>831</v>
      </c>
      <c r="C171" s="18" t="s">
        <v>499</v>
      </c>
      <c r="D171" s="18">
        <v>322713.86200000002</v>
      </c>
      <c r="E171" s="18">
        <v>23828</v>
      </c>
      <c r="F171" s="18">
        <v>346541.86200000002</v>
      </c>
      <c r="G171" s="18">
        <v>179055</v>
      </c>
      <c r="H171" s="18">
        <v>62290</v>
      </c>
      <c r="I171" s="18">
        <v>45891</v>
      </c>
      <c r="J171" s="18">
        <v>0</v>
      </c>
      <c r="K171" s="18">
        <v>7501</v>
      </c>
      <c r="L171" s="18">
        <v>47111</v>
      </c>
      <c r="M171" s="18">
        <v>19128</v>
      </c>
      <c r="N171" s="18">
        <v>23828</v>
      </c>
      <c r="O171" s="18">
        <v>7295</v>
      </c>
      <c r="P171" s="18">
        <v>247686.78150000001</v>
      </c>
      <c r="Q171" s="18">
        <v>98329.7</v>
      </c>
      <c r="R171" s="18">
        <v>-62503.9</v>
      </c>
      <c r="S171" s="18">
        <v>17002.04</v>
      </c>
      <c r="T171" s="18">
        <v>300514.62150000001</v>
      </c>
      <c r="U171" s="18">
        <v>346541.86200000002</v>
      </c>
      <c r="V171" s="18">
        <v>294560.58270000003</v>
      </c>
      <c r="W171" s="18">
        <v>5954.0387999999202</v>
      </c>
      <c r="X171" s="18">
        <v>4167.8271599999498</v>
      </c>
      <c r="Y171" s="18">
        <v>1.012</v>
      </c>
      <c r="Z171" s="18">
        <v>67998</v>
      </c>
      <c r="AA171" s="18">
        <v>350700.364344</v>
      </c>
      <c r="AB171" s="18">
        <v>358914.180593108</v>
      </c>
      <c r="AC171" s="18">
        <v>5278.3049588680296</v>
      </c>
      <c r="AD171" s="18">
        <v>187.626993668936</v>
      </c>
      <c r="AE171" s="18">
        <v>12758260</v>
      </c>
      <c r="AF171" s="18"/>
      <c r="AG171" s="18"/>
    </row>
    <row r="172" spans="1:33">
      <c r="A172" s="18" t="s">
        <v>804</v>
      </c>
      <c r="B172" s="18" t="s">
        <v>832</v>
      </c>
      <c r="C172" s="18" t="s">
        <v>500</v>
      </c>
      <c r="D172" s="18">
        <v>60685.762000000002</v>
      </c>
      <c r="E172" s="18">
        <v>4259</v>
      </c>
      <c r="F172" s="18">
        <v>64944.762000000002</v>
      </c>
      <c r="G172" s="18">
        <v>44263</v>
      </c>
      <c r="H172" s="18">
        <v>10783</v>
      </c>
      <c r="I172" s="18">
        <v>327</v>
      </c>
      <c r="J172" s="18">
        <v>0</v>
      </c>
      <c r="K172" s="18">
        <v>3843</v>
      </c>
      <c r="L172" s="18">
        <v>34</v>
      </c>
      <c r="M172" s="18">
        <v>10068</v>
      </c>
      <c r="N172" s="18">
        <v>4259</v>
      </c>
      <c r="O172" s="18">
        <v>78</v>
      </c>
      <c r="P172" s="18">
        <v>61229.007899999997</v>
      </c>
      <c r="Q172" s="18">
        <v>12710.05</v>
      </c>
      <c r="R172" s="18">
        <v>-8653</v>
      </c>
      <c r="S172" s="18">
        <v>1908.59</v>
      </c>
      <c r="T172" s="18">
        <v>67194.647899999996</v>
      </c>
      <c r="U172" s="18">
        <v>64944.762000000002</v>
      </c>
      <c r="V172" s="18">
        <v>55203.047700000003</v>
      </c>
      <c r="W172" s="18">
        <v>11991.600200000001</v>
      </c>
      <c r="X172" s="18">
        <v>8394.1201400000009</v>
      </c>
      <c r="Y172" s="18">
        <v>1.129</v>
      </c>
      <c r="Z172" s="18">
        <v>15059</v>
      </c>
      <c r="AA172" s="18">
        <v>73322.636297999998</v>
      </c>
      <c r="AB172" s="18">
        <v>75039.938937757805</v>
      </c>
      <c r="AC172" s="18">
        <v>4983.0625498212203</v>
      </c>
      <c r="AD172" s="18">
        <v>-107.615415377871</v>
      </c>
      <c r="AE172" s="18">
        <v>-1620581</v>
      </c>
      <c r="AF172" s="18"/>
      <c r="AG172" s="18"/>
    </row>
    <row r="173" spans="1:33">
      <c r="A173" s="18" t="s">
        <v>804</v>
      </c>
      <c r="B173" s="18" t="s">
        <v>833</v>
      </c>
      <c r="C173" s="18" t="s">
        <v>501</v>
      </c>
      <c r="D173" s="18">
        <v>161850.47399999999</v>
      </c>
      <c r="E173" s="18">
        <v>15608</v>
      </c>
      <c r="F173" s="18">
        <v>177458.47399999999</v>
      </c>
      <c r="G173" s="18">
        <v>117377</v>
      </c>
      <c r="H173" s="18">
        <v>28193</v>
      </c>
      <c r="I173" s="18">
        <v>1286</v>
      </c>
      <c r="J173" s="18">
        <v>0</v>
      </c>
      <c r="K173" s="18">
        <v>6363</v>
      </c>
      <c r="L173" s="18">
        <v>5422</v>
      </c>
      <c r="M173" s="18">
        <v>35776</v>
      </c>
      <c r="N173" s="18">
        <v>15608</v>
      </c>
      <c r="O173" s="18">
        <v>717</v>
      </c>
      <c r="P173" s="18">
        <v>162367.6041</v>
      </c>
      <c r="Q173" s="18">
        <v>30465.7</v>
      </c>
      <c r="R173" s="18">
        <v>-35627.75</v>
      </c>
      <c r="S173" s="18">
        <v>7184.88</v>
      </c>
      <c r="T173" s="18">
        <v>164390.43410000001</v>
      </c>
      <c r="U173" s="18">
        <v>177458.47399999999</v>
      </c>
      <c r="V173" s="18">
        <v>150839.7029</v>
      </c>
      <c r="W173" s="18">
        <v>13550.7312</v>
      </c>
      <c r="X173" s="18">
        <v>9485.5118400000301</v>
      </c>
      <c r="Y173" s="18">
        <v>1.0529999999999999</v>
      </c>
      <c r="Z173" s="18">
        <v>38386</v>
      </c>
      <c r="AA173" s="18">
        <v>186863.77312200001</v>
      </c>
      <c r="AB173" s="18">
        <v>191240.343129021</v>
      </c>
      <c r="AC173" s="18">
        <v>4982.0336354144902</v>
      </c>
      <c r="AD173" s="18">
        <v>-108.644329784603</v>
      </c>
      <c r="AE173" s="18">
        <v>-4170421</v>
      </c>
      <c r="AF173" s="18"/>
      <c r="AG173" s="18"/>
    </row>
    <row r="174" spans="1:33">
      <c r="A174" s="18" t="s">
        <v>804</v>
      </c>
      <c r="B174" s="18" t="s">
        <v>834</v>
      </c>
      <c r="C174" s="18" t="s">
        <v>502</v>
      </c>
      <c r="D174" s="18">
        <v>79101.043999999994</v>
      </c>
      <c r="E174" s="18">
        <v>11536</v>
      </c>
      <c r="F174" s="18">
        <v>90637.043999999994</v>
      </c>
      <c r="G174" s="18">
        <v>71850</v>
      </c>
      <c r="H174" s="18">
        <v>2361</v>
      </c>
      <c r="I174" s="18">
        <v>974</v>
      </c>
      <c r="J174" s="18">
        <v>3922</v>
      </c>
      <c r="K174" s="18">
        <v>0</v>
      </c>
      <c r="L174" s="18">
        <v>148</v>
      </c>
      <c r="M174" s="18">
        <v>31071</v>
      </c>
      <c r="N174" s="18">
        <v>11536</v>
      </c>
      <c r="O174" s="18">
        <v>5302</v>
      </c>
      <c r="P174" s="18">
        <v>99390.104999999996</v>
      </c>
      <c r="Q174" s="18">
        <v>6168.45</v>
      </c>
      <c r="R174" s="18">
        <v>-31042.85</v>
      </c>
      <c r="S174" s="18">
        <v>4523.53</v>
      </c>
      <c r="T174" s="18">
        <v>79039.235000000001</v>
      </c>
      <c r="U174" s="18">
        <v>90637.043999999994</v>
      </c>
      <c r="V174" s="18">
        <v>77041.487399999998</v>
      </c>
      <c r="W174" s="18">
        <v>1997.7475999999899</v>
      </c>
      <c r="X174" s="18">
        <v>1398.4233199999901</v>
      </c>
      <c r="Y174" s="18">
        <v>1.0149999999999999</v>
      </c>
      <c r="Z174" s="18">
        <v>18849</v>
      </c>
      <c r="AA174" s="18">
        <v>91996.599660000007</v>
      </c>
      <c r="AB174" s="18">
        <v>94151.268551101602</v>
      </c>
      <c r="AC174" s="18">
        <v>4995.0272455356599</v>
      </c>
      <c r="AD174" s="18">
        <v>-95.650719663436604</v>
      </c>
      <c r="AE174" s="18">
        <v>-1802920</v>
      </c>
      <c r="AF174" s="18"/>
      <c r="AG174" s="18"/>
    </row>
    <row r="175" spans="1:33">
      <c r="A175" s="18" t="s">
        <v>804</v>
      </c>
      <c r="B175" s="18" t="s">
        <v>835</v>
      </c>
      <c r="C175" s="18" t="s">
        <v>503</v>
      </c>
      <c r="D175" s="18">
        <v>315419.49</v>
      </c>
      <c r="E175" s="18">
        <v>35395</v>
      </c>
      <c r="F175" s="18">
        <v>350814.49</v>
      </c>
      <c r="G175" s="18">
        <v>214439</v>
      </c>
      <c r="H175" s="18">
        <v>22350</v>
      </c>
      <c r="I175" s="18">
        <v>9190</v>
      </c>
      <c r="J175" s="18">
        <v>0</v>
      </c>
      <c r="K175" s="18">
        <v>10154</v>
      </c>
      <c r="L175" s="18">
        <v>7203</v>
      </c>
      <c r="M175" s="18">
        <v>78445</v>
      </c>
      <c r="N175" s="18">
        <v>35395</v>
      </c>
      <c r="O175" s="18">
        <v>786</v>
      </c>
      <c r="P175" s="18">
        <v>296633.46870000003</v>
      </c>
      <c r="Q175" s="18">
        <v>35439.9</v>
      </c>
      <c r="R175" s="18">
        <v>-73468.899999999994</v>
      </c>
      <c r="S175" s="18">
        <v>16750.099999999999</v>
      </c>
      <c r="T175" s="18">
        <v>275354.5687</v>
      </c>
      <c r="U175" s="18">
        <v>350814.49</v>
      </c>
      <c r="V175" s="18">
        <v>298192.31650000002</v>
      </c>
      <c r="W175" s="18">
        <v>-22837.747800000001</v>
      </c>
      <c r="X175" s="18">
        <v>-15986.42346</v>
      </c>
      <c r="Y175" s="18">
        <v>0.95399999999999996</v>
      </c>
      <c r="Z175" s="18">
        <v>55707</v>
      </c>
      <c r="AA175" s="18">
        <v>334677.02346</v>
      </c>
      <c r="AB175" s="18">
        <v>342515.55416310002</v>
      </c>
      <c r="AC175" s="18">
        <v>6148.5191118369403</v>
      </c>
      <c r="AD175" s="18">
        <v>1057.84114663785</v>
      </c>
      <c r="AE175" s="18">
        <v>58929157</v>
      </c>
      <c r="AF175" s="18"/>
      <c r="AG175" s="18"/>
    </row>
    <row r="176" spans="1:33">
      <c r="A176" s="18" t="s">
        <v>804</v>
      </c>
      <c r="B176" s="18" t="s">
        <v>836</v>
      </c>
      <c r="C176" s="18" t="s">
        <v>504</v>
      </c>
      <c r="D176" s="18">
        <v>28963.062999999998</v>
      </c>
      <c r="E176" s="18">
        <v>4456</v>
      </c>
      <c r="F176" s="18">
        <v>33419.063000000002</v>
      </c>
      <c r="G176" s="18">
        <v>17964</v>
      </c>
      <c r="H176" s="18">
        <v>7381</v>
      </c>
      <c r="I176" s="18">
        <v>207</v>
      </c>
      <c r="J176" s="18">
        <v>0</v>
      </c>
      <c r="K176" s="18">
        <v>1636</v>
      </c>
      <c r="L176" s="18">
        <v>50</v>
      </c>
      <c r="M176" s="18">
        <v>5047</v>
      </c>
      <c r="N176" s="18">
        <v>4456</v>
      </c>
      <c r="O176" s="18">
        <v>0</v>
      </c>
      <c r="P176" s="18">
        <v>24849.601200000001</v>
      </c>
      <c r="Q176" s="18">
        <v>7840.4</v>
      </c>
      <c r="R176" s="18">
        <v>-4332.45</v>
      </c>
      <c r="S176" s="18">
        <v>2929.61</v>
      </c>
      <c r="T176" s="18">
        <v>31287.161199999999</v>
      </c>
      <c r="U176" s="18">
        <v>33419.063000000002</v>
      </c>
      <c r="V176" s="18">
        <v>28406.203549999998</v>
      </c>
      <c r="W176" s="18">
        <v>2880.9576499999998</v>
      </c>
      <c r="X176" s="18">
        <v>2016.670355</v>
      </c>
      <c r="Y176" s="18">
        <v>1.06</v>
      </c>
      <c r="Z176" s="18">
        <v>9048</v>
      </c>
      <c r="AA176" s="18">
        <v>35424.20678</v>
      </c>
      <c r="AB176" s="18">
        <v>36253.883492214401</v>
      </c>
      <c r="AC176" s="18">
        <v>4006.83946642512</v>
      </c>
      <c r="AD176" s="18">
        <v>-1083.8384987739801</v>
      </c>
      <c r="AE176" s="18">
        <v>-9806571</v>
      </c>
      <c r="AF176" s="18"/>
      <c r="AG176" s="18"/>
    </row>
    <row r="177" spans="1:33">
      <c r="A177" s="18" t="s">
        <v>804</v>
      </c>
      <c r="B177" s="18" t="s">
        <v>837</v>
      </c>
      <c r="C177" s="18" t="s">
        <v>505</v>
      </c>
      <c r="D177" s="18">
        <v>116717.26700000001</v>
      </c>
      <c r="E177" s="18">
        <v>8709</v>
      </c>
      <c r="F177" s="18">
        <v>125426.26700000001</v>
      </c>
      <c r="G177" s="18">
        <v>83156</v>
      </c>
      <c r="H177" s="18">
        <v>19121</v>
      </c>
      <c r="I177" s="18">
        <v>3623</v>
      </c>
      <c r="J177" s="18">
        <v>0</v>
      </c>
      <c r="K177" s="18">
        <v>4893</v>
      </c>
      <c r="L177" s="18">
        <v>2893</v>
      </c>
      <c r="M177" s="18">
        <v>11661</v>
      </c>
      <c r="N177" s="18">
        <v>8709</v>
      </c>
      <c r="O177" s="18">
        <v>0</v>
      </c>
      <c r="P177" s="18">
        <v>115029.6948</v>
      </c>
      <c r="Q177" s="18">
        <v>23491.45</v>
      </c>
      <c r="R177" s="18">
        <v>-12370.9</v>
      </c>
      <c r="S177" s="18">
        <v>5420.28</v>
      </c>
      <c r="T177" s="18">
        <v>131570.52480000001</v>
      </c>
      <c r="U177" s="18">
        <v>125426.26700000001</v>
      </c>
      <c r="V177" s="18">
        <v>106612.32695</v>
      </c>
      <c r="W177" s="18">
        <v>24958.19785</v>
      </c>
      <c r="X177" s="18">
        <v>17470.738495000001</v>
      </c>
      <c r="Y177" s="18">
        <v>1.139</v>
      </c>
      <c r="Z177" s="18">
        <v>26502</v>
      </c>
      <c r="AA177" s="18">
        <v>142860.518113</v>
      </c>
      <c r="AB177" s="18">
        <v>146206.47997770301</v>
      </c>
      <c r="AC177" s="18">
        <v>5516.8092965701999</v>
      </c>
      <c r="AD177" s="18">
        <v>426.13133137110299</v>
      </c>
      <c r="AE177" s="18">
        <v>11293333</v>
      </c>
      <c r="AF177" s="18"/>
      <c r="AG177" s="18"/>
    </row>
    <row r="178" spans="1:33">
      <c r="A178" s="18" t="s">
        <v>804</v>
      </c>
      <c r="B178" s="18" t="s">
        <v>838</v>
      </c>
      <c r="C178" s="18" t="s">
        <v>506</v>
      </c>
      <c r="D178" s="18">
        <v>55730.87</v>
      </c>
      <c r="E178" s="18">
        <v>5899</v>
      </c>
      <c r="F178" s="18">
        <v>61629.87</v>
      </c>
      <c r="G178" s="18">
        <v>28259</v>
      </c>
      <c r="H178" s="18">
        <v>10453</v>
      </c>
      <c r="I178" s="18">
        <v>287</v>
      </c>
      <c r="J178" s="18">
        <v>0</v>
      </c>
      <c r="K178" s="18">
        <v>2749</v>
      </c>
      <c r="L178" s="18">
        <v>73</v>
      </c>
      <c r="M178" s="18">
        <v>5924</v>
      </c>
      <c r="N178" s="18">
        <v>5899</v>
      </c>
      <c r="O178" s="18">
        <v>2135</v>
      </c>
      <c r="P178" s="18">
        <v>39090.674700000003</v>
      </c>
      <c r="Q178" s="18">
        <v>11465.65</v>
      </c>
      <c r="R178" s="18">
        <v>-6912.2</v>
      </c>
      <c r="S178" s="18">
        <v>4007.07</v>
      </c>
      <c r="T178" s="18">
        <v>47651.1947</v>
      </c>
      <c r="U178" s="18">
        <v>61629.87</v>
      </c>
      <c r="V178" s="18">
        <v>52385.389499999997</v>
      </c>
      <c r="W178" s="18">
        <v>-4734.1948000000002</v>
      </c>
      <c r="X178" s="18">
        <v>-3313.9363600000001</v>
      </c>
      <c r="Y178" s="18">
        <v>0.94599999999999995</v>
      </c>
      <c r="Z178" s="18">
        <v>13228</v>
      </c>
      <c r="AA178" s="18">
        <v>58301.857020000003</v>
      </c>
      <c r="AB178" s="18">
        <v>59667.355289269901</v>
      </c>
      <c r="AC178" s="18">
        <v>4510.6860666215598</v>
      </c>
      <c r="AD178" s="18">
        <v>-579.991898577538</v>
      </c>
      <c r="AE178" s="18">
        <v>-7672133</v>
      </c>
      <c r="AF178" s="18"/>
      <c r="AG178" s="18"/>
    </row>
    <row r="179" spans="1:33">
      <c r="A179" s="18" t="s">
        <v>804</v>
      </c>
      <c r="B179" s="18" t="s">
        <v>839</v>
      </c>
      <c r="C179" s="18" t="s">
        <v>507</v>
      </c>
      <c r="D179" s="18">
        <v>35684.016000000003</v>
      </c>
      <c r="E179" s="18">
        <v>9352</v>
      </c>
      <c r="F179" s="18">
        <v>45036.016000000003</v>
      </c>
      <c r="G179" s="18">
        <v>26106</v>
      </c>
      <c r="H179" s="18">
        <v>9829</v>
      </c>
      <c r="I179" s="18">
        <v>866</v>
      </c>
      <c r="J179" s="18">
        <v>0</v>
      </c>
      <c r="K179" s="18">
        <v>2106</v>
      </c>
      <c r="L179" s="18">
        <v>1658</v>
      </c>
      <c r="M179" s="18">
        <v>8444</v>
      </c>
      <c r="N179" s="18">
        <v>9352</v>
      </c>
      <c r="O179" s="18">
        <v>33</v>
      </c>
      <c r="P179" s="18">
        <v>36112.429799999998</v>
      </c>
      <c r="Q179" s="18">
        <v>10880.85</v>
      </c>
      <c r="R179" s="18">
        <v>-8614.75</v>
      </c>
      <c r="S179" s="18">
        <v>6513.72</v>
      </c>
      <c r="T179" s="18">
        <v>44892.249799999998</v>
      </c>
      <c r="U179" s="18">
        <v>45036.016000000003</v>
      </c>
      <c r="V179" s="18">
        <v>38280.613599999997</v>
      </c>
      <c r="W179" s="18">
        <v>6611.6361999999899</v>
      </c>
      <c r="X179" s="18">
        <v>4628.14534</v>
      </c>
      <c r="Y179" s="18">
        <v>1.103</v>
      </c>
      <c r="Z179" s="18">
        <v>10655</v>
      </c>
      <c r="AA179" s="18">
        <v>49674.725648</v>
      </c>
      <c r="AB179" s="18">
        <v>50838.166323234997</v>
      </c>
      <c r="AC179" s="18">
        <v>4771.2966985673402</v>
      </c>
      <c r="AD179" s="18">
        <v>-319.38126663175501</v>
      </c>
      <c r="AE179" s="18">
        <v>-3403007</v>
      </c>
      <c r="AF179" s="18"/>
      <c r="AG179" s="18"/>
    </row>
    <row r="180" spans="1:33">
      <c r="A180" s="18" t="s">
        <v>804</v>
      </c>
      <c r="B180" s="18" t="s">
        <v>840</v>
      </c>
      <c r="C180" s="18" t="s">
        <v>508</v>
      </c>
      <c r="D180" s="18">
        <v>45647.343000000001</v>
      </c>
      <c r="E180" s="18">
        <v>3693</v>
      </c>
      <c r="F180" s="18">
        <v>49340.343000000001</v>
      </c>
      <c r="G180" s="18">
        <v>41942</v>
      </c>
      <c r="H180" s="18">
        <v>11708</v>
      </c>
      <c r="I180" s="18">
        <v>1467</v>
      </c>
      <c r="J180" s="18">
        <v>0</v>
      </c>
      <c r="K180" s="18">
        <v>3549</v>
      </c>
      <c r="L180" s="18">
        <v>650</v>
      </c>
      <c r="M180" s="18">
        <v>14978</v>
      </c>
      <c r="N180" s="18">
        <v>3693</v>
      </c>
      <c r="O180" s="18">
        <v>747</v>
      </c>
      <c r="P180" s="18">
        <v>58018.368600000002</v>
      </c>
      <c r="Q180" s="18">
        <v>14215.4</v>
      </c>
      <c r="R180" s="18">
        <v>-13918.75</v>
      </c>
      <c r="S180" s="18">
        <v>592.79</v>
      </c>
      <c r="T180" s="18">
        <v>58907.808599999997</v>
      </c>
      <c r="U180" s="18">
        <v>49340.343000000001</v>
      </c>
      <c r="V180" s="18">
        <v>41939.291550000002</v>
      </c>
      <c r="W180" s="18">
        <v>16968.517049999999</v>
      </c>
      <c r="X180" s="18">
        <v>11877.961934999999</v>
      </c>
      <c r="Y180" s="18">
        <v>1.2410000000000001</v>
      </c>
      <c r="Z180" s="18">
        <v>12851</v>
      </c>
      <c r="AA180" s="18">
        <v>61231.365662999997</v>
      </c>
      <c r="AB180" s="18">
        <v>62665.476480588201</v>
      </c>
      <c r="AC180" s="18">
        <v>4876.3112972210902</v>
      </c>
      <c r="AD180" s="18">
        <v>-214.366667978008</v>
      </c>
      <c r="AE180" s="18">
        <v>-2754826</v>
      </c>
      <c r="AF180" s="18"/>
      <c r="AG180" s="18"/>
    </row>
    <row r="181" spans="1:33">
      <c r="A181" s="18" t="s">
        <v>804</v>
      </c>
      <c r="B181" s="18" t="s">
        <v>841</v>
      </c>
      <c r="C181" s="18" t="s">
        <v>509</v>
      </c>
      <c r="D181" s="18">
        <v>60430.182999999997</v>
      </c>
      <c r="E181" s="18">
        <v>8363</v>
      </c>
      <c r="F181" s="18">
        <v>68793.183000000005</v>
      </c>
      <c r="G181" s="18">
        <v>28942</v>
      </c>
      <c r="H181" s="18">
        <v>1672</v>
      </c>
      <c r="I181" s="18">
        <v>2920</v>
      </c>
      <c r="J181" s="18">
        <v>0</v>
      </c>
      <c r="K181" s="18">
        <v>1969</v>
      </c>
      <c r="L181" s="18">
        <v>288</v>
      </c>
      <c r="M181" s="18">
        <v>13625</v>
      </c>
      <c r="N181" s="18">
        <v>8363</v>
      </c>
      <c r="O181" s="18">
        <v>72</v>
      </c>
      <c r="P181" s="18">
        <v>40035.4686</v>
      </c>
      <c r="Q181" s="18">
        <v>5576.85</v>
      </c>
      <c r="R181" s="18">
        <v>-11887.25</v>
      </c>
      <c r="S181" s="18">
        <v>4792.3</v>
      </c>
      <c r="T181" s="18">
        <v>38517.368600000002</v>
      </c>
      <c r="U181" s="18">
        <v>68793.183000000005</v>
      </c>
      <c r="V181" s="18">
        <v>58474.205549999999</v>
      </c>
      <c r="W181" s="18">
        <v>-19956.836950000001</v>
      </c>
      <c r="X181" s="18">
        <v>-13969.785865</v>
      </c>
      <c r="Y181" s="18">
        <v>0.79700000000000004</v>
      </c>
      <c r="Z181" s="18">
        <v>11138</v>
      </c>
      <c r="AA181" s="18">
        <v>54828.166851000002</v>
      </c>
      <c r="AB181" s="18">
        <v>56112.307198649702</v>
      </c>
      <c r="AC181" s="18">
        <v>5037.9158914212303</v>
      </c>
      <c r="AD181" s="18">
        <v>-52.762073777864302</v>
      </c>
      <c r="AE181" s="18">
        <v>-587664</v>
      </c>
      <c r="AF181" s="18"/>
      <c r="AG181" s="18"/>
    </row>
    <row r="182" spans="1:33">
      <c r="A182" s="18" t="s">
        <v>804</v>
      </c>
      <c r="B182" s="18" t="s">
        <v>842</v>
      </c>
      <c r="C182" s="18" t="s">
        <v>510</v>
      </c>
      <c r="D182" s="18">
        <v>59841.133999999998</v>
      </c>
      <c r="E182" s="18">
        <v>7310</v>
      </c>
      <c r="F182" s="18">
        <v>67151.134000000005</v>
      </c>
      <c r="G182" s="18">
        <v>34921</v>
      </c>
      <c r="H182" s="18">
        <v>7693</v>
      </c>
      <c r="I182" s="18">
        <v>798</v>
      </c>
      <c r="J182" s="18">
        <v>0</v>
      </c>
      <c r="K182" s="18">
        <v>1821</v>
      </c>
      <c r="L182" s="18">
        <v>12</v>
      </c>
      <c r="M182" s="18">
        <v>10698</v>
      </c>
      <c r="N182" s="18">
        <v>7310</v>
      </c>
      <c r="O182" s="18">
        <v>44</v>
      </c>
      <c r="P182" s="18">
        <v>48306.219299999997</v>
      </c>
      <c r="Q182" s="18">
        <v>8765.2000000000007</v>
      </c>
      <c r="R182" s="18">
        <v>-9140.9</v>
      </c>
      <c r="S182" s="18">
        <v>4394.84</v>
      </c>
      <c r="T182" s="18">
        <v>52325.359299999996</v>
      </c>
      <c r="U182" s="18">
        <v>67151.134000000005</v>
      </c>
      <c r="V182" s="18">
        <v>57078.463900000002</v>
      </c>
      <c r="W182" s="18">
        <v>-4753.1045999999897</v>
      </c>
      <c r="X182" s="18">
        <v>-3327.1732199999901</v>
      </c>
      <c r="Y182" s="18">
        <v>0.95</v>
      </c>
      <c r="Z182" s="18">
        <v>12788</v>
      </c>
      <c r="AA182" s="18">
        <v>63793.577299999997</v>
      </c>
      <c r="AB182" s="18">
        <v>65287.698136730898</v>
      </c>
      <c r="AC182" s="18">
        <v>5105.3877179176498</v>
      </c>
      <c r="AD182" s="18">
        <v>14.709752718554199</v>
      </c>
      <c r="AE182" s="18">
        <v>188108</v>
      </c>
      <c r="AF182" s="18"/>
      <c r="AG182" s="18"/>
    </row>
    <row r="183" spans="1:33">
      <c r="A183" s="18" t="s">
        <v>804</v>
      </c>
      <c r="B183" s="18" t="s">
        <v>843</v>
      </c>
      <c r="C183" s="18" t="s">
        <v>511</v>
      </c>
      <c r="D183" s="18">
        <v>66782.994999999995</v>
      </c>
      <c r="E183" s="18">
        <v>9619</v>
      </c>
      <c r="F183" s="18">
        <v>76401.994999999995</v>
      </c>
      <c r="G183" s="18">
        <v>48670</v>
      </c>
      <c r="H183" s="18">
        <v>11103</v>
      </c>
      <c r="I183" s="18">
        <v>1561</v>
      </c>
      <c r="J183" s="18">
        <v>0</v>
      </c>
      <c r="K183" s="18">
        <v>3584</v>
      </c>
      <c r="L183" s="18">
        <v>677</v>
      </c>
      <c r="M183" s="18">
        <v>21934</v>
      </c>
      <c r="N183" s="18">
        <v>9619</v>
      </c>
      <c r="O183" s="18">
        <v>517</v>
      </c>
      <c r="P183" s="18">
        <v>67325.210999999996</v>
      </c>
      <c r="Q183" s="18">
        <v>13810.8</v>
      </c>
      <c r="R183" s="18">
        <v>-19658.8</v>
      </c>
      <c r="S183" s="18">
        <v>4447.37</v>
      </c>
      <c r="T183" s="18">
        <v>65924.581000000006</v>
      </c>
      <c r="U183" s="18">
        <v>76401.994999999995</v>
      </c>
      <c r="V183" s="18">
        <v>64941.695749999999</v>
      </c>
      <c r="W183" s="18">
        <v>982.88524999999902</v>
      </c>
      <c r="X183" s="18">
        <v>688.01967500000001</v>
      </c>
      <c r="Y183" s="18">
        <v>1.0089999999999999</v>
      </c>
      <c r="Z183" s="18">
        <v>15891</v>
      </c>
      <c r="AA183" s="18">
        <v>77089.612955000004</v>
      </c>
      <c r="AB183" s="18">
        <v>78895.142631912895</v>
      </c>
      <c r="AC183" s="18">
        <v>4964.7689026438202</v>
      </c>
      <c r="AD183" s="18">
        <v>-125.909062555278</v>
      </c>
      <c r="AE183" s="18">
        <v>-2000821</v>
      </c>
      <c r="AF183" s="18"/>
      <c r="AG183" s="18"/>
    </row>
    <row r="184" spans="1:33">
      <c r="A184" s="18" t="s">
        <v>804</v>
      </c>
      <c r="B184" s="18" t="s">
        <v>844</v>
      </c>
      <c r="C184" s="18" t="s">
        <v>512</v>
      </c>
      <c r="D184" s="18">
        <v>58057.538999999997</v>
      </c>
      <c r="E184" s="18">
        <v>4557</v>
      </c>
      <c r="F184" s="18">
        <v>62614.538999999997</v>
      </c>
      <c r="G184" s="18">
        <v>37705</v>
      </c>
      <c r="H184" s="18">
        <v>3100</v>
      </c>
      <c r="I184" s="18">
        <v>910</v>
      </c>
      <c r="J184" s="18">
        <v>0</v>
      </c>
      <c r="K184" s="18">
        <v>2552</v>
      </c>
      <c r="L184" s="18">
        <v>455</v>
      </c>
      <c r="M184" s="18">
        <v>7386</v>
      </c>
      <c r="N184" s="18">
        <v>4557</v>
      </c>
      <c r="O184" s="18">
        <v>0</v>
      </c>
      <c r="P184" s="18">
        <v>52157.326500000003</v>
      </c>
      <c r="Q184" s="18">
        <v>5577.7</v>
      </c>
      <c r="R184" s="18">
        <v>-6664.85</v>
      </c>
      <c r="S184" s="18">
        <v>2617.83</v>
      </c>
      <c r="T184" s="18">
        <v>53688.006500000003</v>
      </c>
      <c r="U184" s="18">
        <v>62614.538999999997</v>
      </c>
      <c r="V184" s="18">
        <v>53222.35815</v>
      </c>
      <c r="W184" s="18">
        <v>465.64835000000301</v>
      </c>
      <c r="X184" s="18">
        <v>325.95384500000199</v>
      </c>
      <c r="Y184" s="18">
        <v>1.0049999999999999</v>
      </c>
      <c r="Z184" s="18">
        <v>11876</v>
      </c>
      <c r="AA184" s="18">
        <v>62927.611695</v>
      </c>
      <c r="AB184" s="18">
        <v>64401.450595694601</v>
      </c>
      <c r="AC184" s="18">
        <v>5422.8233913518598</v>
      </c>
      <c r="AD184" s="18">
        <v>332.14542615276201</v>
      </c>
      <c r="AE184" s="18">
        <v>3944559</v>
      </c>
      <c r="AF184" s="18"/>
      <c r="AG184" s="18"/>
    </row>
    <row r="185" spans="1:33">
      <c r="A185" s="18" t="s">
        <v>804</v>
      </c>
      <c r="B185" s="18" t="s">
        <v>845</v>
      </c>
      <c r="C185" s="18" t="s">
        <v>513</v>
      </c>
      <c r="D185" s="18">
        <v>247725.02299999999</v>
      </c>
      <c r="E185" s="18">
        <v>30627</v>
      </c>
      <c r="F185" s="18">
        <v>278352.02299999999</v>
      </c>
      <c r="G185" s="18">
        <v>172094</v>
      </c>
      <c r="H185" s="18">
        <v>45976</v>
      </c>
      <c r="I185" s="18">
        <v>4263</v>
      </c>
      <c r="J185" s="18">
        <v>0</v>
      </c>
      <c r="K185" s="18">
        <v>9215</v>
      </c>
      <c r="L185" s="18">
        <v>1137</v>
      </c>
      <c r="M185" s="18">
        <v>50245</v>
      </c>
      <c r="N185" s="18">
        <v>30627</v>
      </c>
      <c r="O185" s="18">
        <v>67</v>
      </c>
      <c r="P185" s="18">
        <v>238057.63020000001</v>
      </c>
      <c r="Q185" s="18">
        <v>50535.9</v>
      </c>
      <c r="R185" s="18">
        <v>-43731.65</v>
      </c>
      <c r="S185" s="18">
        <v>17491.3</v>
      </c>
      <c r="T185" s="18">
        <v>262353.1802</v>
      </c>
      <c r="U185" s="18">
        <v>278352.02299999999</v>
      </c>
      <c r="V185" s="18">
        <v>236599.21955000001</v>
      </c>
      <c r="W185" s="18">
        <v>25753.960650000001</v>
      </c>
      <c r="X185" s="18">
        <v>18027.772454999998</v>
      </c>
      <c r="Y185" s="18">
        <v>1.0649999999999999</v>
      </c>
      <c r="Z185" s="18">
        <v>58624</v>
      </c>
      <c r="AA185" s="18">
        <v>296444.90449500002</v>
      </c>
      <c r="AB185" s="18">
        <v>303387.99387006002</v>
      </c>
      <c r="AC185" s="18">
        <v>5175.1500046066403</v>
      </c>
      <c r="AD185" s="18">
        <v>84.472039407545694</v>
      </c>
      <c r="AE185" s="18">
        <v>4952089</v>
      </c>
      <c r="AF185" s="18"/>
      <c r="AG185" s="18"/>
    </row>
    <row r="186" spans="1:33">
      <c r="A186" s="18" t="s">
        <v>804</v>
      </c>
      <c r="B186" s="18" t="s">
        <v>846</v>
      </c>
      <c r="C186" s="18" t="s">
        <v>514</v>
      </c>
      <c r="D186" s="18">
        <v>72169.899999999994</v>
      </c>
      <c r="E186" s="18">
        <v>8456</v>
      </c>
      <c r="F186" s="18">
        <v>80625.899999999994</v>
      </c>
      <c r="G186" s="18">
        <v>48106</v>
      </c>
      <c r="H186" s="18">
        <v>2383</v>
      </c>
      <c r="I186" s="18">
        <v>8371</v>
      </c>
      <c r="J186" s="18">
        <v>0</v>
      </c>
      <c r="K186" s="18">
        <v>6644</v>
      </c>
      <c r="L186" s="18">
        <v>1787</v>
      </c>
      <c r="M186" s="18">
        <v>24747</v>
      </c>
      <c r="N186" s="18">
        <v>8456</v>
      </c>
      <c r="O186" s="18">
        <v>0</v>
      </c>
      <c r="P186" s="18">
        <v>66545.029800000004</v>
      </c>
      <c r="Q186" s="18">
        <v>14788.3</v>
      </c>
      <c r="R186" s="18">
        <v>-22553.9</v>
      </c>
      <c r="S186" s="18">
        <v>2980.61</v>
      </c>
      <c r="T186" s="18">
        <v>61760.039799999999</v>
      </c>
      <c r="U186" s="18">
        <v>80625.899999999994</v>
      </c>
      <c r="V186" s="18">
        <v>68532.014999999999</v>
      </c>
      <c r="W186" s="18">
        <v>-6771.9751999999899</v>
      </c>
      <c r="X186" s="18">
        <v>-4740.3826399999898</v>
      </c>
      <c r="Y186" s="18">
        <v>0.94099999999999995</v>
      </c>
      <c r="Z186" s="18">
        <v>9338</v>
      </c>
      <c r="AA186" s="18">
        <v>75868.971900000004</v>
      </c>
      <c r="AB186" s="18">
        <v>77645.912723432106</v>
      </c>
      <c r="AC186" s="18">
        <v>8315.0474109479692</v>
      </c>
      <c r="AD186" s="18">
        <v>3224.36944574887</v>
      </c>
      <c r="AE186" s="18">
        <v>30109162</v>
      </c>
      <c r="AF186" s="18"/>
      <c r="AG186" s="18"/>
    </row>
    <row r="187" spans="1:33">
      <c r="A187" s="18" t="s">
        <v>804</v>
      </c>
      <c r="B187" s="18" t="s">
        <v>847</v>
      </c>
      <c r="C187" s="18" t="s">
        <v>515</v>
      </c>
      <c r="D187" s="18">
        <v>329476.09399999998</v>
      </c>
      <c r="E187" s="18">
        <v>26077</v>
      </c>
      <c r="F187" s="18">
        <v>355553.09399999998</v>
      </c>
      <c r="G187" s="18">
        <v>209711</v>
      </c>
      <c r="H187" s="18">
        <v>59018</v>
      </c>
      <c r="I187" s="18">
        <v>5706</v>
      </c>
      <c r="J187" s="18">
        <v>0</v>
      </c>
      <c r="K187" s="18">
        <v>14086</v>
      </c>
      <c r="L187" s="18">
        <v>665</v>
      </c>
      <c r="M187" s="18">
        <v>61560</v>
      </c>
      <c r="N187" s="18">
        <v>26077</v>
      </c>
      <c r="O187" s="18">
        <v>380</v>
      </c>
      <c r="P187" s="18">
        <v>290093.22629999998</v>
      </c>
      <c r="Q187" s="18">
        <v>66988.5</v>
      </c>
      <c r="R187" s="18">
        <v>-53214.25</v>
      </c>
      <c r="S187" s="18">
        <v>11700.25</v>
      </c>
      <c r="T187" s="18">
        <v>315567.72629999998</v>
      </c>
      <c r="U187" s="18">
        <v>355553.09399999998</v>
      </c>
      <c r="V187" s="18">
        <v>302220.1299</v>
      </c>
      <c r="W187" s="18">
        <v>13347.5964</v>
      </c>
      <c r="X187" s="18">
        <v>9343.3174799999906</v>
      </c>
      <c r="Y187" s="18">
        <v>1.026</v>
      </c>
      <c r="Z187" s="18">
        <v>56182</v>
      </c>
      <c r="AA187" s="18">
        <v>364797.47444399999</v>
      </c>
      <c r="AB187" s="18">
        <v>373341.46164180798</v>
      </c>
      <c r="AC187" s="18">
        <v>6645.2148667154597</v>
      </c>
      <c r="AD187" s="18">
        <v>1554.5369015163701</v>
      </c>
      <c r="AE187" s="18">
        <v>87336992</v>
      </c>
      <c r="AF187" s="18"/>
      <c r="AG187" s="18"/>
    </row>
    <row r="188" spans="1:33">
      <c r="A188" s="18" t="s">
        <v>804</v>
      </c>
      <c r="B188" s="18" t="s">
        <v>848</v>
      </c>
      <c r="C188" s="18" t="s">
        <v>516</v>
      </c>
      <c r="D188" s="18">
        <v>121397.66499999999</v>
      </c>
      <c r="E188" s="18">
        <v>13454</v>
      </c>
      <c r="F188" s="18">
        <v>134851.66500000001</v>
      </c>
      <c r="G188" s="18">
        <v>66362</v>
      </c>
      <c r="H188" s="18">
        <v>29790</v>
      </c>
      <c r="I188" s="18">
        <v>2096</v>
      </c>
      <c r="J188" s="18">
        <v>0</v>
      </c>
      <c r="K188" s="18">
        <v>5604</v>
      </c>
      <c r="L188" s="18">
        <v>500</v>
      </c>
      <c r="M188" s="18">
        <v>11564</v>
      </c>
      <c r="N188" s="18">
        <v>13454</v>
      </c>
      <c r="O188" s="18">
        <v>452</v>
      </c>
      <c r="P188" s="18">
        <v>91798.554600000003</v>
      </c>
      <c r="Q188" s="18">
        <v>31866.5</v>
      </c>
      <c r="R188" s="18">
        <v>-10638.6</v>
      </c>
      <c r="S188" s="18">
        <v>9470.02</v>
      </c>
      <c r="T188" s="18">
        <v>122496.4746</v>
      </c>
      <c r="U188" s="18">
        <v>134851.66500000001</v>
      </c>
      <c r="V188" s="18">
        <v>114623.91525000001</v>
      </c>
      <c r="W188" s="18">
        <v>7872.5593500000296</v>
      </c>
      <c r="X188" s="18">
        <v>5510.7915450000201</v>
      </c>
      <c r="Y188" s="18">
        <v>1.0409999999999999</v>
      </c>
      <c r="Z188" s="18">
        <v>24433</v>
      </c>
      <c r="AA188" s="18">
        <v>140380.58326499999</v>
      </c>
      <c r="AB188" s="18">
        <v>143668.46213001999</v>
      </c>
      <c r="AC188" s="18">
        <v>5880.0991335497001</v>
      </c>
      <c r="AD188" s="18">
        <v>789.42116835060199</v>
      </c>
      <c r="AE188" s="18">
        <v>19287927</v>
      </c>
      <c r="AF188" s="18"/>
      <c r="AG188" s="18"/>
    </row>
    <row r="189" spans="1:33">
      <c r="A189" s="18" t="s">
        <v>804</v>
      </c>
      <c r="B189" s="18" t="s">
        <v>849</v>
      </c>
      <c r="C189" s="18" t="s">
        <v>517</v>
      </c>
      <c r="D189" s="18">
        <v>86908.672000000006</v>
      </c>
      <c r="E189" s="18">
        <v>6495</v>
      </c>
      <c r="F189" s="18">
        <v>93403.672000000006</v>
      </c>
      <c r="G189" s="18">
        <v>54242</v>
      </c>
      <c r="H189" s="18">
        <v>3573</v>
      </c>
      <c r="I189" s="18">
        <v>1946</v>
      </c>
      <c r="J189" s="18">
        <v>5684</v>
      </c>
      <c r="K189" s="18">
        <v>0</v>
      </c>
      <c r="L189" s="18">
        <v>5994</v>
      </c>
      <c r="M189" s="18">
        <v>20041</v>
      </c>
      <c r="N189" s="18">
        <v>6495</v>
      </c>
      <c r="O189" s="18">
        <v>122</v>
      </c>
      <c r="P189" s="18">
        <v>75032.958599999998</v>
      </c>
      <c r="Q189" s="18">
        <v>9522.5499999999993</v>
      </c>
      <c r="R189" s="18">
        <v>-22233.45</v>
      </c>
      <c r="S189" s="18">
        <v>2113.7800000000002</v>
      </c>
      <c r="T189" s="18">
        <v>64435.838600000003</v>
      </c>
      <c r="U189" s="18">
        <v>93403.672000000006</v>
      </c>
      <c r="V189" s="18">
        <v>79393.121199999994</v>
      </c>
      <c r="W189" s="18">
        <v>-14957.2826</v>
      </c>
      <c r="X189" s="18">
        <v>-10470.097820000001</v>
      </c>
      <c r="Y189" s="18">
        <v>0.88800000000000001</v>
      </c>
      <c r="Z189" s="18">
        <v>15970</v>
      </c>
      <c r="AA189" s="18">
        <v>82942.460735999994</v>
      </c>
      <c r="AB189" s="18">
        <v>84885.071012464206</v>
      </c>
      <c r="AC189" s="18">
        <v>5315.2830940804097</v>
      </c>
      <c r="AD189" s="18">
        <v>224.60512888131899</v>
      </c>
      <c r="AE189" s="18">
        <v>3586944</v>
      </c>
      <c r="AF189" s="18"/>
      <c r="AG189" s="18"/>
    </row>
    <row r="190" spans="1:33">
      <c r="A190" s="18" t="s">
        <v>804</v>
      </c>
      <c r="B190" s="18" t="s">
        <v>850</v>
      </c>
      <c r="C190" s="18" t="s">
        <v>518</v>
      </c>
      <c r="D190" s="18">
        <v>43710.817999999999</v>
      </c>
      <c r="E190" s="18">
        <v>7519</v>
      </c>
      <c r="F190" s="18">
        <v>51229.817999999999</v>
      </c>
      <c r="G190" s="18">
        <v>32747</v>
      </c>
      <c r="H190" s="18">
        <v>5191</v>
      </c>
      <c r="I190" s="18">
        <v>703</v>
      </c>
      <c r="J190" s="18">
        <v>3644</v>
      </c>
      <c r="K190" s="18">
        <v>0</v>
      </c>
      <c r="L190" s="18">
        <v>537</v>
      </c>
      <c r="M190" s="18">
        <v>12996</v>
      </c>
      <c r="N190" s="18">
        <v>7519</v>
      </c>
      <c r="O190" s="18">
        <v>1054</v>
      </c>
      <c r="P190" s="18">
        <v>45298.9251</v>
      </c>
      <c r="Q190" s="18">
        <v>8107.3</v>
      </c>
      <c r="R190" s="18">
        <v>-12398.95</v>
      </c>
      <c r="S190" s="18">
        <v>4181.83</v>
      </c>
      <c r="T190" s="18">
        <v>45189.105100000001</v>
      </c>
      <c r="U190" s="18">
        <v>51229.817999999999</v>
      </c>
      <c r="V190" s="18">
        <v>43545.345300000001</v>
      </c>
      <c r="W190" s="18">
        <v>1643.75980000001</v>
      </c>
      <c r="X190" s="18">
        <v>1150.63186000001</v>
      </c>
      <c r="Y190" s="18">
        <v>1.022</v>
      </c>
      <c r="Z190" s="18">
        <v>11610</v>
      </c>
      <c r="AA190" s="18">
        <v>52356.873996000002</v>
      </c>
      <c r="AB190" s="18">
        <v>53583.133749637003</v>
      </c>
      <c r="AC190" s="18">
        <v>4615.25699824608</v>
      </c>
      <c r="AD190" s="18">
        <v>-475.420966953017</v>
      </c>
      <c r="AE190" s="18">
        <v>-5519637</v>
      </c>
      <c r="AF190" s="18"/>
      <c r="AG190" s="18"/>
    </row>
    <row r="191" spans="1:33">
      <c r="A191" s="18" t="s">
        <v>804</v>
      </c>
      <c r="B191" s="18" t="s">
        <v>851</v>
      </c>
      <c r="C191" s="18" t="s">
        <v>519</v>
      </c>
      <c r="D191" s="18">
        <v>221862.27799999999</v>
      </c>
      <c r="E191" s="18">
        <v>16278</v>
      </c>
      <c r="F191" s="18">
        <v>238140.27799999999</v>
      </c>
      <c r="G191" s="18">
        <v>149172</v>
      </c>
      <c r="H191" s="18">
        <v>19440</v>
      </c>
      <c r="I191" s="18">
        <v>4523</v>
      </c>
      <c r="J191" s="18">
        <v>0</v>
      </c>
      <c r="K191" s="18">
        <v>6048</v>
      </c>
      <c r="L191" s="18">
        <v>613</v>
      </c>
      <c r="M191" s="18">
        <v>26164</v>
      </c>
      <c r="N191" s="18">
        <v>16278</v>
      </c>
      <c r="O191" s="18">
        <v>0</v>
      </c>
      <c r="P191" s="18">
        <v>206349.62760000001</v>
      </c>
      <c r="Q191" s="18">
        <v>25509.35</v>
      </c>
      <c r="R191" s="18">
        <v>-22760.45</v>
      </c>
      <c r="S191" s="18">
        <v>9388.42</v>
      </c>
      <c r="T191" s="18">
        <v>218486.94760000001</v>
      </c>
      <c r="U191" s="18">
        <v>238140.27799999999</v>
      </c>
      <c r="V191" s="18">
        <v>202419.23629999999</v>
      </c>
      <c r="W191" s="18">
        <v>16067.711300000001</v>
      </c>
      <c r="X191" s="18">
        <v>11247.39791</v>
      </c>
      <c r="Y191" s="18">
        <v>1.0469999999999999</v>
      </c>
      <c r="Z191" s="18">
        <v>39355</v>
      </c>
      <c r="AA191" s="18">
        <v>249332.87106599999</v>
      </c>
      <c r="AB191" s="18">
        <v>255172.54104076501</v>
      </c>
      <c r="AC191" s="18">
        <v>6483.8658630609798</v>
      </c>
      <c r="AD191" s="18">
        <v>1393.1878978618799</v>
      </c>
      <c r="AE191" s="18">
        <v>54828910</v>
      </c>
      <c r="AF191" s="18"/>
      <c r="AG191" s="18"/>
    </row>
    <row r="192" spans="1:33">
      <c r="A192" s="18" t="s">
        <v>804</v>
      </c>
      <c r="B192" s="18" t="s">
        <v>852</v>
      </c>
      <c r="C192" s="18" t="s">
        <v>520</v>
      </c>
      <c r="D192" s="18">
        <v>94236.856</v>
      </c>
      <c r="E192" s="18">
        <v>4605</v>
      </c>
      <c r="F192" s="18">
        <v>98841.856</v>
      </c>
      <c r="G192" s="18">
        <v>62948</v>
      </c>
      <c r="H192" s="18">
        <v>2178</v>
      </c>
      <c r="I192" s="18">
        <v>1191</v>
      </c>
      <c r="J192" s="18">
        <v>0</v>
      </c>
      <c r="K192" s="18">
        <v>4762</v>
      </c>
      <c r="L192" s="18">
        <v>143</v>
      </c>
      <c r="M192" s="18">
        <v>15661</v>
      </c>
      <c r="N192" s="18">
        <v>4605</v>
      </c>
      <c r="O192" s="18">
        <v>1317</v>
      </c>
      <c r="P192" s="18">
        <v>87075.968399999998</v>
      </c>
      <c r="Q192" s="18">
        <v>6911.35</v>
      </c>
      <c r="R192" s="18">
        <v>-14552.85</v>
      </c>
      <c r="S192" s="18">
        <v>1251.8800000000001</v>
      </c>
      <c r="T192" s="18">
        <v>80686.348400000003</v>
      </c>
      <c r="U192" s="18">
        <v>98841.856</v>
      </c>
      <c r="V192" s="18">
        <v>84015.577600000004</v>
      </c>
      <c r="W192" s="18">
        <v>-3329.2292000000002</v>
      </c>
      <c r="X192" s="18">
        <v>-2330.4604399999998</v>
      </c>
      <c r="Y192" s="18">
        <v>0.97599999999999998</v>
      </c>
      <c r="Z192" s="18">
        <v>12707</v>
      </c>
      <c r="AA192" s="18">
        <v>96469.651456000007</v>
      </c>
      <c r="AB192" s="18">
        <v>98729.084496958807</v>
      </c>
      <c r="AC192" s="18">
        <v>7769.6611707687698</v>
      </c>
      <c r="AD192" s="18">
        <v>2678.9832055696802</v>
      </c>
      <c r="AE192" s="18">
        <v>34041840</v>
      </c>
      <c r="AF192" s="18"/>
      <c r="AG192" s="18"/>
    </row>
    <row r="193" spans="1:33">
      <c r="A193" s="18" t="s">
        <v>804</v>
      </c>
      <c r="B193" s="18" t="s">
        <v>853</v>
      </c>
      <c r="C193" s="18" t="s">
        <v>521</v>
      </c>
      <c r="D193" s="18">
        <v>49385.135000000002</v>
      </c>
      <c r="E193" s="18">
        <v>4662</v>
      </c>
      <c r="F193" s="18">
        <v>54047.135000000002</v>
      </c>
      <c r="G193" s="18">
        <v>43026</v>
      </c>
      <c r="H193" s="18">
        <v>11081</v>
      </c>
      <c r="I193" s="18">
        <v>1421</v>
      </c>
      <c r="J193" s="18">
        <v>448</v>
      </c>
      <c r="K193" s="18">
        <v>3067</v>
      </c>
      <c r="L193" s="18">
        <v>445</v>
      </c>
      <c r="M193" s="18">
        <v>5670</v>
      </c>
      <c r="N193" s="18">
        <v>4662</v>
      </c>
      <c r="O193" s="18">
        <v>49</v>
      </c>
      <c r="P193" s="18">
        <v>59517.8658</v>
      </c>
      <c r="Q193" s="18">
        <v>13614.45</v>
      </c>
      <c r="R193" s="18">
        <v>-5239.3999999999996</v>
      </c>
      <c r="S193" s="18">
        <v>2998.8</v>
      </c>
      <c r="T193" s="18">
        <v>70891.715800000005</v>
      </c>
      <c r="U193" s="18">
        <v>54047.135000000002</v>
      </c>
      <c r="V193" s="18">
        <v>45940.064749999998</v>
      </c>
      <c r="W193" s="18">
        <v>24951.65105</v>
      </c>
      <c r="X193" s="18">
        <v>17466.155735</v>
      </c>
      <c r="Y193" s="18">
        <v>1.323</v>
      </c>
      <c r="Z193" s="18">
        <v>12956</v>
      </c>
      <c r="AA193" s="18">
        <v>71504.359605000005</v>
      </c>
      <c r="AB193" s="18">
        <v>73179.076059612897</v>
      </c>
      <c r="AC193" s="18">
        <v>5648.2769419275201</v>
      </c>
      <c r="AD193" s="18">
        <v>557.59897672842305</v>
      </c>
      <c r="AE193" s="18">
        <v>7224252</v>
      </c>
      <c r="AF193" s="18"/>
      <c r="AG193" s="18"/>
    </row>
    <row r="194" spans="1:33">
      <c r="A194" s="18" t="s">
        <v>854</v>
      </c>
      <c r="B194" s="18" t="s">
        <v>855</v>
      </c>
      <c r="C194" s="18" t="s">
        <v>523</v>
      </c>
      <c r="D194" s="18">
        <v>119533.10400000001</v>
      </c>
      <c r="E194" s="18">
        <v>12446</v>
      </c>
      <c r="F194" s="18">
        <v>131979.10399999999</v>
      </c>
      <c r="G194" s="18">
        <v>75084</v>
      </c>
      <c r="H194" s="18">
        <v>17714</v>
      </c>
      <c r="I194" s="18">
        <v>15468</v>
      </c>
      <c r="J194" s="18">
        <v>0</v>
      </c>
      <c r="K194" s="18">
        <v>3378</v>
      </c>
      <c r="L194" s="18">
        <v>3099</v>
      </c>
      <c r="M194" s="18">
        <v>31991</v>
      </c>
      <c r="N194" s="18">
        <v>12446</v>
      </c>
      <c r="O194" s="18">
        <v>260</v>
      </c>
      <c r="P194" s="18">
        <v>103863.6972</v>
      </c>
      <c r="Q194" s="18">
        <v>31076</v>
      </c>
      <c r="R194" s="18">
        <v>-30047.5</v>
      </c>
      <c r="S194" s="18">
        <v>5140.63</v>
      </c>
      <c r="T194" s="18">
        <v>110032.8272</v>
      </c>
      <c r="U194" s="18">
        <v>131979.10399999999</v>
      </c>
      <c r="V194" s="18">
        <v>112182.2384</v>
      </c>
      <c r="W194" s="18">
        <v>-2149.41119999999</v>
      </c>
      <c r="X194" s="18">
        <v>-1504.5878399999899</v>
      </c>
      <c r="Y194" s="18">
        <v>0.98899999999999999</v>
      </c>
      <c r="Z194" s="18">
        <v>26087</v>
      </c>
      <c r="AA194" s="18">
        <v>130527.333856</v>
      </c>
      <c r="AB194" s="18">
        <v>133584.437996124</v>
      </c>
      <c r="AC194" s="18">
        <v>5120.7282553043497</v>
      </c>
      <c r="AD194" s="18">
        <v>30.050290105251399</v>
      </c>
      <c r="AE194" s="18">
        <v>783922</v>
      </c>
      <c r="AF194" s="18"/>
      <c r="AG194" s="18"/>
    </row>
    <row r="195" spans="1:33">
      <c r="A195" s="18" t="s">
        <v>854</v>
      </c>
      <c r="B195" s="18" t="s">
        <v>856</v>
      </c>
      <c r="C195" s="18" t="s">
        <v>524</v>
      </c>
      <c r="D195" s="18">
        <v>37729.718999999997</v>
      </c>
      <c r="E195" s="18">
        <v>4836</v>
      </c>
      <c r="F195" s="18">
        <v>42565.718999999997</v>
      </c>
      <c r="G195" s="18">
        <v>16390</v>
      </c>
      <c r="H195" s="18">
        <v>3000</v>
      </c>
      <c r="I195" s="18">
        <v>2584</v>
      </c>
      <c r="J195" s="18">
        <v>-18</v>
      </c>
      <c r="K195" s="18">
        <v>1669</v>
      </c>
      <c r="L195" s="18">
        <v>0</v>
      </c>
      <c r="M195" s="18">
        <v>3134</v>
      </c>
      <c r="N195" s="18">
        <v>4836</v>
      </c>
      <c r="O195" s="18">
        <v>0</v>
      </c>
      <c r="P195" s="18">
        <v>22672.287</v>
      </c>
      <c r="Q195" s="18">
        <v>6149.75</v>
      </c>
      <c r="R195" s="18">
        <v>-2663.9</v>
      </c>
      <c r="S195" s="18">
        <v>3577.82</v>
      </c>
      <c r="T195" s="18">
        <v>29735.956999999999</v>
      </c>
      <c r="U195" s="18">
        <v>42565.718999999997</v>
      </c>
      <c r="V195" s="18">
        <v>36180.861149999997</v>
      </c>
      <c r="W195" s="18">
        <v>-6444.9041500000003</v>
      </c>
      <c r="X195" s="18">
        <v>-4511.4329049999997</v>
      </c>
      <c r="Y195" s="18">
        <v>0.89400000000000002</v>
      </c>
      <c r="Z195" s="18">
        <v>8570</v>
      </c>
      <c r="AA195" s="18">
        <v>38053.752785999997</v>
      </c>
      <c r="AB195" s="18">
        <v>38945.016567712497</v>
      </c>
      <c r="AC195" s="18">
        <v>4544.3426566759099</v>
      </c>
      <c r="AD195" s="18">
        <v>-546.33530852318597</v>
      </c>
      <c r="AE195" s="18">
        <v>-4682094</v>
      </c>
      <c r="AF195" s="18"/>
      <c r="AG195" s="18"/>
    </row>
    <row r="196" spans="1:33">
      <c r="A196" s="18" t="s">
        <v>854</v>
      </c>
      <c r="B196" s="18" t="s">
        <v>857</v>
      </c>
      <c r="C196" s="18" t="s">
        <v>525</v>
      </c>
      <c r="D196" s="18">
        <v>54318.684999999998</v>
      </c>
      <c r="E196" s="18">
        <v>4838</v>
      </c>
      <c r="F196" s="18">
        <v>59156.684999999998</v>
      </c>
      <c r="G196" s="18">
        <v>43998</v>
      </c>
      <c r="H196" s="18">
        <v>3594</v>
      </c>
      <c r="I196" s="18">
        <v>335</v>
      </c>
      <c r="J196" s="18">
        <v>0</v>
      </c>
      <c r="K196" s="18">
        <v>3086</v>
      </c>
      <c r="L196" s="18">
        <v>211</v>
      </c>
      <c r="M196" s="18">
        <v>21022</v>
      </c>
      <c r="N196" s="18">
        <v>4838</v>
      </c>
      <c r="O196" s="18">
        <v>65</v>
      </c>
      <c r="P196" s="18">
        <v>60862.433400000002</v>
      </c>
      <c r="Q196" s="18">
        <v>5962.75</v>
      </c>
      <c r="R196" s="18">
        <v>-18103.3</v>
      </c>
      <c r="S196" s="18">
        <v>538.55999999999995</v>
      </c>
      <c r="T196" s="18">
        <v>49260.443399999996</v>
      </c>
      <c r="U196" s="18">
        <v>59156.684999999998</v>
      </c>
      <c r="V196" s="18">
        <v>50283.182249999998</v>
      </c>
      <c r="W196" s="18">
        <v>-1022.73884999999</v>
      </c>
      <c r="X196" s="18">
        <v>-715.91719499999601</v>
      </c>
      <c r="Y196" s="18">
        <v>0.98799999999999999</v>
      </c>
      <c r="Z196" s="18">
        <v>10795</v>
      </c>
      <c r="AA196" s="18">
        <v>58446.804779999999</v>
      </c>
      <c r="AB196" s="18">
        <v>59815.697896801903</v>
      </c>
      <c r="AC196" s="18">
        <v>5541.0558496342701</v>
      </c>
      <c r="AD196" s="18">
        <v>450.377884435174</v>
      </c>
      <c r="AE196" s="18">
        <v>4861829</v>
      </c>
      <c r="AF196" s="18"/>
      <c r="AG196" s="18"/>
    </row>
    <row r="197" spans="1:33">
      <c r="A197" s="18" t="s">
        <v>854</v>
      </c>
      <c r="B197" s="18" t="s">
        <v>858</v>
      </c>
      <c r="C197" s="18" t="s">
        <v>526</v>
      </c>
      <c r="D197" s="18">
        <v>52896.909</v>
      </c>
      <c r="E197" s="18">
        <v>8507</v>
      </c>
      <c r="F197" s="18">
        <v>61403.909</v>
      </c>
      <c r="G197" s="18">
        <v>53142</v>
      </c>
      <c r="H197" s="18">
        <v>5650</v>
      </c>
      <c r="I197" s="18">
        <v>671</v>
      </c>
      <c r="J197" s="18">
        <v>0</v>
      </c>
      <c r="K197" s="18">
        <v>4216</v>
      </c>
      <c r="L197" s="18">
        <v>0</v>
      </c>
      <c r="M197" s="18">
        <v>27892</v>
      </c>
      <c r="N197" s="18">
        <v>8507</v>
      </c>
      <c r="O197" s="18">
        <v>501</v>
      </c>
      <c r="P197" s="18">
        <v>73511.328599999993</v>
      </c>
      <c r="Q197" s="18">
        <v>8956.4500000000007</v>
      </c>
      <c r="R197" s="18">
        <v>-24134.05</v>
      </c>
      <c r="S197" s="18">
        <v>2489.31</v>
      </c>
      <c r="T197" s="18">
        <v>60823.0386</v>
      </c>
      <c r="U197" s="18">
        <v>61403.909</v>
      </c>
      <c r="V197" s="18">
        <v>52193.322650000002</v>
      </c>
      <c r="W197" s="18">
        <v>8629.7159499999798</v>
      </c>
      <c r="X197" s="18">
        <v>6040.8011649999899</v>
      </c>
      <c r="Y197" s="18">
        <v>1.0980000000000001</v>
      </c>
      <c r="Z197" s="18">
        <v>11504</v>
      </c>
      <c r="AA197" s="18">
        <v>67421.492081999997</v>
      </c>
      <c r="AB197" s="18">
        <v>69000.582962724206</v>
      </c>
      <c r="AC197" s="18">
        <v>5997.9644439085696</v>
      </c>
      <c r="AD197" s="18">
        <v>907.28647870947702</v>
      </c>
      <c r="AE197" s="18">
        <v>10437424</v>
      </c>
      <c r="AF197" s="18"/>
      <c r="AG197" s="18"/>
    </row>
    <row r="198" spans="1:33">
      <c r="A198" s="18" t="s">
        <v>854</v>
      </c>
      <c r="B198" s="18" t="s">
        <v>859</v>
      </c>
      <c r="C198" s="18" t="s">
        <v>527</v>
      </c>
      <c r="D198" s="18">
        <v>44113.705999999998</v>
      </c>
      <c r="E198" s="18">
        <v>6425</v>
      </c>
      <c r="F198" s="18">
        <v>50538.705999999998</v>
      </c>
      <c r="G198" s="18">
        <v>33847</v>
      </c>
      <c r="H198" s="18">
        <v>2843</v>
      </c>
      <c r="I198" s="18">
        <v>1621</v>
      </c>
      <c r="J198" s="18">
        <v>0</v>
      </c>
      <c r="K198" s="18">
        <v>4447</v>
      </c>
      <c r="L198" s="18">
        <v>74</v>
      </c>
      <c r="M198" s="18">
        <v>21195</v>
      </c>
      <c r="N198" s="18">
        <v>6425</v>
      </c>
      <c r="O198" s="18">
        <v>0</v>
      </c>
      <c r="P198" s="18">
        <v>46820.555099999998</v>
      </c>
      <c r="Q198" s="18">
        <v>7574.35</v>
      </c>
      <c r="R198" s="18">
        <v>-18078.650000000001</v>
      </c>
      <c r="S198" s="18">
        <v>1858.1</v>
      </c>
      <c r="T198" s="18">
        <v>38174.355100000001</v>
      </c>
      <c r="U198" s="18">
        <v>50538.705999999998</v>
      </c>
      <c r="V198" s="18">
        <v>42957.900099999999</v>
      </c>
      <c r="W198" s="18">
        <v>-4783.5450000000101</v>
      </c>
      <c r="X198" s="18">
        <v>-3348.4814999999999</v>
      </c>
      <c r="Y198" s="18">
        <v>0.93400000000000005</v>
      </c>
      <c r="Z198" s="18">
        <v>9027</v>
      </c>
      <c r="AA198" s="18">
        <v>47203.151403999997</v>
      </c>
      <c r="AB198" s="18">
        <v>48308.704894759998</v>
      </c>
      <c r="AC198" s="18">
        <v>5351.5791397762196</v>
      </c>
      <c r="AD198" s="18">
        <v>260.90117457712802</v>
      </c>
      <c r="AE198" s="18">
        <v>2355155</v>
      </c>
      <c r="AF198" s="18"/>
      <c r="AG198" s="18"/>
    </row>
    <row r="199" spans="1:33">
      <c r="A199" s="18" t="s">
        <v>854</v>
      </c>
      <c r="B199" s="18" t="s">
        <v>860</v>
      </c>
      <c r="C199" s="18" t="s">
        <v>528</v>
      </c>
      <c r="D199" s="18">
        <v>56192.891000000003</v>
      </c>
      <c r="E199" s="18">
        <v>8101</v>
      </c>
      <c r="F199" s="18">
        <v>64293.891000000003</v>
      </c>
      <c r="G199" s="18">
        <v>51093</v>
      </c>
      <c r="H199" s="18">
        <v>8484</v>
      </c>
      <c r="I199" s="18">
        <v>346</v>
      </c>
      <c r="J199" s="18">
        <v>13</v>
      </c>
      <c r="K199" s="18">
        <v>2725</v>
      </c>
      <c r="L199" s="18">
        <v>-3</v>
      </c>
      <c r="M199" s="18">
        <v>37050</v>
      </c>
      <c r="N199" s="18">
        <v>8101</v>
      </c>
      <c r="O199" s="18">
        <v>9</v>
      </c>
      <c r="P199" s="18">
        <v>70676.946899999995</v>
      </c>
      <c r="Q199" s="18">
        <v>9832.7999999999993</v>
      </c>
      <c r="R199" s="18">
        <v>-31497.599999999999</v>
      </c>
      <c r="S199" s="18">
        <v>587.35</v>
      </c>
      <c r="T199" s="18">
        <v>49599.496899999998</v>
      </c>
      <c r="U199" s="18">
        <v>64293.891000000003</v>
      </c>
      <c r="V199" s="18">
        <v>54649.807350000003</v>
      </c>
      <c r="W199" s="18">
        <v>-5050.3104499999999</v>
      </c>
      <c r="X199" s="18">
        <v>-3535.2173149999999</v>
      </c>
      <c r="Y199" s="18">
        <v>0.94499999999999995</v>
      </c>
      <c r="Z199" s="18">
        <v>11712</v>
      </c>
      <c r="AA199" s="18">
        <v>60757.726994999997</v>
      </c>
      <c r="AB199" s="18">
        <v>62180.744636238902</v>
      </c>
      <c r="AC199" s="18">
        <v>5309.14827836739</v>
      </c>
      <c r="AD199" s="18">
        <v>218.470313168296</v>
      </c>
      <c r="AE199" s="18">
        <v>2558724</v>
      </c>
      <c r="AF199" s="18"/>
      <c r="AG199" s="18"/>
    </row>
    <row r="200" spans="1:33">
      <c r="A200" s="18" t="s">
        <v>854</v>
      </c>
      <c r="B200" s="18" t="s">
        <v>861</v>
      </c>
      <c r="C200" s="18" t="s">
        <v>529</v>
      </c>
      <c r="D200" s="18">
        <v>64002.622000000003</v>
      </c>
      <c r="E200" s="18">
        <v>6582</v>
      </c>
      <c r="F200" s="18">
        <v>70584.622000000003</v>
      </c>
      <c r="G200" s="18">
        <v>59421</v>
      </c>
      <c r="H200" s="18">
        <v>7108</v>
      </c>
      <c r="I200" s="18">
        <v>2513</v>
      </c>
      <c r="J200" s="18">
        <v>0</v>
      </c>
      <c r="K200" s="18">
        <v>3408</v>
      </c>
      <c r="L200" s="18">
        <v>1774</v>
      </c>
      <c r="M200" s="18">
        <v>28294</v>
      </c>
      <c r="N200" s="18">
        <v>6582</v>
      </c>
      <c r="O200" s="18">
        <v>54</v>
      </c>
      <c r="P200" s="18">
        <v>82197.069300000003</v>
      </c>
      <c r="Q200" s="18">
        <v>11074.65</v>
      </c>
      <c r="R200" s="18">
        <v>-25603.7</v>
      </c>
      <c r="S200" s="18">
        <v>784.72</v>
      </c>
      <c r="T200" s="18">
        <v>68452.739300000001</v>
      </c>
      <c r="U200" s="18">
        <v>70584.622000000003</v>
      </c>
      <c r="V200" s="18">
        <v>59996.928699999997</v>
      </c>
      <c r="W200" s="18">
        <v>8455.8106000000007</v>
      </c>
      <c r="X200" s="18">
        <v>5919.0674200000003</v>
      </c>
      <c r="Y200" s="18">
        <v>1.0840000000000001</v>
      </c>
      <c r="Z200" s="18">
        <v>16476</v>
      </c>
      <c r="AA200" s="18">
        <v>76513.730248000007</v>
      </c>
      <c r="AB200" s="18">
        <v>78305.772072554406</v>
      </c>
      <c r="AC200" s="18">
        <v>4752.7174115413</v>
      </c>
      <c r="AD200" s="18">
        <v>-337.96055365779699</v>
      </c>
      <c r="AE200" s="18">
        <v>-5568238</v>
      </c>
      <c r="AF200" s="18"/>
      <c r="AG200" s="18"/>
    </row>
    <row r="201" spans="1:33">
      <c r="A201" s="18" t="s">
        <v>854</v>
      </c>
      <c r="B201" s="18" t="s">
        <v>862</v>
      </c>
      <c r="C201" s="18" t="s">
        <v>530</v>
      </c>
      <c r="D201" s="18">
        <v>391045.79599999997</v>
      </c>
      <c r="E201" s="18">
        <v>44001</v>
      </c>
      <c r="F201" s="18">
        <v>435046.79599999997</v>
      </c>
      <c r="G201" s="18">
        <v>170325</v>
      </c>
      <c r="H201" s="18">
        <v>72385</v>
      </c>
      <c r="I201" s="18">
        <v>15754</v>
      </c>
      <c r="J201" s="18">
        <v>0</v>
      </c>
      <c r="K201" s="18">
        <v>3466</v>
      </c>
      <c r="L201" s="18">
        <v>663</v>
      </c>
      <c r="M201" s="18">
        <v>13649</v>
      </c>
      <c r="N201" s="18">
        <v>44001</v>
      </c>
      <c r="O201" s="18">
        <v>9091</v>
      </c>
      <c r="P201" s="18">
        <v>235610.57250000001</v>
      </c>
      <c r="Q201" s="18">
        <v>77864.25</v>
      </c>
      <c r="R201" s="18">
        <v>-19892.55</v>
      </c>
      <c r="S201" s="18">
        <v>35080.519999999997</v>
      </c>
      <c r="T201" s="18">
        <v>328662.79249999998</v>
      </c>
      <c r="U201" s="18">
        <v>435046.79599999997</v>
      </c>
      <c r="V201" s="18">
        <v>369789.77659999998</v>
      </c>
      <c r="W201" s="18">
        <v>-41126.9840999999</v>
      </c>
      <c r="X201" s="18">
        <v>-28788.888869999999</v>
      </c>
      <c r="Y201" s="18">
        <v>0.93400000000000005</v>
      </c>
      <c r="Z201" s="18">
        <v>92225</v>
      </c>
      <c r="AA201" s="18">
        <v>406333.70746399998</v>
      </c>
      <c r="AB201" s="18">
        <v>415850.52223883301</v>
      </c>
      <c r="AC201" s="18">
        <v>4509.0867144356998</v>
      </c>
      <c r="AD201" s="18">
        <v>-581.59125076339103</v>
      </c>
      <c r="AE201" s="18">
        <v>-53637253</v>
      </c>
      <c r="AF201" s="18"/>
      <c r="AG201" s="18"/>
    </row>
    <row r="202" spans="1:33">
      <c r="A202" s="18" t="s">
        <v>854</v>
      </c>
      <c r="B202" s="18" t="s">
        <v>863</v>
      </c>
      <c r="C202" s="18" t="s">
        <v>531</v>
      </c>
      <c r="D202" s="18">
        <v>54553.237000000001</v>
      </c>
      <c r="E202" s="18">
        <v>7011</v>
      </c>
      <c r="F202" s="18">
        <v>61564.237000000001</v>
      </c>
      <c r="G202" s="18">
        <v>42440</v>
      </c>
      <c r="H202" s="18">
        <v>6866</v>
      </c>
      <c r="I202" s="18">
        <v>764</v>
      </c>
      <c r="J202" s="18">
        <v>0</v>
      </c>
      <c r="K202" s="18">
        <v>2689</v>
      </c>
      <c r="L202" s="18">
        <v>108</v>
      </c>
      <c r="M202" s="18">
        <v>25190</v>
      </c>
      <c r="N202" s="18">
        <v>7011</v>
      </c>
      <c r="O202" s="18">
        <v>0</v>
      </c>
      <c r="P202" s="18">
        <v>58707.252</v>
      </c>
      <c r="Q202" s="18">
        <v>8771.15</v>
      </c>
      <c r="R202" s="18">
        <v>-21503.3</v>
      </c>
      <c r="S202" s="18">
        <v>1677.05</v>
      </c>
      <c r="T202" s="18">
        <v>47652.152000000002</v>
      </c>
      <c r="U202" s="18">
        <v>61564.237000000001</v>
      </c>
      <c r="V202" s="18">
        <v>52329.601450000002</v>
      </c>
      <c r="W202" s="18">
        <v>-4677.4494500000001</v>
      </c>
      <c r="X202" s="18">
        <v>-3274.2146149999999</v>
      </c>
      <c r="Y202" s="18">
        <v>0.94699999999999995</v>
      </c>
      <c r="Z202" s="18">
        <v>11976</v>
      </c>
      <c r="AA202" s="18">
        <v>58301.332438999998</v>
      </c>
      <c r="AB202" s="18">
        <v>59666.818421964097</v>
      </c>
      <c r="AC202" s="18">
        <v>4982.1992670310701</v>
      </c>
      <c r="AD202" s="18">
        <v>-108.478698168026</v>
      </c>
      <c r="AE202" s="18">
        <v>-1299141</v>
      </c>
      <c r="AF202" s="18"/>
      <c r="AG202" s="18"/>
    </row>
    <row r="203" spans="1:33">
      <c r="A203" s="18" t="s">
        <v>854</v>
      </c>
      <c r="B203" s="18" t="s">
        <v>864</v>
      </c>
      <c r="C203" s="18" t="s">
        <v>532</v>
      </c>
      <c r="D203" s="18">
        <v>107982.262</v>
      </c>
      <c r="E203" s="18">
        <v>8092</v>
      </c>
      <c r="F203" s="18">
        <v>116074.262</v>
      </c>
      <c r="G203" s="18">
        <v>67070</v>
      </c>
      <c r="H203" s="18">
        <v>16211</v>
      </c>
      <c r="I203" s="18">
        <v>1692</v>
      </c>
      <c r="J203" s="18">
        <v>0</v>
      </c>
      <c r="K203" s="18">
        <v>4082</v>
      </c>
      <c r="L203" s="18">
        <v>28</v>
      </c>
      <c r="M203" s="18">
        <v>20350</v>
      </c>
      <c r="N203" s="18">
        <v>8092</v>
      </c>
      <c r="O203" s="18">
        <v>13</v>
      </c>
      <c r="P203" s="18">
        <v>92777.930999999997</v>
      </c>
      <c r="Q203" s="18">
        <v>18687.25</v>
      </c>
      <c r="R203" s="18">
        <v>-17332.349999999999</v>
      </c>
      <c r="S203" s="18">
        <v>3418.7</v>
      </c>
      <c r="T203" s="18">
        <v>97551.531000000003</v>
      </c>
      <c r="U203" s="18">
        <v>116074.262</v>
      </c>
      <c r="V203" s="18">
        <v>98663.122700000007</v>
      </c>
      <c r="W203" s="18">
        <v>-1111.5916999999899</v>
      </c>
      <c r="X203" s="18">
        <v>-778.11418999999296</v>
      </c>
      <c r="Y203" s="18">
        <v>0.99299999999999999</v>
      </c>
      <c r="Z203" s="18">
        <v>24391</v>
      </c>
      <c r="AA203" s="18">
        <v>115261.742166</v>
      </c>
      <c r="AB203" s="18">
        <v>117961.30814014599</v>
      </c>
      <c r="AC203" s="18">
        <v>4836.2637095709897</v>
      </c>
      <c r="AD203" s="18">
        <v>-254.414255628109</v>
      </c>
      <c r="AE203" s="18">
        <v>-6205418</v>
      </c>
      <c r="AF203" s="18"/>
      <c r="AG203" s="18"/>
    </row>
    <row r="204" spans="1:33">
      <c r="A204" s="18" t="s">
        <v>854</v>
      </c>
      <c r="B204" s="18" t="s">
        <v>865</v>
      </c>
      <c r="C204" s="18" t="s">
        <v>533</v>
      </c>
      <c r="D204" s="18">
        <v>15731.733</v>
      </c>
      <c r="E204" s="18">
        <v>2127</v>
      </c>
      <c r="F204" s="18">
        <v>17858.733</v>
      </c>
      <c r="G204" s="18">
        <v>15456</v>
      </c>
      <c r="H204" s="18">
        <v>210</v>
      </c>
      <c r="I204" s="18">
        <v>269</v>
      </c>
      <c r="J204" s="18">
        <v>0</v>
      </c>
      <c r="K204" s="18">
        <v>1935</v>
      </c>
      <c r="L204" s="18">
        <v>0</v>
      </c>
      <c r="M204" s="18">
        <v>9321</v>
      </c>
      <c r="N204" s="18">
        <v>2127</v>
      </c>
      <c r="O204" s="18">
        <v>0</v>
      </c>
      <c r="P204" s="18">
        <v>21380.284800000001</v>
      </c>
      <c r="Q204" s="18">
        <v>2051.9</v>
      </c>
      <c r="R204" s="18">
        <v>-7922.85</v>
      </c>
      <c r="S204" s="18">
        <v>223.38</v>
      </c>
      <c r="T204" s="18">
        <v>15732.7148</v>
      </c>
      <c r="U204" s="18">
        <v>17858.733</v>
      </c>
      <c r="V204" s="18">
        <v>15179.923049999999</v>
      </c>
      <c r="W204" s="18">
        <v>552.79175000000396</v>
      </c>
      <c r="X204" s="18">
        <v>386.95422500000302</v>
      </c>
      <c r="Y204" s="18">
        <v>1.022</v>
      </c>
      <c r="Z204" s="18">
        <v>3782</v>
      </c>
      <c r="AA204" s="18">
        <v>18251.625125999999</v>
      </c>
      <c r="AB204" s="18">
        <v>18679.099717630401</v>
      </c>
      <c r="AC204" s="18">
        <v>4938.9475720862902</v>
      </c>
      <c r="AD204" s="18">
        <v>-151.73039311279999</v>
      </c>
      <c r="AE204" s="18">
        <v>-573844</v>
      </c>
      <c r="AF204" s="18"/>
      <c r="AG204" s="18"/>
    </row>
    <row r="205" spans="1:33">
      <c r="A205" s="18" t="s">
        <v>854</v>
      </c>
      <c r="B205" s="18" t="s">
        <v>866</v>
      </c>
      <c r="C205" s="18" t="s">
        <v>534</v>
      </c>
      <c r="D205" s="18">
        <v>7680.915</v>
      </c>
      <c r="E205" s="18">
        <v>2304</v>
      </c>
      <c r="F205" s="18">
        <v>9984.9150000000009</v>
      </c>
      <c r="G205" s="18">
        <v>10314</v>
      </c>
      <c r="H205" s="18">
        <v>2622</v>
      </c>
      <c r="I205" s="18">
        <v>130</v>
      </c>
      <c r="J205" s="18">
        <v>1434</v>
      </c>
      <c r="K205" s="18">
        <v>0</v>
      </c>
      <c r="L205" s="18">
        <v>0</v>
      </c>
      <c r="M205" s="18">
        <v>3931</v>
      </c>
      <c r="N205" s="18">
        <v>2304</v>
      </c>
      <c r="O205" s="18">
        <v>0</v>
      </c>
      <c r="P205" s="18">
        <v>14267.3562</v>
      </c>
      <c r="Q205" s="18">
        <v>3558.1</v>
      </c>
      <c r="R205" s="18">
        <v>-3341.35</v>
      </c>
      <c r="S205" s="18">
        <v>1290.1300000000001</v>
      </c>
      <c r="T205" s="18">
        <v>15774.236199999999</v>
      </c>
      <c r="U205" s="18">
        <v>9984.9150000000009</v>
      </c>
      <c r="V205" s="18">
        <v>8487.1777500000007</v>
      </c>
      <c r="W205" s="18">
        <v>7287.0584500000004</v>
      </c>
      <c r="X205" s="18">
        <v>5100.9409150000001</v>
      </c>
      <c r="Y205" s="18">
        <v>1.5109999999999999</v>
      </c>
      <c r="Z205" s="18">
        <v>4081</v>
      </c>
      <c r="AA205" s="18">
        <v>15087.206565</v>
      </c>
      <c r="AB205" s="18">
        <v>15440.5667409127</v>
      </c>
      <c r="AC205" s="18">
        <v>3783.5252979448001</v>
      </c>
      <c r="AD205" s="18">
        <v>-1307.1526672543</v>
      </c>
      <c r="AE205" s="18">
        <v>-5334490</v>
      </c>
      <c r="AF205" s="18"/>
      <c r="AG205" s="18"/>
    </row>
    <row r="206" spans="1:33">
      <c r="A206" s="18" t="s">
        <v>854</v>
      </c>
      <c r="B206" s="18" t="s">
        <v>867</v>
      </c>
      <c r="C206" s="18" t="s">
        <v>535</v>
      </c>
      <c r="D206" s="18">
        <v>76926.535999999993</v>
      </c>
      <c r="E206" s="18">
        <v>7370</v>
      </c>
      <c r="F206" s="18">
        <v>84296.535999999993</v>
      </c>
      <c r="G206" s="18">
        <v>49133</v>
      </c>
      <c r="H206" s="18">
        <v>7189</v>
      </c>
      <c r="I206" s="18">
        <v>1784</v>
      </c>
      <c r="J206" s="18">
        <v>0</v>
      </c>
      <c r="K206" s="18">
        <v>3653</v>
      </c>
      <c r="L206" s="18">
        <v>254</v>
      </c>
      <c r="M206" s="18">
        <v>19045</v>
      </c>
      <c r="N206" s="18">
        <v>7370</v>
      </c>
      <c r="O206" s="18">
        <v>1633</v>
      </c>
      <c r="P206" s="18">
        <v>67965.678899999999</v>
      </c>
      <c r="Q206" s="18">
        <v>10732.1</v>
      </c>
      <c r="R206" s="18">
        <v>-17792.2</v>
      </c>
      <c r="S206" s="18">
        <v>3026.85</v>
      </c>
      <c r="T206" s="18">
        <v>63932.428899999999</v>
      </c>
      <c r="U206" s="18">
        <v>84296.535999999993</v>
      </c>
      <c r="V206" s="18">
        <v>71652.055600000007</v>
      </c>
      <c r="W206" s="18">
        <v>-7719.6266999999898</v>
      </c>
      <c r="X206" s="18">
        <v>-5403.7386899999901</v>
      </c>
      <c r="Y206" s="18">
        <v>0.93600000000000005</v>
      </c>
      <c r="Z206" s="18">
        <v>13286</v>
      </c>
      <c r="AA206" s="18">
        <v>78901.557696000003</v>
      </c>
      <c r="AB206" s="18">
        <v>80749.525256272202</v>
      </c>
      <c r="AC206" s="18">
        <v>6077.7905506753104</v>
      </c>
      <c r="AD206" s="18">
        <v>987.11258547621901</v>
      </c>
      <c r="AE206" s="18">
        <v>13114778</v>
      </c>
      <c r="AF206" s="18"/>
      <c r="AG206" s="18"/>
    </row>
    <row r="207" spans="1:33">
      <c r="A207" s="18" t="s">
        <v>854</v>
      </c>
      <c r="B207" s="18" t="s">
        <v>868</v>
      </c>
      <c r="C207" s="18" t="s">
        <v>536</v>
      </c>
      <c r="D207" s="18">
        <v>93479.661999999997</v>
      </c>
      <c r="E207" s="18">
        <v>7577</v>
      </c>
      <c r="F207" s="18">
        <v>101056.662</v>
      </c>
      <c r="G207" s="18">
        <v>49755</v>
      </c>
      <c r="H207" s="18">
        <v>4456</v>
      </c>
      <c r="I207" s="18">
        <v>551</v>
      </c>
      <c r="J207" s="18">
        <v>0</v>
      </c>
      <c r="K207" s="18">
        <v>2677</v>
      </c>
      <c r="L207" s="18">
        <v>106</v>
      </c>
      <c r="M207" s="18">
        <v>11873</v>
      </c>
      <c r="N207" s="18">
        <v>7577</v>
      </c>
      <c r="O207" s="18">
        <v>0</v>
      </c>
      <c r="P207" s="18">
        <v>68826.091499999995</v>
      </c>
      <c r="Q207" s="18">
        <v>6531.4</v>
      </c>
      <c r="R207" s="18">
        <v>-10182.15</v>
      </c>
      <c r="S207" s="18">
        <v>4422.04</v>
      </c>
      <c r="T207" s="18">
        <v>69597.381500000003</v>
      </c>
      <c r="U207" s="18">
        <v>101056.662</v>
      </c>
      <c r="V207" s="18">
        <v>85898.162700000001</v>
      </c>
      <c r="W207" s="18">
        <v>-16300.781199999999</v>
      </c>
      <c r="X207" s="18">
        <v>-11410.546840000001</v>
      </c>
      <c r="Y207" s="18">
        <v>0.88700000000000001</v>
      </c>
      <c r="Z207" s="18">
        <v>15688</v>
      </c>
      <c r="AA207" s="18">
        <v>89637.259193999998</v>
      </c>
      <c r="AB207" s="18">
        <v>91736.669548107893</v>
      </c>
      <c r="AC207" s="18">
        <v>5847.5694510522599</v>
      </c>
      <c r="AD207" s="18">
        <v>756.89148585317002</v>
      </c>
      <c r="AE207" s="18">
        <v>11874114</v>
      </c>
      <c r="AF207" s="18"/>
      <c r="AG207" s="18"/>
    </row>
    <row r="208" spans="1:33">
      <c r="A208" s="18" t="s">
        <v>854</v>
      </c>
      <c r="B208" s="18" t="s">
        <v>869</v>
      </c>
      <c r="C208" s="18" t="s">
        <v>537</v>
      </c>
      <c r="D208" s="18">
        <v>63503.781999999999</v>
      </c>
      <c r="E208" s="18">
        <v>6767</v>
      </c>
      <c r="F208" s="18">
        <v>70270.782000000007</v>
      </c>
      <c r="G208" s="18">
        <v>48197</v>
      </c>
      <c r="H208" s="18">
        <v>5549</v>
      </c>
      <c r="I208" s="18">
        <v>1072</v>
      </c>
      <c r="J208" s="18">
        <v>0</v>
      </c>
      <c r="K208" s="18">
        <v>3262</v>
      </c>
      <c r="L208" s="18">
        <v>57</v>
      </c>
      <c r="M208" s="18">
        <v>12222</v>
      </c>
      <c r="N208" s="18">
        <v>6767</v>
      </c>
      <c r="O208" s="18">
        <v>313</v>
      </c>
      <c r="P208" s="18">
        <v>66670.910099999994</v>
      </c>
      <c r="Q208" s="18">
        <v>8400.5499999999993</v>
      </c>
      <c r="R208" s="18">
        <v>-10703.2</v>
      </c>
      <c r="S208" s="18">
        <v>3674.21</v>
      </c>
      <c r="T208" s="18">
        <v>68042.470100000006</v>
      </c>
      <c r="U208" s="18">
        <v>70270.782000000007</v>
      </c>
      <c r="V208" s="18">
        <v>59730.164700000001</v>
      </c>
      <c r="W208" s="18">
        <v>8312.3053999999993</v>
      </c>
      <c r="X208" s="18">
        <v>5818.6137799999997</v>
      </c>
      <c r="Y208" s="18">
        <v>1.083</v>
      </c>
      <c r="Z208" s="18">
        <v>11732</v>
      </c>
      <c r="AA208" s="18">
        <v>76103.256905999995</v>
      </c>
      <c r="AB208" s="18">
        <v>77885.684960655301</v>
      </c>
      <c r="AC208" s="18">
        <v>6638.73891584174</v>
      </c>
      <c r="AD208" s="18">
        <v>1548.0609506426399</v>
      </c>
      <c r="AE208" s="18">
        <v>18161851</v>
      </c>
      <c r="AF208" s="18"/>
      <c r="AG208" s="18"/>
    </row>
    <row r="209" spans="1:33">
      <c r="A209" s="18" t="s">
        <v>854</v>
      </c>
      <c r="B209" s="18" t="s">
        <v>870</v>
      </c>
      <c r="C209" s="18" t="s">
        <v>538</v>
      </c>
      <c r="D209" s="18">
        <v>36030.491999999998</v>
      </c>
      <c r="E209" s="18">
        <v>5686</v>
      </c>
      <c r="F209" s="18">
        <v>41716.491999999998</v>
      </c>
      <c r="G209" s="18">
        <v>28775</v>
      </c>
      <c r="H209" s="18">
        <v>6642</v>
      </c>
      <c r="I209" s="18">
        <v>294</v>
      </c>
      <c r="J209" s="18">
        <v>0</v>
      </c>
      <c r="K209" s="18">
        <v>2728</v>
      </c>
      <c r="L209" s="18">
        <v>269</v>
      </c>
      <c r="M209" s="18">
        <v>15157</v>
      </c>
      <c r="N209" s="18">
        <v>5686</v>
      </c>
      <c r="O209" s="18">
        <v>64</v>
      </c>
      <c r="P209" s="18">
        <v>39804.457499999997</v>
      </c>
      <c r="Q209" s="18">
        <v>8214.4</v>
      </c>
      <c r="R209" s="18">
        <v>-13166.5</v>
      </c>
      <c r="S209" s="18">
        <v>2256.41</v>
      </c>
      <c r="T209" s="18">
        <v>37108.767500000002</v>
      </c>
      <c r="U209" s="18">
        <v>41716.491999999998</v>
      </c>
      <c r="V209" s="18">
        <v>35459.018199999999</v>
      </c>
      <c r="W209" s="18">
        <v>1649.7492999999999</v>
      </c>
      <c r="X209" s="18">
        <v>1154.8245099999999</v>
      </c>
      <c r="Y209" s="18">
        <v>1.028</v>
      </c>
      <c r="Z209" s="18">
        <v>9973</v>
      </c>
      <c r="AA209" s="18">
        <v>42884.553776000001</v>
      </c>
      <c r="AB209" s="18">
        <v>43888.960615724704</v>
      </c>
      <c r="AC209" s="18">
        <v>4400.7781626115202</v>
      </c>
      <c r="AD209" s="18">
        <v>-689.89980258756998</v>
      </c>
      <c r="AE209" s="18">
        <v>-6880371</v>
      </c>
      <c r="AF209" s="18"/>
      <c r="AG209" s="18"/>
    </row>
    <row r="210" spans="1:33">
      <c r="A210" s="18" t="s">
        <v>871</v>
      </c>
      <c r="B210" s="18" t="s">
        <v>872</v>
      </c>
      <c r="C210" s="18" t="s">
        <v>540</v>
      </c>
      <c r="D210" s="18">
        <v>52386.36</v>
      </c>
      <c r="E210" s="18">
        <v>5285</v>
      </c>
      <c r="F210" s="18">
        <v>57671.360000000001</v>
      </c>
      <c r="G210" s="18">
        <v>33370</v>
      </c>
      <c r="H210" s="18">
        <v>10229</v>
      </c>
      <c r="I210" s="18">
        <v>330</v>
      </c>
      <c r="J210" s="18">
        <v>0</v>
      </c>
      <c r="K210" s="18">
        <v>2817</v>
      </c>
      <c r="L210" s="18">
        <v>0</v>
      </c>
      <c r="M210" s="18">
        <v>7361</v>
      </c>
      <c r="N210" s="18">
        <v>5285</v>
      </c>
      <c r="O210" s="18">
        <v>0</v>
      </c>
      <c r="P210" s="18">
        <v>46160.720999999998</v>
      </c>
      <c r="Q210" s="18">
        <v>11369.6</v>
      </c>
      <c r="R210" s="18">
        <v>-6256.85</v>
      </c>
      <c r="S210" s="18">
        <v>3240.88</v>
      </c>
      <c r="T210" s="18">
        <v>54514.351000000002</v>
      </c>
      <c r="U210" s="18">
        <v>57671.360000000001</v>
      </c>
      <c r="V210" s="18">
        <v>49020.656000000003</v>
      </c>
      <c r="W210" s="18">
        <v>5493.6949999999897</v>
      </c>
      <c r="X210" s="18">
        <v>3845.5864999999899</v>
      </c>
      <c r="Y210" s="18">
        <v>1.0669999999999999</v>
      </c>
      <c r="Z210" s="18">
        <v>11318</v>
      </c>
      <c r="AA210" s="18">
        <v>61535.341119999997</v>
      </c>
      <c r="AB210" s="18">
        <v>62976.571401386602</v>
      </c>
      <c r="AC210" s="18">
        <v>5564.2844496718999</v>
      </c>
      <c r="AD210" s="18">
        <v>473.60648447280801</v>
      </c>
      <c r="AE210" s="18">
        <v>5360278</v>
      </c>
      <c r="AF210" s="18"/>
      <c r="AG210" s="18"/>
    </row>
    <row r="211" spans="1:33">
      <c r="A211" s="18" t="s">
        <v>871</v>
      </c>
      <c r="B211" s="18" t="s">
        <v>873</v>
      </c>
      <c r="C211" s="18" t="s">
        <v>541</v>
      </c>
      <c r="D211" s="18">
        <v>45726.885000000002</v>
      </c>
      <c r="E211" s="18">
        <v>2338</v>
      </c>
      <c r="F211" s="18">
        <v>48064.885000000002</v>
      </c>
      <c r="G211" s="18">
        <v>24373</v>
      </c>
      <c r="H211" s="18">
        <v>5096</v>
      </c>
      <c r="I211" s="18">
        <v>44</v>
      </c>
      <c r="J211" s="18">
        <v>0</v>
      </c>
      <c r="K211" s="18">
        <v>1623</v>
      </c>
      <c r="L211" s="18">
        <v>15</v>
      </c>
      <c r="M211" s="18">
        <v>279</v>
      </c>
      <c r="N211" s="18">
        <v>2338</v>
      </c>
      <c r="O211" s="18">
        <v>0</v>
      </c>
      <c r="P211" s="18">
        <v>33715.170899999997</v>
      </c>
      <c r="Q211" s="18">
        <v>5748.55</v>
      </c>
      <c r="R211" s="18">
        <v>-249.9</v>
      </c>
      <c r="S211" s="18">
        <v>1939.87</v>
      </c>
      <c r="T211" s="18">
        <v>41153.690900000001</v>
      </c>
      <c r="U211" s="18">
        <v>48064.885000000002</v>
      </c>
      <c r="V211" s="18">
        <v>40855.152249999999</v>
      </c>
      <c r="W211" s="18">
        <v>298.53865000000201</v>
      </c>
      <c r="X211" s="18">
        <v>208.977055000002</v>
      </c>
      <c r="Y211" s="18">
        <v>1.004</v>
      </c>
      <c r="Z211" s="18">
        <v>9608</v>
      </c>
      <c r="AA211" s="18">
        <v>48257.144540000001</v>
      </c>
      <c r="AB211" s="18">
        <v>49387.383793385598</v>
      </c>
      <c r="AC211" s="18">
        <v>5140.2356154647796</v>
      </c>
      <c r="AD211" s="18">
        <v>49.557650265684998</v>
      </c>
      <c r="AE211" s="18">
        <v>476150</v>
      </c>
      <c r="AF211" s="18"/>
      <c r="AG211" s="18"/>
    </row>
    <row r="212" spans="1:33">
      <c r="A212" s="18" t="s">
        <v>871</v>
      </c>
      <c r="B212" s="18" t="s">
        <v>874</v>
      </c>
      <c r="C212" s="18" t="s">
        <v>542</v>
      </c>
      <c r="D212" s="18">
        <v>64169.159</v>
      </c>
      <c r="E212" s="18">
        <v>7190</v>
      </c>
      <c r="F212" s="18">
        <v>71359.159</v>
      </c>
      <c r="G212" s="18">
        <v>39237</v>
      </c>
      <c r="H212" s="18">
        <v>18875</v>
      </c>
      <c r="I212" s="18">
        <v>1050</v>
      </c>
      <c r="J212" s="18">
        <v>0</v>
      </c>
      <c r="K212" s="18">
        <v>3828</v>
      </c>
      <c r="L212" s="18">
        <v>80</v>
      </c>
      <c r="M212" s="18">
        <v>16662</v>
      </c>
      <c r="N212" s="18">
        <v>7190</v>
      </c>
      <c r="O212" s="18">
        <v>886</v>
      </c>
      <c r="P212" s="18">
        <v>54276.542099999999</v>
      </c>
      <c r="Q212" s="18">
        <v>20190.05</v>
      </c>
      <c r="R212" s="18">
        <v>-14983.8</v>
      </c>
      <c r="S212" s="18">
        <v>3278.96</v>
      </c>
      <c r="T212" s="18">
        <v>62761.752099999998</v>
      </c>
      <c r="U212" s="18">
        <v>71359.159</v>
      </c>
      <c r="V212" s="18">
        <v>60655.285150000003</v>
      </c>
      <c r="W212" s="18">
        <v>2106.46694999999</v>
      </c>
      <c r="X212" s="18">
        <v>1474.526865</v>
      </c>
      <c r="Y212" s="18">
        <v>1.0209999999999999</v>
      </c>
      <c r="Z212" s="18">
        <v>15919</v>
      </c>
      <c r="AA212" s="18">
        <v>72857.701339000007</v>
      </c>
      <c r="AB212" s="18">
        <v>74564.114653540906</v>
      </c>
      <c r="AC212" s="18">
        <v>4683.9697627703299</v>
      </c>
      <c r="AD212" s="18">
        <v>-406.70820242876101</v>
      </c>
      <c r="AE212" s="18">
        <v>-6474388</v>
      </c>
      <c r="AF212" s="18"/>
      <c r="AG212" s="18"/>
    </row>
    <row r="213" spans="1:33">
      <c r="A213" s="18" t="s">
        <v>871</v>
      </c>
      <c r="B213" s="18" t="s">
        <v>875</v>
      </c>
      <c r="C213" s="18" t="s">
        <v>543</v>
      </c>
      <c r="D213" s="18">
        <v>31509.881000000001</v>
      </c>
      <c r="E213" s="18">
        <v>5071</v>
      </c>
      <c r="F213" s="18">
        <v>36580.881000000001</v>
      </c>
      <c r="G213" s="18">
        <v>31705</v>
      </c>
      <c r="H213" s="18">
        <v>1588</v>
      </c>
      <c r="I213" s="18">
        <v>102</v>
      </c>
      <c r="J213" s="18">
        <v>0</v>
      </c>
      <c r="K213" s="18">
        <v>2189</v>
      </c>
      <c r="L213" s="18">
        <v>17</v>
      </c>
      <c r="M213" s="18">
        <v>22344</v>
      </c>
      <c r="N213" s="18">
        <v>5071</v>
      </c>
      <c r="O213" s="18">
        <v>0</v>
      </c>
      <c r="P213" s="18">
        <v>43857.5265</v>
      </c>
      <c r="Q213" s="18">
        <v>3297.15</v>
      </c>
      <c r="R213" s="18">
        <v>-19006.849999999999</v>
      </c>
      <c r="S213" s="18">
        <v>511.87</v>
      </c>
      <c r="T213" s="18">
        <v>28659.696499999998</v>
      </c>
      <c r="U213" s="18">
        <v>36580.881000000001</v>
      </c>
      <c r="V213" s="18">
        <v>31093.74885</v>
      </c>
      <c r="W213" s="18">
        <v>-2434.0523499999999</v>
      </c>
      <c r="X213" s="18">
        <v>-1703.8366450000001</v>
      </c>
      <c r="Y213" s="18">
        <v>0.95299999999999996</v>
      </c>
      <c r="Z213" s="18">
        <v>7012</v>
      </c>
      <c r="AA213" s="18">
        <v>34861.579593000002</v>
      </c>
      <c r="AB213" s="18">
        <v>35678.0789127717</v>
      </c>
      <c r="AC213" s="18">
        <v>5088.1458803154201</v>
      </c>
      <c r="AD213" s="18">
        <v>-2.5320848836754499</v>
      </c>
      <c r="AE213" s="18">
        <v>-17755</v>
      </c>
      <c r="AF213" s="18"/>
      <c r="AG213" s="18"/>
    </row>
    <row r="214" spans="1:33">
      <c r="A214" s="18" t="s">
        <v>871</v>
      </c>
      <c r="B214" s="18" t="s">
        <v>876</v>
      </c>
      <c r="C214" s="18" t="s">
        <v>544</v>
      </c>
      <c r="D214" s="18">
        <v>131270.66200000001</v>
      </c>
      <c r="E214" s="18">
        <v>13603</v>
      </c>
      <c r="F214" s="18">
        <v>144873.66200000001</v>
      </c>
      <c r="G214" s="18">
        <v>81754</v>
      </c>
      <c r="H214" s="18">
        <v>8705</v>
      </c>
      <c r="I214" s="18">
        <v>2155</v>
      </c>
      <c r="J214" s="18">
        <v>0</v>
      </c>
      <c r="K214" s="18">
        <v>3713</v>
      </c>
      <c r="L214" s="18">
        <v>216</v>
      </c>
      <c r="M214" s="18">
        <v>28111</v>
      </c>
      <c r="N214" s="18">
        <v>13603</v>
      </c>
      <c r="O214" s="18">
        <v>232</v>
      </c>
      <c r="P214" s="18">
        <v>113090.3082</v>
      </c>
      <c r="Q214" s="18">
        <v>12387.05</v>
      </c>
      <c r="R214" s="18">
        <v>-24275.15</v>
      </c>
      <c r="S214" s="18">
        <v>6783.68</v>
      </c>
      <c r="T214" s="18">
        <v>107985.8882</v>
      </c>
      <c r="U214" s="18">
        <v>144873.66200000001</v>
      </c>
      <c r="V214" s="18">
        <v>123142.6127</v>
      </c>
      <c r="W214" s="18">
        <v>-15156.7245</v>
      </c>
      <c r="X214" s="18">
        <v>-10609.70715</v>
      </c>
      <c r="Y214" s="18">
        <v>0.92700000000000005</v>
      </c>
      <c r="Z214" s="18">
        <v>30395</v>
      </c>
      <c r="AA214" s="18">
        <v>134297.884674</v>
      </c>
      <c r="AB214" s="18">
        <v>137443.29956234701</v>
      </c>
      <c r="AC214" s="18">
        <v>4521.9049041732696</v>
      </c>
      <c r="AD214" s="18">
        <v>-568.77306102582202</v>
      </c>
      <c r="AE214" s="18">
        <v>-17287857</v>
      </c>
      <c r="AF214" s="18"/>
      <c r="AG214" s="18"/>
    </row>
    <row r="215" spans="1:33">
      <c r="A215" s="18" t="s">
        <v>871</v>
      </c>
      <c r="B215" s="18" t="s">
        <v>877</v>
      </c>
      <c r="C215" s="18" t="s">
        <v>545</v>
      </c>
      <c r="D215" s="18">
        <v>129555.07</v>
      </c>
      <c r="E215" s="18">
        <v>6852</v>
      </c>
      <c r="F215" s="18">
        <v>136407.07</v>
      </c>
      <c r="G215" s="18">
        <v>77558</v>
      </c>
      <c r="H215" s="18">
        <v>10616</v>
      </c>
      <c r="I215" s="18">
        <v>1225</v>
      </c>
      <c r="J215" s="18">
        <v>0</v>
      </c>
      <c r="K215" s="18">
        <v>7261</v>
      </c>
      <c r="L215" s="18">
        <v>1139</v>
      </c>
      <c r="M215" s="18">
        <v>15397</v>
      </c>
      <c r="N215" s="18">
        <v>6852</v>
      </c>
      <c r="O215" s="18">
        <v>5400</v>
      </c>
      <c r="P215" s="18">
        <v>107285.9814</v>
      </c>
      <c r="Q215" s="18">
        <v>16236.7</v>
      </c>
      <c r="R215" s="18">
        <v>-18645.599999999999</v>
      </c>
      <c r="S215" s="18">
        <v>3206.71</v>
      </c>
      <c r="T215" s="18">
        <v>108083.7914</v>
      </c>
      <c r="U215" s="18">
        <v>136407.07</v>
      </c>
      <c r="V215" s="18">
        <v>115946.0095</v>
      </c>
      <c r="W215" s="18">
        <v>-7862.2181</v>
      </c>
      <c r="X215" s="18">
        <v>-5503.55267</v>
      </c>
      <c r="Y215" s="18">
        <v>0.96</v>
      </c>
      <c r="Z215" s="18">
        <v>21653</v>
      </c>
      <c r="AA215" s="18">
        <v>130950.78720000001</v>
      </c>
      <c r="AB215" s="18">
        <v>134017.809116983</v>
      </c>
      <c r="AC215" s="18">
        <v>6189.34138996826</v>
      </c>
      <c r="AD215" s="18">
        <v>1098.66342476917</v>
      </c>
      <c r="AE215" s="18">
        <v>23789359</v>
      </c>
      <c r="AF215" s="18"/>
      <c r="AG215" s="18"/>
    </row>
    <row r="216" spans="1:33">
      <c r="A216" s="18" t="s">
        <v>871</v>
      </c>
      <c r="B216" s="18" t="s">
        <v>878</v>
      </c>
      <c r="C216" s="18" t="s">
        <v>546</v>
      </c>
      <c r="D216" s="18">
        <v>30339.760999999999</v>
      </c>
      <c r="E216" s="18">
        <v>1937</v>
      </c>
      <c r="F216" s="18">
        <v>32276.760999999999</v>
      </c>
      <c r="G216" s="18">
        <v>16047</v>
      </c>
      <c r="H216" s="18">
        <v>8719</v>
      </c>
      <c r="I216" s="18">
        <v>62</v>
      </c>
      <c r="J216" s="18">
        <v>0</v>
      </c>
      <c r="K216" s="18">
        <v>2150</v>
      </c>
      <c r="L216" s="18">
        <v>76</v>
      </c>
      <c r="M216" s="18">
        <v>2777</v>
      </c>
      <c r="N216" s="18">
        <v>1937</v>
      </c>
      <c r="O216" s="18">
        <v>0</v>
      </c>
      <c r="P216" s="18">
        <v>22197.8151</v>
      </c>
      <c r="Q216" s="18">
        <v>9291.35</v>
      </c>
      <c r="R216" s="18">
        <v>-2425.0500000000002</v>
      </c>
      <c r="S216" s="18">
        <v>1174.3599999999999</v>
      </c>
      <c r="T216" s="18">
        <v>30238.4751</v>
      </c>
      <c r="U216" s="18">
        <v>32276.760999999999</v>
      </c>
      <c r="V216" s="18">
        <v>27435.24685</v>
      </c>
      <c r="W216" s="18">
        <v>2803.2282500000001</v>
      </c>
      <c r="X216" s="18">
        <v>1962.259775</v>
      </c>
      <c r="Y216" s="18">
        <v>1.0609999999999999</v>
      </c>
      <c r="Z216" s="18">
        <v>5669</v>
      </c>
      <c r="AA216" s="18">
        <v>34245.643421000001</v>
      </c>
      <c r="AB216" s="18">
        <v>35047.716789012396</v>
      </c>
      <c r="AC216" s="18">
        <v>6182.3455263736896</v>
      </c>
      <c r="AD216" s="18">
        <v>1091.66756117459</v>
      </c>
      <c r="AE216" s="18">
        <v>6188663</v>
      </c>
      <c r="AF216" s="18"/>
      <c r="AG216" s="18"/>
    </row>
    <row r="217" spans="1:33">
      <c r="A217" s="18" t="s">
        <v>871</v>
      </c>
      <c r="B217" s="18" t="s">
        <v>879</v>
      </c>
      <c r="C217" s="18" t="s">
        <v>547</v>
      </c>
      <c r="D217" s="18">
        <v>40211.987000000001</v>
      </c>
      <c r="E217" s="18">
        <v>2532</v>
      </c>
      <c r="F217" s="18">
        <v>42743.987000000001</v>
      </c>
      <c r="G217" s="18">
        <v>21759</v>
      </c>
      <c r="H217" s="18">
        <v>12625</v>
      </c>
      <c r="I217" s="18">
        <v>502</v>
      </c>
      <c r="J217" s="18">
        <v>0</v>
      </c>
      <c r="K217" s="18">
        <v>3502</v>
      </c>
      <c r="L217" s="18">
        <v>61</v>
      </c>
      <c r="M217" s="18">
        <v>4629</v>
      </c>
      <c r="N217" s="18">
        <v>2532</v>
      </c>
      <c r="O217" s="18">
        <v>0</v>
      </c>
      <c r="P217" s="18">
        <v>30099.224699999999</v>
      </c>
      <c r="Q217" s="18">
        <v>14134.65</v>
      </c>
      <c r="R217" s="18">
        <v>-3986.5</v>
      </c>
      <c r="S217" s="18">
        <v>1365.27</v>
      </c>
      <c r="T217" s="18">
        <v>41612.644699999997</v>
      </c>
      <c r="U217" s="18">
        <v>42743.987000000001</v>
      </c>
      <c r="V217" s="18">
        <v>36332.38895</v>
      </c>
      <c r="W217" s="18">
        <v>5280.2557500000003</v>
      </c>
      <c r="X217" s="18">
        <v>3696.1790249999999</v>
      </c>
      <c r="Y217" s="18">
        <v>1.0860000000000001</v>
      </c>
      <c r="Z217" s="18">
        <v>8069</v>
      </c>
      <c r="AA217" s="18">
        <v>46419.969881999998</v>
      </c>
      <c r="AB217" s="18">
        <v>47507.180337606798</v>
      </c>
      <c r="AC217" s="18">
        <v>5887.6168468963597</v>
      </c>
      <c r="AD217" s="18">
        <v>796.93888169726904</v>
      </c>
      <c r="AE217" s="18">
        <v>6430500</v>
      </c>
      <c r="AF217" s="18"/>
      <c r="AG217" s="18"/>
    </row>
    <row r="218" spans="1:33">
      <c r="A218" s="18" t="s">
        <v>871</v>
      </c>
      <c r="B218" s="18" t="s">
        <v>880</v>
      </c>
      <c r="C218" s="18" t="s">
        <v>548</v>
      </c>
      <c r="D218" s="18">
        <v>158464.709</v>
      </c>
      <c r="E218" s="18">
        <v>15442</v>
      </c>
      <c r="F218" s="18">
        <v>173906.709</v>
      </c>
      <c r="G218" s="18">
        <v>89164</v>
      </c>
      <c r="H218" s="18">
        <v>38658</v>
      </c>
      <c r="I218" s="18">
        <v>2029</v>
      </c>
      <c r="J218" s="18">
        <v>0</v>
      </c>
      <c r="K218" s="18">
        <v>4089</v>
      </c>
      <c r="L218" s="18">
        <v>355</v>
      </c>
      <c r="M218" s="18">
        <v>33510</v>
      </c>
      <c r="N218" s="18">
        <v>15442</v>
      </c>
      <c r="O218" s="18">
        <v>514</v>
      </c>
      <c r="P218" s="18">
        <v>123340.5612</v>
      </c>
      <c r="Q218" s="18">
        <v>38059.599999999999</v>
      </c>
      <c r="R218" s="18">
        <v>-29222.15</v>
      </c>
      <c r="S218" s="18">
        <v>7429</v>
      </c>
      <c r="T218" s="18">
        <v>139607.01120000001</v>
      </c>
      <c r="U218" s="18">
        <v>173906.709</v>
      </c>
      <c r="V218" s="18">
        <v>147820.70264999999</v>
      </c>
      <c r="W218" s="18">
        <v>-8213.6914499999803</v>
      </c>
      <c r="X218" s="18">
        <v>-5749.5840149999904</v>
      </c>
      <c r="Y218" s="18">
        <v>0.96699999999999997</v>
      </c>
      <c r="Z218" s="18">
        <v>23591</v>
      </c>
      <c r="AA218" s="18">
        <v>168167.787603</v>
      </c>
      <c r="AB218" s="18">
        <v>172106.475573781</v>
      </c>
      <c r="AC218" s="18">
        <v>7295.4294253647904</v>
      </c>
      <c r="AD218" s="18">
        <v>2204.7514601656899</v>
      </c>
      <c r="AE218" s="18">
        <v>52012292</v>
      </c>
      <c r="AF218" s="18"/>
      <c r="AG218" s="18"/>
    </row>
    <row r="219" spans="1:33">
      <c r="A219" s="18" t="s">
        <v>871</v>
      </c>
      <c r="B219" s="18" t="s">
        <v>881</v>
      </c>
      <c r="C219" s="18" t="s">
        <v>549</v>
      </c>
      <c r="D219" s="18">
        <v>24671.077000000001</v>
      </c>
      <c r="E219" s="18">
        <v>4093</v>
      </c>
      <c r="F219" s="18">
        <v>28764.077000000001</v>
      </c>
      <c r="G219" s="18">
        <v>8695</v>
      </c>
      <c r="H219" s="18">
        <v>8105</v>
      </c>
      <c r="I219" s="18">
        <v>0</v>
      </c>
      <c r="J219" s="18">
        <v>0</v>
      </c>
      <c r="K219" s="18">
        <v>979</v>
      </c>
      <c r="L219" s="18">
        <v>0</v>
      </c>
      <c r="M219" s="18">
        <v>529</v>
      </c>
      <c r="N219" s="18">
        <v>4093</v>
      </c>
      <c r="O219" s="18">
        <v>0</v>
      </c>
      <c r="P219" s="18">
        <v>12027.7935</v>
      </c>
      <c r="Q219" s="18">
        <v>7721.4</v>
      </c>
      <c r="R219" s="18">
        <v>-449.65</v>
      </c>
      <c r="S219" s="18">
        <v>3389.12</v>
      </c>
      <c r="T219" s="18">
        <v>22688.663499999999</v>
      </c>
      <c r="U219" s="18">
        <v>28764.077000000001</v>
      </c>
      <c r="V219" s="18">
        <v>24449.46545</v>
      </c>
      <c r="W219" s="18">
        <v>-1760.80195</v>
      </c>
      <c r="X219" s="18">
        <v>-1232.561365</v>
      </c>
      <c r="Y219" s="18">
        <v>0.95699999999999996</v>
      </c>
      <c r="Z219" s="18">
        <v>4856</v>
      </c>
      <c r="AA219" s="18">
        <v>27527.221689000002</v>
      </c>
      <c r="AB219" s="18">
        <v>28171.9416944236</v>
      </c>
      <c r="AC219" s="18">
        <v>5801.47069489777</v>
      </c>
      <c r="AD219" s="18">
        <v>710.79272969867804</v>
      </c>
      <c r="AE219" s="18">
        <v>3451609</v>
      </c>
      <c r="AF219" s="18"/>
      <c r="AG219" s="18"/>
    </row>
    <row r="220" spans="1:33">
      <c r="A220" s="18" t="s">
        <v>871</v>
      </c>
      <c r="B220" s="18" t="s">
        <v>882</v>
      </c>
      <c r="C220" s="18" t="s">
        <v>550</v>
      </c>
      <c r="D220" s="18">
        <v>60967.398999999998</v>
      </c>
      <c r="E220" s="18">
        <v>6946</v>
      </c>
      <c r="F220" s="18">
        <v>67913.399000000005</v>
      </c>
      <c r="G220" s="18">
        <v>26692</v>
      </c>
      <c r="H220" s="18">
        <v>17035</v>
      </c>
      <c r="I220" s="18">
        <v>77</v>
      </c>
      <c r="J220" s="18">
        <v>0</v>
      </c>
      <c r="K220" s="18">
        <v>3110</v>
      </c>
      <c r="L220" s="18">
        <v>31</v>
      </c>
      <c r="M220" s="18">
        <v>7311</v>
      </c>
      <c r="N220" s="18">
        <v>6946</v>
      </c>
      <c r="O220" s="18">
        <v>0</v>
      </c>
      <c r="P220" s="18">
        <v>36923.043599999997</v>
      </c>
      <c r="Q220" s="18">
        <v>17188.7</v>
      </c>
      <c r="R220" s="18">
        <v>-6240.7</v>
      </c>
      <c r="S220" s="18">
        <v>4661.2299999999996</v>
      </c>
      <c r="T220" s="18">
        <v>52532.2736</v>
      </c>
      <c r="U220" s="18">
        <v>67913.399000000005</v>
      </c>
      <c r="V220" s="18">
        <v>57726.389150000003</v>
      </c>
      <c r="W220" s="18">
        <v>-5194.1155500000004</v>
      </c>
      <c r="X220" s="18">
        <v>-3635.880885</v>
      </c>
      <c r="Y220" s="18">
        <v>0.94599999999999995</v>
      </c>
      <c r="Z220" s="18">
        <v>10712</v>
      </c>
      <c r="AA220" s="18">
        <v>64246.075453999998</v>
      </c>
      <c r="AB220" s="18">
        <v>65750.794331303099</v>
      </c>
      <c r="AC220" s="18">
        <v>6138.0502549760204</v>
      </c>
      <c r="AD220" s="18">
        <v>1047.3722897769301</v>
      </c>
      <c r="AE220" s="18">
        <v>11219452</v>
      </c>
      <c r="AF220" s="18"/>
      <c r="AG220" s="18"/>
    </row>
    <row r="221" spans="1:33">
      <c r="A221" s="18" t="s">
        <v>871</v>
      </c>
      <c r="B221" s="18" t="s">
        <v>883</v>
      </c>
      <c r="C221" s="18" t="s">
        <v>551</v>
      </c>
      <c r="D221" s="18">
        <v>808872.92799999996</v>
      </c>
      <c r="E221" s="18">
        <v>68301</v>
      </c>
      <c r="F221" s="18">
        <v>877173.92799999996</v>
      </c>
      <c r="G221" s="18">
        <v>491008</v>
      </c>
      <c r="H221" s="18">
        <v>96839</v>
      </c>
      <c r="I221" s="18">
        <v>55489</v>
      </c>
      <c r="J221" s="18">
        <v>35261</v>
      </c>
      <c r="K221" s="18">
        <v>0</v>
      </c>
      <c r="L221" s="18">
        <v>41245</v>
      </c>
      <c r="M221" s="18">
        <v>51505</v>
      </c>
      <c r="N221" s="18">
        <v>68301</v>
      </c>
      <c r="O221" s="18">
        <v>15222</v>
      </c>
      <c r="P221" s="18">
        <v>679211.36640000006</v>
      </c>
      <c r="Q221" s="18">
        <v>159450.65</v>
      </c>
      <c r="R221" s="18">
        <v>-91776.2</v>
      </c>
      <c r="S221" s="18">
        <v>49300</v>
      </c>
      <c r="T221" s="18">
        <v>796185.81640000001</v>
      </c>
      <c r="U221" s="18">
        <v>877173.92799999996</v>
      </c>
      <c r="V221" s="18">
        <v>745597.83880000003</v>
      </c>
      <c r="W221" s="18">
        <v>50587.9776000001</v>
      </c>
      <c r="X221" s="18">
        <v>35411.584320000104</v>
      </c>
      <c r="Y221" s="18">
        <v>1.04</v>
      </c>
      <c r="Z221" s="18">
        <v>153088</v>
      </c>
      <c r="AA221" s="18">
        <v>912260.88511999999</v>
      </c>
      <c r="AB221" s="18">
        <v>933627.11123054603</v>
      </c>
      <c r="AC221" s="18">
        <v>6098.6302729838098</v>
      </c>
      <c r="AD221" s="18">
        <v>1007.95230778472</v>
      </c>
      <c r="AE221" s="18">
        <v>154305403</v>
      </c>
      <c r="AF221" s="18"/>
      <c r="AG221" s="18"/>
    </row>
    <row r="222" spans="1:33">
      <c r="A222" s="18" t="s">
        <v>884</v>
      </c>
      <c r="B222" s="18" t="s">
        <v>885</v>
      </c>
      <c r="C222" s="18" t="s">
        <v>553</v>
      </c>
      <c r="D222" s="18">
        <v>59863.394</v>
      </c>
      <c r="E222" s="18">
        <v>8640</v>
      </c>
      <c r="F222" s="18">
        <v>68503.394</v>
      </c>
      <c r="G222" s="18">
        <v>28233</v>
      </c>
      <c r="H222" s="18">
        <v>6081</v>
      </c>
      <c r="I222" s="18">
        <v>8462</v>
      </c>
      <c r="J222" s="18">
        <v>0</v>
      </c>
      <c r="K222" s="18">
        <v>2188</v>
      </c>
      <c r="L222" s="18">
        <v>9069</v>
      </c>
      <c r="M222" s="18">
        <v>1185</v>
      </c>
      <c r="N222" s="18">
        <v>8640</v>
      </c>
      <c r="O222" s="18">
        <v>551</v>
      </c>
      <c r="P222" s="18">
        <v>39054.708899999998</v>
      </c>
      <c r="Q222" s="18">
        <v>14221.35</v>
      </c>
      <c r="R222" s="18">
        <v>-9184.25</v>
      </c>
      <c r="S222" s="18">
        <v>7142.55</v>
      </c>
      <c r="T222" s="18">
        <v>51234.358899999999</v>
      </c>
      <c r="U222" s="18">
        <v>68503.394</v>
      </c>
      <c r="V222" s="18">
        <v>58227.884899999997</v>
      </c>
      <c r="W222" s="18">
        <v>-6993.5259999999998</v>
      </c>
      <c r="X222" s="18">
        <v>-4895.4682000000003</v>
      </c>
      <c r="Y222" s="18">
        <v>0.92900000000000005</v>
      </c>
      <c r="Z222" s="18">
        <v>14121</v>
      </c>
      <c r="AA222" s="18">
        <v>63639.653026</v>
      </c>
      <c r="AB222" s="18">
        <v>65130.168774651604</v>
      </c>
      <c r="AC222" s="18">
        <v>4612.2915356314397</v>
      </c>
      <c r="AD222" s="18">
        <v>-478.386429567655</v>
      </c>
      <c r="AE222" s="18">
        <v>-6755295</v>
      </c>
      <c r="AF222" s="18"/>
      <c r="AG222" s="18"/>
    </row>
    <row r="223" spans="1:33">
      <c r="A223" s="18" t="s">
        <v>884</v>
      </c>
      <c r="B223" s="18" t="s">
        <v>886</v>
      </c>
      <c r="C223" s="18" t="s">
        <v>554</v>
      </c>
      <c r="D223" s="18">
        <v>70609.960999999996</v>
      </c>
      <c r="E223" s="18">
        <v>4632</v>
      </c>
      <c r="F223" s="18">
        <v>75241.960999999996</v>
      </c>
      <c r="G223" s="18">
        <v>36518</v>
      </c>
      <c r="H223" s="18">
        <v>3314</v>
      </c>
      <c r="I223" s="18">
        <v>217</v>
      </c>
      <c r="J223" s="18">
        <v>0</v>
      </c>
      <c r="K223" s="18">
        <v>1052</v>
      </c>
      <c r="L223" s="18">
        <v>313</v>
      </c>
      <c r="M223" s="18">
        <v>13278</v>
      </c>
      <c r="N223" s="18">
        <v>4632</v>
      </c>
      <c r="O223" s="18">
        <v>358</v>
      </c>
      <c r="P223" s="18">
        <v>50515.349399999999</v>
      </c>
      <c r="Q223" s="18">
        <v>3895.55</v>
      </c>
      <c r="R223" s="18">
        <v>-11856.65</v>
      </c>
      <c r="S223" s="18">
        <v>1679.94</v>
      </c>
      <c r="T223" s="18">
        <v>44234.189400000003</v>
      </c>
      <c r="U223" s="18">
        <v>75241.960999999996</v>
      </c>
      <c r="V223" s="18">
        <v>63955.666850000001</v>
      </c>
      <c r="W223" s="18">
        <v>-19721.477449999998</v>
      </c>
      <c r="X223" s="18">
        <v>-13805.034215</v>
      </c>
      <c r="Y223" s="18">
        <v>0.81699999999999995</v>
      </c>
      <c r="Z223" s="18">
        <v>13447</v>
      </c>
      <c r="AA223" s="18">
        <v>61472.682137000003</v>
      </c>
      <c r="AB223" s="18">
        <v>62912.444871086802</v>
      </c>
      <c r="AC223" s="18">
        <v>4678.5487373456399</v>
      </c>
      <c r="AD223" s="18">
        <v>-412.12922785345501</v>
      </c>
      <c r="AE223" s="18">
        <v>-5541902</v>
      </c>
      <c r="AF223" s="18"/>
      <c r="AG223" s="18"/>
    </row>
    <row r="224" spans="1:33">
      <c r="A224" s="18" t="s">
        <v>884</v>
      </c>
      <c r="B224" s="18" t="s">
        <v>887</v>
      </c>
      <c r="C224" s="18" t="s">
        <v>555</v>
      </c>
      <c r="D224" s="18">
        <v>116235.04700000001</v>
      </c>
      <c r="E224" s="18">
        <v>9735</v>
      </c>
      <c r="F224" s="18">
        <v>125970.04700000001</v>
      </c>
      <c r="G224" s="18">
        <v>55441</v>
      </c>
      <c r="H224" s="18">
        <v>21467</v>
      </c>
      <c r="I224" s="18">
        <v>1361</v>
      </c>
      <c r="J224" s="18">
        <v>0</v>
      </c>
      <c r="K224" s="18">
        <v>4036</v>
      </c>
      <c r="L224" s="18">
        <v>196</v>
      </c>
      <c r="M224" s="18">
        <v>14707</v>
      </c>
      <c r="N224" s="18">
        <v>9735</v>
      </c>
      <c r="O224" s="18">
        <v>262</v>
      </c>
      <c r="P224" s="18">
        <v>76691.535300000003</v>
      </c>
      <c r="Q224" s="18">
        <v>22834.400000000001</v>
      </c>
      <c r="R224" s="18">
        <v>-12890.25</v>
      </c>
      <c r="S224" s="18">
        <v>5774.56</v>
      </c>
      <c r="T224" s="18">
        <v>92410.245299999995</v>
      </c>
      <c r="U224" s="18">
        <v>125970.04700000001</v>
      </c>
      <c r="V224" s="18">
        <v>107074.53995000001</v>
      </c>
      <c r="W224" s="18">
        <v>-14664.29465</v>
      </c>
      <c r="X224" s="18">
        <v>-10265.006255</v>
      </c>
      <c r="Y224" s="18">
        <v>0.91900000000000004</v>
      </c>
      <c r="Z224" s="18">
        <v>16143</v>
      </c>
      <c r="AA224" s="18">
        <v>115766.473193</v>
      </c>
      <c r="AB224" s="18">
        <v>118477.860563222</v>
      </c>
      <c r="AC224" s="18">
        <v>7339.2715457611503</v>
      </c>
      <c r="AD224" s="18">
        <v>2248.5935805620502</v>
      </c>
      <c r="AE224" s="18">
        <v>36299046</v>
      </c>
      <c r="AF224" s="18"/>
      <c r="AG224" s="18"/>
    </row>
    <row r="225" spans="1:33">
      <c r="A225" s="18" t="s">
        <v>884</v>
      </c>
      <c r="B225" s="18" t="s">
        <v>888</v>
      </c>
      <c r="C225" s="18" t="s">
        <v>556</v>
      </c>
      <c r="D225" s="18">
        <v>69546.998000000007</v>
      </c>
      <c r="E225" s="18">
        <v>4025</v>
      </c>
      <c r="F225" s="18">
        <v>73571.998000000007</v>
      </c>
      <c r="G225" s="18">
        <v>48649</v>
      </c>
      <c r="H225" s="18">
        <v>7421</v>
      </c>
      <c r="I225" s="18">
        <v>1918</v>
      </c>
      <c r="J225" s="18">
        <v>0</v>
      </c>
      <c r="K225" s="18">
        <v>6570</v>
      </c>
      <c r="L225" s="18">
        <v>361</v>
      </c>
      <c r="M225" s="18">
        <v>17331</v>
      </c>
      <c r="N225" s="18">
        <v>4025</v>
      </c>
      <c r="O225" s="18">
        <v>2139</v>
      </c>
      <c r="P225" s="18">
        <v>67296.161699999997</v>
      </c>
      <c r="Q225" s="18">
        <v>13522.65</v>
      </c>
      <c r="R225" s="18">
        <v>-16856.349999999999</v>
      </c>
      <c r="S225" s="18">
        <v>474.98</v>
      </c>
      <c r="T225" s="18">
        <v>64437.441700000003</v>
      </c>
      <c r="U225" s="18">
        <v>73571.998000000007</v>
      </c>
      <c r="V225" s="18">
        <v>62536.198299999996</v>
      </c>
      <c r="W225" s="18">
        <v>1901.2433999999901</v>
      </c>
      <c r="X225" s="18">
        <v>1330.8703799999901</v>
      </c>
      <c r="Y225" s="18">
        <v>1.018</v>
      </c>
      <c r="Z225" s="18">
        <v>8661</v>
      </c>
      <c r="AA225" s="18">
        <v>74896.293963999997</v>
      </c>
      <c r="AB225" s="18">
        <v>76650.453522716794</v>
      </c>
      <c r="AC225" s="18">
        <v>8850.0696827983902</v>
      </c>
      <c r="AD225" s="18">
        <v>3759.3917175992901</v>
      </c>
      <c r="AE225" s="18">
        <v>32560092</v>
      </c>
      <c r="AF225" s="18"/>
      <c r="AG225" s="18"/>
    </row>
    <row r="226" spans="1:33">
      <c r="A226" s="18" t="s">
        <v>884</v>
      </c>
      <c r="B226" s="18" t="s">
        <v>889</v>
      </c>
      <c r="C226" s="18" t="s">
        <v>557</v>
      </c>
      <c r="D226" s="18">
        <v>132305.95199999999</v>
      </c>
      <c r="E226" s="18">
        <v>11124</v>
      </c>
      <c r="F226" s="18">
        <v>143429.95199999999</v>
      </c>
      <c r="G226" s="18">
        <v>107446</v>
      </c>
      <c r="H226" s="18">
        <v>12466</v>
      </c>
      <c r="I226" s="18">
        <v>2098</v>
      </c>
      <c r="J226" s="18">
        <v>0</v>
      </c>
      <c r="K226" s="18">
        <v>3270</v>
      </c>
      <c r="L226" s="18">
        <v>655</v>
      </c>
      <c r="M226" s="18">
        <v>31793</v>
      </c>
      <c r="N226" s="18">
        <v>11124</v>
      </c>
      <c r="O226" s="18">
        <v>413</v>
      </c>
      <c r="P226" s="18">
        <v>148630.05179999999</v>
      </c>
      <c r="Q226" s="18">
        <v>15158.9</v>
      </c>
      <c r="R226" s="18">
        <v>-27931.85</v>
      </c>
      <c r="S226" s="18">
        <v>4050.59</v>
      </c>
      <c r="T226" s="18">
        <v>139907.6918</v>
      </c>
      <c r="U226" s="18">
        <v>143429.95199999999</v>
      </c>
      <c r="V226" s="18">
        <v>121915.4592</v>
      </c>
      <c r="W226" s="18">
        <v>17992.232599999999</v>
      </c>
      <c r="X226" s="18">
        <v>12594.562819999999</v>
      </c>
      <c r="Y226" s="18">
        <v>1.0880000000000001</v>
      </c>
      <c r="Z226" s="18">
        <v>26223</v>
      </c>
      <c r="AA226" s="18">
        <v>156051.78777600001</v>
      </c>
      <c r="AB226" s="18">
        <v>159706.70473776199</v>
      </c>
      <c r="AC226" s="18">
        <v>6090.3292810800403</v>
      </c>
      <c r="AD226" s="18">
        <v>999.65131588094198</v>
      </c>
      <c r="AE226" s="18">
        <v>26213856</v>
      </c>
      <c r="AF226" s="18"/>
      <c r="AG226" s="18"/>
    </row>
    <row r="227" spans="1:33">
      <c r="A227" s="18" t="s">
        <v>884</v>
      </c>
      <c r="B227" s="18" t="s">
        <v>890</v>
      </c>
      <c r="C227" s="18" t="s">
        <v>558</v>
      </c>
      <c r="D227" s="18">
        <v>19445.839</v>
      </c>
      <c r="E227" s="18">
        <v>3646</v>
      </c>
      <c r="F227" s="18">
        <v>23091.839</v>
      </c>
      <c r="G227" s="18">
        <v>20051</v>
      </c>
      <c r="H227" s="18">
        <v>564</v>
      </c>
      <c r="I227" s="18">
        <v>98</v>
      </c>
      <c r="J227" s="18">
        <v>0</v>
      </c>
      <c r="K227" s="18">
        <v>1473</v>
      </c>
      <c r="L227" s="18">
        <v>218</v>
      </c>
      <c r="M227" s="18">
        <v>11228</v>
      </c>
      <c r="N227" s="18">
        <v>3646</v>
      </c>
      <c r="O227" s="18">
        <v>31</v>
      </c>
      <c r="P227" s="18">
        <v>27736.548299999999</v>
      </c>
      <c r="Q227" s="18">
        <v>1814.75</v>
      </c>
      <c r="R227" s="18">
        <v>-9755.4500000000007</v>
      </c>
      <c r="S227" s="18">
        <v>1190.3399999999999</v>
      </c>
      <c r="T227" s="18">
        <v>20986.188300000002</v>
      </c>
      <c r="U227" s="18">
        <v>23091.839</v>
      </c>
      <c r="V227" s="18">
        <v>19628.063150000002</v>
      </c>
      <c r="W227" s="18">
        <v>1358.1251500000001</v>
      </c>
      <c r="X227" s="18">
        <v>950.68760499999996</v>
      </c>
      <c r="Y227" s="18">
        <v>1.0409999999999999</v>
      </c>
      <c r="Z227" s="18">
        <v>5800</v>
      </c>
      <c r="AA227" s="18">
        <v>24038.604399</v>
      </c>
      <c r="AB227" s="18">
        <v>24601.6168720202</v>
      </c>
      <c r="AC227" s="18">
        <v>4241.6580813827904</v>
      </c>
      <c r="AD227" s="18">
        <v>-849.01988381630497</v>
      </c>
      <c r="AE227" s="18">
        <v>-4924315</v>
      </c>
      <c r="AF227" s="18"/>
      <c r="AG227" s="18"/>
    </row>
    <row r="228" spans="1:33">
      <c r="A228" s="18" t="s">
        <v>884</v>
      </c>
      <c r="B228" s="18" t="s">
        <v>891</v>
      </c>
      <c r="C228" s="18" t="s">
        <v>559</v>
      </c>
      <c r="D228" s="18">
        <v>126216.99400000001</v>
      </c>
      <c r="E228" s="18">
        <v>8891</v>
      </c>
      <c r="F228" s="18">
        <v>135107.99400000001</v>
      </c>
      <c r="G228" s="18">
        <v>58151</v>
      </c>
      <c r="H228" s="18">
        <v>12208</v>
      </c>
      <c r="I228" s="18">
        <v>6841</v>
      </c>
      <c r="J228" s="18">
        <v>0</v>
      </c>
      <c r="K228" s="18">
        <v>3666</v>
      </c>
      <c r="L228" s="18">
        <v>6934</v>
      </c>
      <c r="M228" s="18">
        <v>8047</v>
      </c>
      <c r="N228" s="18">
        <v>8891</v>
      </c>
      <c r="O228" s="18">
        <v>85</v>
      </c>
      <c r="P228" s="18">
        <v>80440.278300000005</v>
      </c>
      <c r="Q228" s="18">
        <v>19307.75</v>
      </c>
      <c r="R228" s="18">
        <v>-12806.1</v>
      </c>
      <c r="S228" s="18">
        <v>6189.36</v>
      </c>
      <c r="T228" s="18">
        <v>93131.2883</v>
      </c>
      <c r="U228" s="18">
        <v>135107.99400000001</v>
      </c>
      <c r="V228" s="18">
        <v>114841.79489999999</v>
      </c>
      <c r="W228" s="18">
        <v>-21710.506600000001</v>
      </c>
      <c r="X228" s="18">
        <v>-15197.35462</v>
      </c>
      <c r="Y228" s="18">
        <v>0.88800000000000001</v>
      </c>
      <c r="Z228" s="18">
        <v>22797</v>
      </c>
      <c r="AA228" s="18">
        <v>119975.898672</v>
      </c>
      <c r="AB228" s="18">
        <v>122785.875752739</v>
      </c>
      <c r="AC228" s="18">
        <v>5386.05411908317</v>
      </c>
      <c r="AD228" s="18">
        <v>295.37615388407397</v>
      </c>
      <c r="AE228" s="18">
        <v>6733690</v>
      </c>
      <c r="AF228" s="18"/>
      <c r="AG228" s="18"/>
    </row>
    <row r="229" spans="1:33">
      <c r="A229" s="18" t="s">
        <v>884</v>
      </c>
      <c r="B229" s="18" t="s">
        <v>892</v>
      </c>
      <c r="C229" s="18" t="s">
        <v>560</v>
      </c>
      <c r="D229" s="18">
        <v>12287.953</v>
      </c>
      <c r="E229" s="18">
        <v>1823</v>
      </c>
      <c r="F229" s="18">
        <v>14110.953</v>
      </c>
      <c r="G229" s="18">
        <v>10587</v>
      </c>
      <c r="H229" s="18">
        <v>2225</v>
      </c>
      <c r="I229" s="18">
        <v>229</v>
      </c>
      <c r="J229" s="18">
        <v>0</v>
      </c>
      <c r="K229" s="18">
        <v>1106</v>
      </c>
      <c r="L229" s="18">
        <v>0</v>
      </c>
      <c r="M229" s="18">
        <v>5208</v>
      </c>
      <c r="N229" s="18">
        <v>1823</v>
      </c>
      <c r="O229" s="18">
        <v>0</v>
      </c>
      <c r="P229" s="18">
        <v>14644.997100000001</v>
      </c>
      <c r="Q229" s="18">
        <v>3026</v>
      </c>
      <c r="R229" s="18">
        <v>-4426.8</v>
      </c>
      <c r="S229" s="18">
        <v>664.19</v>
      </c>
      <c r="T229" s="18">
        <v>13908.3871</v>
      </c>
      <c r="U229" s="18">
        <v>14110.953</v>
      </c>
      <c r="V229" s="18">
        <v>11994.31005</v>
      </c>
      <c r="W229" s="18">
        <v>1914.0770500000001</v>
      </c>
      <c r="X229" s="18">
        <v>1339.8539350000001</v>
      </c>
      <c r="Y229" s="18">
        <v>1.095</v>
      </c>
      <c r="Z229" s="18">
        <v>4410</v>
      </c>
      <c r="AA229" s="18">
        <v>15451.493535</v>
      </c>
      <c r="AB229" s="18">
        <v>15813.385741494199</v>
      </c>
      <c r="AC229" s="18">
        <v>3585.8017554408698</v>
      </c>
      <c r="AD229" s="18">
        <v>-1504.8762097582301</v>
      </c>
      <c r="AE229" s="18">
        <v>-6636504</v>
      </c>
      <c r="AF229" s="18"/>
      <c r="AG229" s="18"/>
    </row>
    <row r="230" spans="1:33">
      <c r="A230" s="18" t="s">
        <v>884</v>
      </c>
      <c r="B230" s="18" t="s">
        <v>893</v>
      </c>
      <c r="C230" s="18" t="s">
        <v>561</v>
      </c>
      <c r="D230" s="18">
        <v>34249.56</v>
      </c>
      <c r="E230" s="18">
        <v>7564</v>
      </c>
      <c r="F230" s="18">
        <v>41813.56</v>
      </c>
      <c r="G230" s="18">
        <v>27559</v>
      </c>
      <c r="H230" s="18">
        <v>6001</v>
      </c>
      <c r="I230" s="18">
        <v>64</v>
      </c>
      <c r="J230" s="18">
        <v>0</v>
      </c>
      <c r="K230" s="18">
        <v>4469</v>
      </c>
      <c r="L230" s="18">
        <v>27</v>
      </c>
      <c r="M230" s="18">
        <v>12915</v>
      </c>
      <c r="N230" s="18">
        <v>7564</v>
      </c>
      <c r="O230" s="18">
        <v>0</v>
      </c>
      <c r="P230" s="18">
        <v>38122.364699999998</v>
      </c>
      <c r="Q230" s="18">
        <v>8953.9</v>
      </c>
      <c r="R230" s="18">
        <v>-11000.7</v>
      </c>
      <c r="S230" s="18">
        <v>4233.8500000000004</v>
      </c>
      <c r="T230" s="18">
        <v>40309.414700000001</v>
      </c>
      <c r="U230" s="18">
        <v>41813.56</v>
      </c>
      <c r="V230" s="18">
        <v>35541.525999999998</v>
      </c>
      <c r="W230" s="18">
        <v>4767.8887000000004</v>
      </c>
      <c r="X230" s="18">
        <v>3337.5220899999999</v>
      </c>
      <c r="Y230" s="18">
        <v>1.08</v>
      </c>
      <c r="Z230" s="18">
        <v>10038</v>
      </c>
      <c r="AA230" s="18">
        <v>45158.644800000002</v>
      </c>
      <c r="AB230" s="18">
        <v>46216.313534219298</v>
      </c>
      <c r="AC230" s="18">
        <v>4604.1356379975396</v>
      </c>
      <c r="AD230" s="18">
        <v>-486.54232720155898</v>
      </c>
      <c r="AE230" s="18">
        <v>-4883912</v>
      </c>
      <c r="AF230" s="18"/>
      <c r="AG230" s="18"/>
    </row>
    <row r="231" spans="1:33">
      <c r="A231" s="18" t="s">
        <v>884</v>
      </c>
      <c r="B231" s="18" t="s">
        <v>894</v>
      </c>
      <c r="C231" s="18" t="s">
        <v>562</v>
      </c>
      <c r="D231" s="18">
        <v>654620.78599999996</v>
      </c>
      <c r="E231" s="18">
        <v>66223</v>
      </c>
      <c r="F231" s="18">
        <v>720843.78599999996</v>
      </c>
      <c r="G231" s="18">
        <v>211135</v>
      </c>
      <c r="H231" s="18">
        <v>199380</v>
      </c>
      <c r="I231" s="18">
        <v>14157</v>
      </c>
      <c r="J231" s="18">
        <v>0</v>
      </c>
      <c r="K231" s="18">
        <v>8233</v>
      </c>
      <c r="L231" s="18">
        <v>0</v>
      </c>
      <c r="M231" s="18">
        <v>0</v>
      </c>
      <c r="N231" s="18">
        <v>66223</v>
      </c>
      <c r="O231" s="18">
        <v>79</v>
      </c>
      <c r="P231" s="18">
        <v>292063.04550000001</v>
      </c>
      <c r="Q231" s="18">
        <v>188504.5</v>
      </c>
      <c r="R231" s="18">
        <v>-67.150000000000006</v>
      </c>
      <c r="S231" s="18">
        <v>56289.55</v>
      </c>
      <c r="T231" s="18">
        <v>536789.94550000003</v>
      </c>
      <c r="U231" s="18">
        <v>720843.78599999996</v>
      </c>
      <c r="V231" s="18">
        <v>612717.21810000006</v>
      </c>
      <c r="W231" s="18">
        <v>-75927.272599999895</v>
      </c>
      <c r="X231" s="18">
        <v>-53149.090819999903</v>
      </c>
      <c r="Y231" s="18">
        <v>0.92600000000000005</v>
      </c>
      <c r="Z231" s="18">
        <v>151855</v>
      </c>
      <c r="AA231" s="18">
        <v>667501.34583600005</v>
      </c>
      <c r="AB231" s="18">
        <v>683135.01479720895</v>
      </c>
      <c r="AC231" s="18">
        <v>4498.60073621026</v>
      </c>
      <c r="AD231" s="18">
        <v>-592.07722898883503</v>
      </c>
      <c r="AE231" s="18">
        <v>-89909888</v>
      </c>
      <c r="AF231" s="18"/>
      <c r="AG231" s="18"/>
    </row>
    <row r="232" spans="1:33">
      <c r="A232" s="18" t="s">
        <v>895</v>
      </c>
      <c r="B232" s="18" t="s">
        <v>896</v>
      </c>
      <c r="C232" s="18" t="s">
        <v>564</v>
      </c>
      <c r="D232" s="18">
        <v>84447.183999999994</v>
      </c>
      <c r="E232" s="18">
        <v>9191</v>
      </c>
      <c r="F232" s="18">
        <v>93638.183999999994</v>
      </c>
      <c r="G232" s="18">
        <v>65937</v>
      </c>
      <c r="H232" s="18">
        <v>20296</v>
      </c>
      <c r="I232" s="18">
        <v>2718</v>
      </c>
      <c r="J232" s="18">
        <v>0</v>
      </c>
      <c r="K232" s="18">
        <v>3720</v>
      </c>
      <c r="L232" s="18">
        <v>1137</v>
      </c>
      <c r="M232" s="18">
        <v>28463</v>
      </c>
      <c r="N232" s="18">
        <v>9191</v>
      </c>
      <c r="O232" s="18">
        <v>850</v>
      </c>
      <c r="P232" s="18">
        <v>91210.652100000007</v>
      </c>
      <c r="Q232" s="18">
        <v>22723.9</v>
      </c>
      <c r="R232" s="18">
        <v>-25882.5</v>
      </c>
      <c r="S232" s="18">
        <v>2973.64</v>
      </c>
      <c r="T232" s="18">
        <v>91025.6921</v>
      </c>
      <c r="U232" s="18">
        <v>93638.183999999994</v>
      </c>
      <c r="V232" s="18">
        <v>79592.456399999995</v>
      </c>
      <c r="W232" s="18">
        <v>11433.235699999999</v>
      </c>
      <c r="X232" s="18">
        <v>8003.2649899999897</v>
      </c>
      <c r="Y232" s="18">
        <v>1.085</v>
      </c>
      <c r="Z232" s="18">
        <v>23348</v>
      </c>
      <c r="AA232" s="18">
        <v>101597.42964</v>
      </c>
      <c r="AB232" s="18">
        <v>103976.96129519401</v>
      </c>
      <c r="AC232" s="18">
        <v>4453.3562315913196</v>
      </c>
      <c r="AD232" s="18">
        <v>-637.32173360777404</v>
      </c>
      <c r="AE232" s="18">
        <v>-14880188</v>
      </c>
      <c r="AF232" s="18"/>
      <c r="AG232" s="18"/>
    </row>
    <row r="233" spans="1:33">
      <c r="A233" s="18" t="s">
        <v>895</v>
      </c>
      <c r="B233" s="18" t="s">
        <v>897</v>
      </c>
      <c r="C233" s="18" t="s">
        <v>565</v>
      </c>
      <c r="D233" s="18">
        <v>277247.842</v>
      </c>
      <c r="E233" s="18">
        <v>42445</v>
      </c>
      <c r="F233" s="18">
        <v>319692.842</v>
      </c>
      <c r="G233" s="18">
        <v>223966</v>
      </c>
      <c r="H233" s="18">
        <v>53219</v>
      </c>
      <c r="I233" s="18">
        <v>4001</v>
      </c>
      <c r="J233" s="18">
        <v>0</v>
      </c>
      <c r="K233" s="18">
        <v>14607</v>
      </c>
      <c r="L233" s="18">
        <v>359</v>
      </c>
      <c r="M233" s="18">
        <v>85439</v>
      </c>
      <c r="N233" s="18">
        <v>42445</v>
      </c>
      <c r="O233" s="18">
        <v>2489</v>
      </c>
      <c r="P233" s="18">
        <v>309812.1678</v>
      </c>
      <c r="Q233" s="18">
        <v>61052.95</v>
      </c>
      <c r="R233" s="18">
        <v>-75043.95</v>
      </c>
      <c r="S233" s="18">
        <v>21553.62</v>
      </c>
      <c r="T233" s="18">
        <v>317374.78779999999</v>
      </c>
      <c r="U233" s="18">
        <v>319692.842</v>
      </c>
      <c r="V233" s="18">
        <v>271738.91570000001</v>
      </c>
      <c r="W233" s="18">
        <v>45635.872100000001</v>
      </c>
      <c r="X233" s="18">
        <v>31945.11047</v>
      </c>
      <c r="Y233" s="18">
        <v>1.1000000000000001</v>
      </c>
      <c r="Z233" s="18">
        <v>52153</v>
      </c>
      <c r="AA233" s="18">
        <v>351662.1262</v>
      </c>
      <c r="AB233" s="18">
        <v>359898.46804635302</v>
      </c>
      <c r="AC233" s="18">
        <v>6900.8200495916399</v>
      </c>
      <c r="AD233" s="18">
        <v>1810.14208439254</v>
      </c>
      <c r="AE233" s="18">
        <v>94404340</v>
      </c>
      <c r="AF233" s="18"/>
      <c r="AG233" s="18"/>
    </row>
    <row r="234" spans="1:33">
      <c r="A234" s="18" t="s">
        <v>895</v>
      </c>
      <c r="B234" s="18" t="s">
        <v>898</v>
      </c>
      <c r="C234" s="18" t="s">
        <v>566</v>
      </c>
      <c r="D234" s="18">
        <v>278800.239</v>
      </c>
      <c r="E234" s="18">
        <v>35174</v>
      </c>
      <c r="F234" s="18">
        <v>313974.239</v>
      </c>
      <c r="G234" s="18">
        <v>127204</v>
      </c>
      <c r="H234" s="18">
        <v>40707</v>
      </c>
      <c r="I234" s="18">
        <v>12909</v>
      </c>
      <c r="J234" s="18">
        <v>0</v>
      </c>
      <c r="K234" s="18">
        <v>3260</v>
      </c>
      <c r="L234" s="18">
        <v>4711</v>
      </c>
      <c r="M234" s="18">
        <v>1302</v>
      </c>
      <c r="N234" s="18">
        <v>35174</v>
      </c>
      <c r="O234" s="18">
        <v>413</v>
      </c>
      <c r="P234" s="18">
        <v>175961.29319999999</v>
      </c>
      <c r="Q234" s="18">
        <v>48344.6</v>
      </c>
      <c r="R234" s="18">
        <v>-5462.1</v>
      </c>
      <c r="S234" s="18">
        <v>29676.560000000001</v>
      </c>
      <c r="T234" s="18">
        <v>248520.35320000001</v>
      </c>
      <c r="U234" s="18">
        <v>313974.239</v>
      </c>
      <c r="V234" s="18">
        <v>266878.10314999998</v>
      </c>
      <c r="W234" s="18">
        <v>-18357.749950000001</v>
      </c>
      <c r="X234" s="18">
        <v>-12850.424965</v>
      </c>
      <c r="Y234" s="18">
        <v>0.95899999999999996</v>
      </c>
      <c r="Z234" s="18">
        <v>58888</v>
      </c>
      <c r="AA234" s="18">
        <v>301101.295201</v>
      </c>
      <c r="AB234" s="18">
        <v>308153.44273947098</v>
      </c>
      <c r="AC234" s="18">
        <v>5232.8732974370196</v>
      </c>
      <c r="AD234" s="18">
        <v>142.195332237928</v>
      </c>
      <c r="AE234" s="18">
        <v>8373599</v>
      </c>
      <c r="AF234" s="18"/>
      <c r="AG234" s="18"/>
    </row>
    <row r="235" spans="1:33">
      <c r="A235" s="18" t="s">
        <v>895</v>
      </c>
      <c r="B235" s="18" t="s">
        <v>899</v>
      </c>
      <c r="C235" s="18" t="s">
        <v>567</v>
      </c>
      <c r="D235" s="18">
        <v>52269.284</v>
      </c>
      <c r="E235" s="18">
        <v>6240</v>
      </c>
      <c r="F235" s="18">
        <v>58509.284</v>
      </c>
      <c r="G235" s="18">
        <v>24702</v>
      </c>
      <c r="H235" s="18">
        <v>4594</v>
      </c>
      <c r="I235" s="18">
        <v>612</v>
      </c>
      <c r="J235" s="18">
        <v>0</v>
      </c>
      <c r="K235" s="18">
        <v>3651</v>
      </c>
      <c r="L235" s="18">
        <v>665</v>
      </c>
      <c r="M235" s="18">
        <v>1051</v>
      </c>
      <c r="N235" s="18">
        <v>6240</v>
      </c>
      <c r="O235" s="18">
        <v>901</v>
      </c>
      <c r="P235" s="18">
        <v>34170.276599999997</v>
      </c>
      <c r="Q235" s="18">
        <v>7528.45</v>
      </c>
      <c r="R235" s="18">
        <v>-2224.4499999999998</v>
      </c>
      <c r="S235" s="18">
        <v>5125.33</v>
      </c>
      <c r="T235" s="18">
        <v>44599.606599999999</v>
      </c>
      <c r="U235" s="18">
        <v>58509.284</v>
      </c>
      <c r="V235" s="18">
        <v>49732.8914</v>
      </c>
      <c r="W235" s="18">
        <v>-5133.2848000000004</v>
      </c>
      <c r="X235" s="18">
        <v>-3593.29936</v>
      </c>
      <c r="Y235" s="18">
        <v>0.93899999999999995</v>
      </c>
      <c r="Z235" s="18">
        <v>10251</v>
      </c>
      <c r="AA235" s="18">
        <v>54940.217676</v>
      </c>
      <c r="AB235" s="18">
        <v>56226.982386155898</v>
      </c>
      <c r="AC235" s="18">
        <v>5485.0241328802904</v>
      </c>
      <c r="AD235" s="18">
        <v>394.34616768119997</v>
      </c>
      <c r="AE235" s="18">
        <v>4042443</v>
      </c>
      <c r="AF235" s="18"/>
      <c r="AG235" s="18"/>
    </row>
    <row r="236" spans="1:33">
      <c r="A236" s="18" t="s">
        <v>895</v>
      </c>
      <c r="B236" s="18" t="s">
        <v>900</v>
      </c>
      <c r="C236" s="18" t="s">
        <v>568</v>
      </c>
      <c r="D236" s="18">
        <v>83873.89</v>
      </c>
      <c r="E236" s="18">
        <v>14876</v>
      </c>
      <c r="F236" s="18">
        <v>98749.89</v>
      </c>
      <c r="G236" s="18">
        <v>61931</v>
      </c>
      <c r="H236" s="18">
        <v>4909</v>
      </c>
      <c r="I236" s="18">
        <v>1162</v>
      </c>
      <c r="J236" s="18">
        <v>743</v>
      </c>
      <c r="K236" s="18">
        <v>3572</v>
      </c>
      <c r="L236" s="18">
        <v>523</v>
      </c>
      <c r="M236" s="18">
        <v>18779</v>
      </c>
      <c r="N236" s="18">
        <v>14876</v>
      </c>
      <c r="O236" s="18">
        <v>36</v>
      </c>
      <c r="P236" s="18">
        <v>85669.152300000002</v>
      </c>
      <c r="Q236" s="18">
        <v>8828.1</v>
      </c>
      <c r="R236" s="18">
        <v>-16437.3</v>
      </c>
      <c r="S236" s="18">
        <v>9452.17</v>
      </c>
      <c r="T236" s="18">
        <v>87512.122300000003</v>
      </c>
      <c r="U236" s="18">
        <v>98749.89</v>
      </c>
      <c r="V236" s="18">
        <v>83937.406499999997</v>
      </c>
      <c r="W236" s="18">
        <v>3574.7158000000099</v>
      </c>
      <c r="X236" s="18">
        <v>2502.3010599999998</v>
      </c>
      <c r="Y236" s="18">
        <v>1.0249999999999999</v>
      </c>
      <c r="Z236" s="18">
        <v>15435</v>
      </c>
      <c r="AA236" s="18">
        <v>101218.63725</v>
      </c>
      <c r="AB236" s="18">
        <v>103589.297140564</v>
      </c>
      <c r="AC236" s="18">
        <v>6711.3247256601499</v>
      </c>
      <c r="AD236" s="18">
        <v>1620.64676046106</v>
      </c>
      <c r="AE236" s="18">
        <v>25014683</v>
      </c>
      <c r="AF236" s="18"/>
      <c r="AG236" s="18"/>
    </row>
    <row r="237" spans="1:33">
      <c r="A237" s="18" t="s">
        <v>895</v>
      </c>
      <c r="B237" s="18" t="s">
        <v>901</v>
      </c>
      <c r="C237" s="18" t="s">
        <v>569</v>
      </c>
      <c r="D237" s="18">
        <v>41849.758999999998</v>
      </c>
      <c r="E237" s="18">
        <v>6100</v>
      </c>
      <c r="F237" s="18">
        <v>47949.758999999998</v>
      </c>
      <c r="G237" s="18">
        <v>40295</v>
      </c>
      <c r="H237" s="18">
        <v>1810</v>
      </c>
      <c r="I237" s="18">
        <v>704</v>
      </c>
      <c r="J237" s="18">
        <v>0</v>
      </c>
      <c r="K237" s="18">
        <v>2894</v>
      </c>
      <c r="L237" s="18">
        <v>240</v>
      </c>
      <c r="M237" s="18">
        <v>14322</v>
      </c>
      <c r="N237" s="18">
        <v>6100</v>
      </c>
      <c r="O237" s="18">
        <v>168</v>
      </c>
      <c r="P237" s="18">
        <v>55740.073499999999</v>
      </c>
      <c r="Q237" s="18">
        <v>4596.8</v>
      </c>
      <c r="R237" s="18">
        <v>-12520.5</v>
      </c>
      <c r="S237" s="18">
        <v>2750.26</v>
      </c>
      <c r="T237" s="18">
        <v>50566.633500000004</v>
      </c>
      <c r="U237" s="18">
        <v>47949.758999999998</v>
      </c>
      <c r="V237" s="18">
        <v>40757.295149999998</v>
      </c>
      <c r="W237" s="18">
        <v>9809.3383500000109</v>
      </c>
      <c r="X237" s="18">
        <v>6866.5368449999996</v>
      </c>
      <c r="Y237" s="18">
        <v>1.143</v>
      </c>
      <c r="Z237" s="18">
        <v>15773</v>
      </c>
      <c r="AA237" s="18">
        <v>54806.574537</v>
      </c>
      <c r="AB237" s="18">
        <v>56090.209167183602</v>
      </c>
      <c r="AC237" s="18">
        <v>3556.09010126061</v>
      </c>
      <c r="AD237" s="18">
        <v>-1534.58786393848</v>
      </c>
      <c r="AE237" s="18">
        <v>-24205054</v>
      </c>
      <c r="AF237" s="18"/>
      <c r="AG237" s="18"/>
    </row>
    <row r="238" spans="1:33">
      <c r="A238" s="18" t="s">
        <v>895</v>
      </c>
      <c r="B238" s="18" t="s">
        <v>902</v>
      </c>
      <c r="C238" s="18" t="s">
        <v>570</v>
      </c>
      <c r="D238" s="18">
        <v>108691.462</v>
      </c>
      <c r="E238" s="18">
        <v>15314</v>
      </c>
      <c r="F238" s="18">
        <v>124005.462</v>
      </c>
      <c r="G238" s="18">
        <v>81807</v>
      </c>
      <c r="H238" s="18">
        <v>23376</v>
      </c>
      <c r="I238" s="18">
        <v>1331</v>
      </c>
      <c r="J238" s="18">
        <v>0</v>
      </c>
      <c r="K238" s="18">
        <v>2868</v>
      </c>
      <c r="L238" s="18">
        <v>54</v>
      </c>
      <c r="M238" s="18">
        <v>33208</v>
      </c>
      <c r="N238" s="18">
        <v>15314</v>
      </c>
      <c r="O238" s="18">
        <v>1674</v>
      </c>
      <c r="P238" s="18">
        <v>113163.6231</v>
      </c>
      <c r="Q238" s="18">
        <v>23438.75</v>
      </c>
      <c r="R238" s="18">
        <v>-29695.599999999999</v>
      </c>
      <c r="S238" s="18">
        <v>7371.54</v>
      </c>
      <c r="T238" s="18">
        <v>114278.3131</v>
      </c>
      <c r="U238" s="18">
        <v>124005.462</v>
      </c>
      <c r="V238" s="18">
        <v>105404.6427</v>
      </c>
      <c r="W238" s="18">
        <v>8873.6704000000009</v>
      </c>
      <c r="X238" s="18">
        <v>6211.5692799999997</v>
      </c>
      <c r="Y238" s="18">
        <v>1.05</v>
      </c>
      <c r="Z238" s="18">
        <v>26976</v>
      </c>
      <c r="AA238" s="18">
        <v>130205.73510000001</v>
      </c>
      <c r="AB238" s="18">
        <v>133255.307017874</v>
      </c>
      <c r="AC238" s="18">
        <v>4939.7726504253196</v>
      </c>
      <c r="AD238" s="18">
        <v>-150.90531477376999</v>
      </c>
      <c r="AE238" s="18">
        <v>-4070822</v>
      </c>
      <c r="AF238" s="18"/>
      <c r="AG238" s="18"/>
    </row>
    <row r="239" spans="1:33">
      <c r="A239" s="18" t="s">
        <v>895</v>
      </c>
      <c r="B239" s="18" t="s">
        <v>903</v>
      </c>
      <c r="C239" s="18" t="s">
        <v>571</v>
      </c>
      <c r="D239" s="18">
        <v>42234.881000000001</v>
      </c>
      <c r="E239" s="18">
        <v>4206</v>
      </c>
      <c r="F239" s="18">
        <v>46440.881000000001</v>
      </c>
      <c r="G239" s="18">
        <v>38210</v>
      </c>
      <c r="H239" s="18">
        <v>6291</v>
      </c>
      <c r="I239" s="18">
        <v>1586</v>
      </c>
      <c r="J239" s="18">
        <v>0</v>
      </c>
      <c r="K239" s="18">
        <v>4444</v>
      </c>
      <c r="L239" s="18">
        <v>92</v>
      </c>
      <c r="M239" s="18">
        <v>16357</v>
      </c>
      <c r="N239" s="18">
        <v>4206</v>
      </c>
      <c r="O239" s="18">
        <v>55</v>
      </c>
      <c r="P239" s="18">
        <v>52855.892999999996</v>
      </c>
      <c r="Q239" s="18">
        <v>10472.85</v>
      </c>
      <c r="R239" s="18">
        <v>-14028.4</v>
      </c>
      <c r="S239" s="18">
        <v>794.41</v>
      </c>
      <c r="T239" s="18">
        <v>50094.752999999997</v>
      </c>
      <c r="U239" s="18">
        <v>46440.881000000001</v>
      </c>
      <c r="V239" s="18">
        <v>39474.748850000004</v>
      </c>
      <c r="W239" s="18">
        <v>10620.004150000001</v>
      </c>
      <c r="X239" s="18">
        <v>7434.0029049999903</v>
      </c>
      <c r="Y239" s="18">
        <v>1.1599999999999999</v>
      </c>
      <c r="Z239" s="18">
        <v>10111</v>
      </c>
      <c r="AA239" s="18">
        <v>53871.42196</v>
      </c>
      <c r="AB239" s="18">
        <v>55133.154213644302</v>
      </c>
      <c r="AC239" s="18">
        <v>5452.7894583764501</v>
      </c>
      <c r="AD239" s="18">
        <v>362.11149317735499</v>
      </c>
      <c r="AE239" s="18">
        <v>3661309</v>
      </c>
      <c r="AF239" s="18"/>
      <c r="AG239" s="18"/>
    </row>
    <row r="240" spans="1:33">
      <c r="A240" s="18" t="s">
        <v>895</v>
      </c>
      <c r="B240" s="18" t="s">
        <v>904</v>
      </c>
      <c r="C240" s="18" t="s">
        <v>572</v>
      </c>
      <c r="D240" s="18">
        <v>119658.337</v>
      </c>
      <c r="E240" s="18">
        <v>13131</v>
      </c>
      <c r="F240" s="18">
        <v>132789.337</v>
      </c>
      <c r="G240" s="18">
        <v>61676</v>
      </c>
      <c r="H240" s="18">
        <v>7936</v>
      </c>
      <c r="I240" s="18">
        <v>3855</v>
      </c>
      <c r="J240" s="18">
        <v>0</v>
      </c>
      <c r="K240" s="18">
        <v>4292</v>
      </c>
      <c r="L240" s="18">
        <v>3055</v>
      </c>
      <c r="M240" s="18">
        <v>244</v>
      </c>
      <c r="N240" s="18">
        <v>13131</v>
      </c>
      <c r="O240" s="18">
        <v>1165</v>
      </c>
      <c r="P240" s="18">
        <v>85316.410799999998</v>
      </c>
      <c r="Q240" s="18">
        <v>13670.55</v>
      </c>
      <c r="R240" s="18">
        <v>-3794.4</v>
      </c>
      <c r="S240" s="18">
        <v>11119.87</v>
      </c>
      <c r="T240" s="18">
        <v>106312.4308</v>
      </c>
      <c r="U240" s="18">
        <v>132789.337</v>
      </c>
      <c r="V240" s="18">
        <v>112870.93644999999</v>
      </c>
      <c r="W240" s="18">
        <v>-6558.5056499999901</v>
      </c>
      <c r="X240" s="18">
        <v>-4590.9539549999899</v>
      </c>
      <c r="Y240" s="18">
        <v>0.96499999999999997</v>
      </c>
      <c r="Z240" s="18">
        <v>20358</v>
      </c>
      <c r="AA240" s="18">
        <v>128141.710205</v>
      </c>
      <c r="AB240" s="18">
        <v>131142.94022493201</v>
      </c>
      <c r="AC240" s="18">
        <v>6441.8381090938301</v>
      </c>
      <c r="AD240" s="18">
        <v>1351.16014389473</v>
      </c>
      <c r="AE240" s="18">
        <v>27506918</v>
      </c>
      <c r="AF240" s="18"/>
      <c r="AG240" s="18"/>
    </row>
    <row r="241" spans="1:33">
      <c r="A241" s="18" t="s">
        <v>895</v>
      </c>
      <c r="B241" s="18" t="s">
        <v>905</v>
      </c>
      <c r="C241" s="18" t="s">
        <v>573</v>
      </c>
      <c r="D241" s="18">
        <v>33339.267</v>
      </c>
      <c r="E241" s="18">
        <v>5267</v>
      </c>
      <c r="F241" s="18">
        <v>38606.267</v>
      </c>
      <c r="G241" s="18">
        <v>13440</v>
      </c>
      <c r="H241" s="18">
        <v>4101</v>
      </c>
      <c r="I241" s="18">
        <v>92</v>
      </c>
      <c r="J241" s="18">
        <v>0</v>
      </c>
      <c r="K241" s="18">
        <v>1479</v>
      </c>
      <c r="L241" s="18">
        <v>0</v>
      </c>
      <c r="M241" s="18">
        <v>4872</v>
      </c>
      <c r="N241" s="18">
        <v>5267</v>
      </c>
      <c r="O241" s="18">
        <v>0</v>
      </c>
      <c r="P241" s="18">
        <v>18591.552</v>
      </c>
      <c r="Q241" s="18">
        <v>4821.2</v>
      </c>
      <c r="R241" s="18">
        <v>-4141.2</v>
      </c>
      <c r="S241" s="18">
        <v>3648.71</v>
      </c>
      <c r="T241" s="18">
        <v>22920.261999999999</v>
      </c>
      <c r="U241" s="18">
        <v>38606.267</v>
      </c>
      <c r="V241" s="18">
        <v>32815.326950000002</v>
      </c>
      <c r="W241" s="18">
        <v>-9895.06495</v>
      </c>
      <c r="X241" s="18">
        <v>-6926.5454650000001</v>
      </c>
      <c r="Y241" s="18">
        <v>0.82099999999999995</v>
      </c>
      <c r="Z241" s="18">
        <v>6897</v>
      </c>
      <c r="AA241" s="18">
        <v>31695.745207</v>
      </c>
      <c r="AB241" s="18">
        <v>32438.096950762301</v>
      </c>
      <c r="AC241" s="18">
        <v>4703.2183486678796</v>
      </c>
      <c r="AD241" s="18">
        <v>-387.45961653121998</v>
      </c>
      <c r="AE241" s="18">
        <v>-2672309</v>
      </c>
      <c r="AF241" s="18"/>
      <c r="AG241" s="18"/>
    </row>
    <row r="242" spans="1:33">
      <c r="A242" s="18" t="s">
        <v>895</v>
      </c>
      <c r="B242" s="18" t="s">
        <v>906</v>
      </c>
      <c r="C242" s="18" t="s">
        <v>574</v>
      </c>
      <c r="D242" s="18">
        <v>55676.423999999999</v>
      </c>
      <c r="E242" s="18">
        <v>4222</v>
      </c>
      <c r="F242" s="18">
        <v>59898.423999999999</v>
      </c>
      <c r="G242" s="18">
        <v>28542</v>
      </c>
      <c r="H242" s="18">
        <v>1816</v>
      </c>
      <c r="I242" s="18">
        <v>2555</v>
      </c>
      <c r="J242" s="18">
        <v>0</v>
      </c>
      <c r="K242" s="18">
        <v>1718</v>
      </c>
      <c r="L242" s="18">
        <v>142</v>
      </c>
      <c r="M242" s="18">
        <v>868</v>
      </c>
      <c r="N242" s="18">
        <v>4222</v>
      </c>
      <c r="O242" s="18">
        <v>0</v>
      </c>
      <c r="P242" s="18">
        <v>39482.1486</v>
      </c>
      <c r="Q242" s="18">
        <v>5175.6499999999996</v>
      </c>
      <c r="R242" s="18">
        <v>-858.5</v>
      </c>
      <c r="S242" s="18">
        <v>3441.14</v>
      </c>
      <c r="T242" s="18">
        <v>47240.438600000001</v>
      </c>
      <c r="U242" s="18">
        <v>59898.423999999999</v>
      </c>
      <c r="V242" s="18">
        <v>50913.660400000001</v>
      </c>
      <c r="W242" s="18">
        <v>-3673.2217999999998</v>
      </c>
      <c r="X242" s="18">
        <v>-2571.2552599999999</v>
      </c>
      <c r="Y242" s="18">
        <v>0.95699999999999996</v>
      </c>
      <c r="Z242" s="18">
        <v>10897</v>
      </c>
      <c r="AA242" s="18">
        <v>57322.791768000003</v>
      </c>
      <c r="AB242" s="18">
        <v>58665.359174078898</v>
      </c>
      <c r="AC242" s="18">
        <v>5383.6247750829498</v>
      </c>
      <c r="AD242" s="18">
        <v>292.94680988385602</v>
      </c>
      <c r="AE242" s="18">
        <v>3192241</v>
      </c>
      <c r="AF242" s="18"/>
      <c r="AG242" s="18"/>
    </row>
    <row r="243" spans="1:33">
      <c r="A243" s="18" t="s">
        <v>895</v>
      </c>
      <c r="B243" s="18" t="s">
        <v>907</v>
      </c>
      <c r="C243" s="18" t="s">
        <v>575</v>
      </c>
      <c r="D243" s="18">
        <v>36334.79</v>
      </c>
      <c r="E243" s="18">
        <v>3341</v>
      </c>
      <c r="F243" s="18">
        <v>39675.79</v>
      </c>
      <c r="G243" s="18">
        <v>18832</v>
      </c>
      <c r="H243" s="18">
        <v>7511</v>
      </c>
      <c r="I243" s="18">
        <v>335</v>
      </c>
      <c r="J243" s="18">
        <v>0</v>
      </c>
      <c r="K243" s="18">
        <v>897</v>
      </c>
      <c r="L243" s="18">
        <v>22</v>
      </c>
      <c r="M243" s="18">
        <v>388</v>
      </c>
      <c r="N243" s="18">
        <v>3341</v>
      </c>
      <c r="O243" s="18">
        <v>0</v>
      </c>
      <c r="P243" s="18">
        <v>26050.3056</v>
      </c>
      <c r="Q243" s="18">
        <v>7431.55</v>
      </c>
      <c r="R243" s="18">
        <v>-348.5</v>
      </c>
      <c r="S243" s="18">
        <v>2773.89</v>
      </c>
      <c r="T243" s="18">
        <v>35907.245600000002</v>
      </c>
      <c r="U243" s="18">
        <v>39675.79</v>
      </c>
      <c r="V243" s="18">
        <v>33724.421499999997</v>
      </c>
      <c r="W243" s="18">
        <v>2182.8241000000098</v>
      </c>
      <c r="X243" s="18">
        <v>1527.97687</v>
      </c>
      <c r="Y243" s="18">
        <v>1.0389999999999999</v>
      </c>
      <c r="Z243" s="18">
        <v>10881</v>
      </c>
      <c r="AA243" s="18">
        <v>41223.145810000002</v>
      </c>
      <c r="AB243" s="18">
        <v>42188.640515221901</v>
      </c>
      <c r="AC243" s="18">
        <v>3877.2760330136898</v>
      </c>
      <c r="AD243" s="18">
        <v>-1213.40193218541</v>
      </c>
      <c r="AE243" s="18">
        <v>-13203026</v>
      </c>
      <c r="AF243" s="18"/>
      <c r="AG243" s="18"/>
    </row>
    <row r="244" spans="1:33">
      <c r="A244" s="18" t="s">
        <v>895</v>
      </c>
      <c r="B244" s="18" t="s">
        <v>908</v>
      </c>
      <c r="C244" s="18" t="s">
        <v>576</v>
      </c>
      <c r="D244" s="18">
        <v>42199.527000000002</v>
      </c>
      <c r="E244" s="18">
        <v>5209</v>
      </c>
      <c r="F244" s="18">
        <v>47408.527000000002</v>
      </c>
      <c r="G244" s="18">
        <v>31911</v>
      </c>
      <c r="H244" s="18">
        <v>6935</v>
      </c>
      <c r="I244" s="18">
        <v>626</v>
      </c>
      <c r="J244" s="18">
        <v>0</v>
      </c>
      <c r="K244" s="18">
        <v>2657</v>
      </c>
      <c r="L244" s="18">
        <v>12</v>
      </c>
      <c r="M244" s="18">
        <v>12259</v>
      </c>
      <c r="N244" s="18">
        <v>5209</v>
      </c>
      <c r="O244" s="18">
        <v>0</v>
      </c>
      <c r="P244" s="18">
        <v>44142.486299999997</v>
      </c>
      <c r="Q244" s="18">
        <v>8685.2999999999993</v>
      </c>
      <c r="R244" s="18">
        <v>-10430.35</v>
      </c>
      <c r="S244" s="18">
        <v>2343.62</v>
      </c>
      <c r="T244" s="18">
        <v>44741.056299999997</v>
      </c>
      <c r="U244" s="18">
        <v>47408.527000000002</v>
      </c>
      <c r="V244" s="18">
        <v>40297.247949999997</v>
      </c>
      <c r="W244" s="18">
        <v>4443.8083500000002</v>
      </c>
      <c r="X244" s="18">
        <v>3110.665845</v>
      </c>
      <c r="Y244" s="18">
        <v>1.0660000000000001</v>
      </c>
      <c r="Z244" s="18">
        <v>11143</v>
      </c>
      <c r="AA244" s="18">
        <v>50537.489781999997</v>
      </c>
      <c r="AB244" s="18">
        <v>51721.137411043703</v>
      </c>
      <c r="AC244" s="18">
        <v>4641.5810294394396</v>
      </c>
      <c r="AD244" s="18">
        <v>-449.09693575965099</v>
      </c>
      <c r="AE244" s="18">
        <v>-5004287</v>
      </c>
      <c r="AF244" s="18"/>
      <c r="AG244" s="18"/>
    </row>
    <row r="245" spans="1:33">
      <c r="A245" s="18" t="s">
        <v>895</v>
      </c>
      <c r="B245" s="18" t="s">
        <v>909</v>
      </c>
      <c r="C245" s="18" t="s">
        <v>577</v>
      </c>
      <c r="D245" s="18">
        <v>17280.428</v>
      </c>
      <c r="E245" s="18">
        <v>3486</v>
      </c>
      <c r="F245" s="18">
        <v>20766.428</v>
      </c>
      <c r="G245" s="18">
        <v>14664</v>
      </c>
      <c r="H245" s="18">
        <v>3719</v>
      </c>
      <c r="I245" s="18">
        <v>539</v>
      </c>
      <c r="J245" s="18">
        <v>0</v>
      </c>
      <c r="K245" s="18">
        <v>1639</v>
      </c>
      <c r="L245" s="18">
        <v>0</v>
      </c>
      <c r="M245" s="18">
        <v>9627</v>
      </c>
      <c r="N245" s="18">
        <v>3486</v>
      </c>
      <c r="O245" s="18">
        <v>8</v>
      </c>
      <c r="P245" s="18">
        <v>20284.711200000002</v>
      </c>
      <c r="Q245" s="18">
        <v>5012.45</v>
      </c>
      <c r="R245" s="18">
        <v>-8189.75</v>
      </c>
      <c r="S245" s="18">
        <v>1326.51</v>
      </c>
      <c r="T245" s="18">
        <v>18433.921200000001</v>
      </c>
      <c r="U245" s="18">
        <v>20766.428</v>
      </c>
      <c r="V245" s="18">
        <v>17651.463800000001</v>
      </c>
      <c r="W245" s="18">
        <v>782.45739999999898</v>
      </c>
      <c r="X245" s="18">
        <v>547.720179999999</v>
      </c>
      <c r="Y245" s="18">
        <v>1.026</v>
      </c>
      <c r="Z245" s="18">
        <v>6789</v>
      </c>
      <c r="AA245" s="18">
        <v>21306.355127999999</v>
      </c>
      <c r="AB245" s="18">
        <v>21805.3750998982</v>
      </c>
      <c r="AC245" s="18">
        <v>3211.8684784059801</v>
      </c>
      <c r="AD245" s="18">
        <v>-1878.80948679311</v>
      </c>
      <c r="AE245" s="18">
        <v>-12755238</v>
      </c>
      <c r="AF245" s="18"/>
      <c r="AG245" s="18"/>
    </row>
    <row r="246" spans="1:33">
      <c r="A246" s="18" t="s">
        <v>895</v>
      </c>
      <c r="B246" s="18" t="s">
        <v>910</v>
      </c>
      <c r="C246" s="18" t="s">
        <v>578</v>
      </c>
      <c r="D246" s="18">
        <v>23386.266</v>
      </c>
      <c r="E246" s="18">
        <v>3324</v>
      </c>
      <c r="F246" s="18">
        <v>26710.266</v>
      </c>
      <c r="G246" s="18">
        <v>12558</v>
      </c>
      <c r="H246" s="18">
        <v>3154</v>
      </c>
      <c r="I246" s="18">
        <v>28</v>
      </c>
      <c r="J246" s="18">
        <v>0</v>
      </c>
      <c r="K246" s="18">
        <v>1466</v>
      </c>
      <c r="L246" s="18">
        <v>29</v>
      </c>
      <c r="M246" s="18">
        <v>1235</v>
      </c>
      <c r="N246" s="18">
        <v>3324</v>
      </c>
      <c r="O246" s="18">
        <v>0</v>
      </c>
      <c r="P246" s="18">
        <v>17371.481400000001</v>
      </c>
      <c r="Q246" s="18">
        <v>3950.8</v>
      </c>
      <c r="R246" s="18">
        <v>-1074.4000000000001</v>
      </c>
      <c r="S246" s="18">
        <v>2615.4499999999998</v>
      </c>
      <c r="T246" s="18">
        <v>22863.331399999999</v>
      </c>
      <c r="U246" s="18">
        <v>26710.266</v>
      </c>
      <c r="V246" s="18">
        <v>22703.7261</v>
      </c>
      <c r="W246" s="18">
        <v>159.605299999999</v>
      </c>
      <c r="X246" s="18">
        <v>111.723709999999</v>
      </c>
      <c r="Y246" s="18">
        <v>1.004</v>
      </c>
      <c r="Z246" s="18">
        <v>7114</v>
      </c>
      <c r="AA246" s="18">
        <v>26817.107064</v>
      </c>
      <c r="AB246" s="18">
        <v>27445.195347194101</v>
      </c>
      <c r="AC246" s="18">
        <v>3857.9133184135599</v>
      </c>
      <c r="AD246" s="18">
        <v>-1232.76464678553</v>
      </c>
      <c r="AE246" s="18">
        <v>-8769888</v>
      </c>
      <c r="AF246" s="18"/>
      <c r="AG246" s="18"/>
    </row>
    <row r="247" spans="1:33">
      <c r="A247" s="18" t="s">
        <v>911</v>
      </c>
      <c r="B247" s="18" t="s">
        <v>912</v>
      </c>
      <c r="C247" s="18" t="s">
        <v>580</v>
      </c>
      <c r="D247" s="18">
        <v>161429.16099999999</v>
      </c>
      <c r="E247" s="18">
        <v>17886</v>
      </c>
      <c r="F247" s="18">
        <v>179315.16099999999</v>
      </c>
      <c r="G247" s="18">
        <v>86645</v>
      </c>
      <c r="H247" s="18">
        <v>15176</v>
      </c>
      <c r="I247" s="18">
        <v>2917</v>
      </c>
      <c r="J247" s="18">
        <v>0</v>
      </c>
      <c r="K247" s="18">
        <v>1877</v>
      </c>
      <c r="L247" s="18">
        <v>369</v>
      </c>
      <c r="M247" s="18">
        <v>26683</v>
      </c>
      <c r="N247" s="18">
        <v>17886</v>
      </c>
      <c r="O247" s="18">
        <v>14140</v>
      </c>
      <c r="P247" s="18">
        <v>119856.0285</v>
      </c>
      <c r="Q247" s="18">
        <v>16974.5</v>
      </c>
      <c r="R247" s="18">
        <v>-35013.199999999997</v>
      </c>
      <c r="S247" s="18">
        <v>10666.99</v>
      </c>
      <c r="T247" s="18">
        <v>112484.31849999999</v>
      </c>
      <c r="U247" s="18">
        <v>179315.16099999999</v>
      </c>
      <c r="V247" s="18">
        <v>152417.88685000001</v>
      </c>
      <c r="W247" s="18">
        <v>-39933.568350000001</v>
      </c>
      <c r="X247" s="18">
        <v>-27953.497845000002</v>
      </c>
      <c r="Y247" s="18">
        <v>0.84399999999999997</v>
      </c>
      <c r="Z247" s="18">
        <v>27021</v>
      </c>
      <c r="AA247" s="18">
        <v>151341.995884</v>
      </c>
      <c r="AB247" s="18">
        <v>154886.60396357701</v>
      </c>
      <c r="AC247" s="18">
        <v>5732.0826010724004</v>
      </c>
      <c r="AD247" s="18">
        <v>641.40463587330805</v>
      </c>
      <c r="AE247" s="18">
        <v>17331395</v>
      </c>
      <c r="AF247" s="18"/>
      <c r="AG247" s="18"/>
    </row>
    <row r="248" spans="1:33">
      <c r="A248" s="18" t="s">
        <v>911</v>
      </c>
      <c r="B248" s="18" t="s">
        <v>913</v>
      </c>
      <c r="C248" s="18" t="s">
        <v>581</v>
      </c>
      <c r="D248" s="18">
        <v>450740.15600000002</v>
      </c>
      <c r="E248" s="18">
        <v>48478</v>
      </c>
      <c r="F248" s="18">
        <v>499218.15600000002</v>
      </c>
      <c r="G248" s="18">
        <v>270404</v>
      </c>
      <c r="H248" s="18">
        <v>91926</v>
      </c>
      <c r="I248" s="18">
        <v>27751</v>
      </c>
      <c r="J248" s="18">
        <v>0</v>
      </c>
      <c r="K248" s="18">
        <v>6874</v>
      </c>
      <c r="L248" s="18">
        <v>3494</v>
      </c>
      <c r="M248" s="18">
        <v>80259</v>
      </c>
      <c r="N248" s="18">
        <v>48478</v>
      </c>
      <c r="O248" s="18">
        <v>955</v>
      </c>
      <c r="P248" s="18">
        <v>374049.85320000001</v>
      </c>
      <c r="Q248" s="18">
        <v>107568.35</v>
      </c>
      <c r="R248" s="18">
        <v>-72001.8</v>
      </c>
      <c r="S248" s="18">
        <v>27562.27</v>
      </c>
      <c r="T248" s="18">
        <v>437178.67320000002</v>
      </c>
      <c r="U248" s="18">
        <v>499218.15600000002</v>
      </c>
      <c r="V248" s="18">
        <v>424335.4326</v>
      </c>
      <c r="W248" s="18">
        <v>12843.240599999999</v>
      </c>
      <c r="X248" s="18">
        <v>8990.2684200000094</v>
      </c>
      <c r="Y248" s="18">
        <v>1.018</v>
      </c>
      <c r="Z248" s="18">
        <v>101340</v>
      </c>
      <c r="AA248" s="18">
        <v>508204.08280799998</v>
      </c>
      <c r="AB248" s="18">
        <v>520106.82194840501</v>
      </c>
      <c r="AC248" s="18">
        <v>5132.2954603158196</v>
      </c>
      <c r="AD248" s="18">
        <v>41.617495116722203</v>
      </c>
      <c r="AE248" s="18">
        <v>4217517</v>
      </c>
      <c r="AF248" s="18"/>
      <c r="AG248" s="18"/>
    </row>
    <row r="249" spans="1:33">
      <c r="A249" s="18" t="s">
        <v>911</v>
      </c>
      <c r="B249" s="18" t="s">
        <v>914</v>
      </c>
      <c r="C249" s="18" t="s">
        <v>582</v>
      </c>
      <c r="D249" s="18">
        <v>52775.406000000003</v>
      </c>
      <c r="E249" s="18">
        <v>7975</v>
      </c>
      <c r="F249" s="18">
        <v>60750.406000000003</v>
      </c>
      <c r="G249" s="18">
        <v>48270</v>
      </c>
      <c r="H249" s="18">
        <v>10598</v>
      </c>
      <c r="I249" s="18">
        <v>1320</v>
      </c>
      <c r="J249" s="18">
        <v>0</v>
      </c>
      <c r="K249" s="18">
        <v>3726</v>
      </c>
      <c r="L249" s="18">
        <v>682</v>
      </c>
      <c r="M249" s="18">
        <v>26993</v>
      </c>
      <c r="N249" s="18">
        <v>7975</v>
      </c>
      <c r="O249" s="18">
        <v>0</v>
      </c>
      <c r="P249" s="18">
        <v>66771.891000000003</v>
      </c>
      <c r="Q249" s="18">
        <v>13297.4</v>
      </c>
      <c r="R249" s="18">
        <v>-23523.75</v>
      </c>
      <c r="S249" s="18">
        <v>2189.94</v>
      </c>
      <c r="T249" s="18">
        <v>58735.481</v>
      </c>
      <c r="U249" s="18">
        <v>60750.406000000003</v>
      </c>
      <c r="V249" s="18">
        <v>51637.845099999999</v>
      </c>
      <c r="W249" s="18">
        <v>7097.6359000000002</v>
      </c>
      <c r="X249" s="18">
        <v>4968.3451299999997</v>
      </c>
      <c r="Y249" s="18">
        <v>1.0820000000000001</v>
      </c>
      <c r="Z249" s="18">
        <v>9578</v>
      </c>
      <c r="AA249" s="18">
        <v>65731.939291999995</v>
      </c>
      <c r="AB249" s="18">
        <v>67271.458853241304</v>
      </c>
      <c r="AC249" s="18">
        <v>7023.5392413072996</v>
      </c>
      <c r="AD249" s="18">
        <v>1932.8612761081999</v>
      </c>
      <c r="AE249" s="18">
        <v>18512945</v>
      </c>
      <c r="AF249" s="18"/>
      <c r="AG249" s="18"/>
    </row>
    <row r="250" spans="1:33">
      <c r="A250" s="18" t="s">
        <v>911</v>
      </c>
      <c r="B250" s="18" t="s">
        <v>915</v>
      </c>
      <c r="C250" s="18" t="s">
        <v>583</v>
      </c>
      <c r="D250" s="18">
        <v>217907.21100000001</v>
      </c>
      <c r="E250" s="18">
        <v>24555</v>
      </c>
      <c r="F250" s="18">
        <v>242462.21100000001</v>
      </c>
      <c r="G250" s="18">
        <v>156735</v>
      </c>
      <c r="H250" s="18">
        <v>58111</v>
      </c>
      <c r="I250" s="18">
        <v>7052</v>
      </c>
      <c r="J250" s="18">
        <v>6392</v>
      </c>
      <c r="K250" s="18">
        <v>178</v>
      </c>
      <c r="L250" s="18">
        <v>242</v>
      </c>
      <c r="M250" s="18">
        <v>57222</v>
      </c>
      <c r="N250" s="18">
        <v>24555</v>
      </c>
      <c r="O250" s="18">
        <v>1092</v>
      </c>
      <c r="P250" s="18">
        <v>216811.52549999999</v>
      </c>
      <c r="Q250" s="18">
        <v>60973.05</v>
      </c>
      <c r="R250" s="18">
        <v>-49772.6</v>
      </c>
      <c r="S250" s="18">
        <v>11144.01</v>
      </c>
      <c r="T250" s="18">
        <v>239155.98550000001</v>
      </c>
      <c r="U250" s="18">
        <v>242462.21100000001</v>
      </c>
      <c r="V250" s="18">
        <v>206092.87935</v>
      </c>
      <c r="W250" s="18">
        <v>33063.10615</v>
      </c>
      <c r="X250" s="18">
        <v>23144.174305</v>
      </c>
      <c r="Y250" s="18">
        <v>1.095</v>
      </c>
      <c r="Z250" s="18">
        <v>37438</v>
      </c>
      <c r="AA250" s="18">
        <v>265496.12104499998</v>
      </c>
      <c r="AB250" s="18">
        <v>271714.353401826</v>
      </c>
      <c r="AC250" s="18">
        <v>7257.71551369802</v>
      </c>
      <c r="AD250" s="18">
        <v>2167.0375484989199</v>
      </c>
      <c r="AE250" s="18">
        <v>81129552</v>
      </c>
      <c r="AF250" s="18"/>
      <c r="AG250" s="18"/>
    </row>
    <row r="251" spans="1:33">
      <c r="A251" s="18" t="s">
        <v>911</v>
      </c>
      <c r="B251" s="18" t="s">
        <v>916</v>
      </c>
      <c r="C251" s="18" t="s">
        <v>584</v>
      </c>
      <c r="D251" s="18">
        <v>108394.803</v>
      </c>
      <c r="E251" s="18">
        <v>11638</v>
      </c>
      <c r="F251" s="18">
        <v>120032.803</v>
      </c>
      <c r="G251" s="18">
        <v>71870</v>
      </c>
      <c r="H251" s="18">
        <v>13973</v>
      </c>
      <c r="I251" s="18">
        <v>992</v>
      </c>
      <c r="J251" s="18">
        <v>0</v>
      </c>
      <c r="K251" s="18">
        <v>2707</v>
      </c>
      <c r="L251" s="18">
        <v>81</v>
      </c>
      <c r="M251" s="18">
        <v>37963</v>
      </c>
      <c r="N251" s="18">
        <v>11638</v>
      </c>
      <c r="O251" s="18">
        <v>41</v>
      </c>
      <c r="P251" s="18">
        <v>99417.770999999993</v>
      </c>
      <c r="Q251" s="18">
        <v>15021.2</v>
      </c>
      <c r="R251" s="18">
        <v>-32372.25</v>
      </c>
      <c r="S251" s="18">
        <v>3438.59</v>
      </c>
      <c r="T251" s="18">
        <v>85505.311000000002</v>
      </c>
      <c r="U251" s="18">
        <v>120032.803</v>
      </c>
      <c r="V251" s="18">
        <v>102027.88254999999</v>
      </c>
      <c r="W251" s="18">
        <v>-16522.571550000001</v>
      </c>
      <c r="X251" s="18">
        <v>-11565.800085000001</v>
      </c>
      <c r="Y251" s="18">
        <v>0.90400000000000003</v>
      </c>
      <c r="Z251" s="18">
        <v>19023</v>
      </c>
      <c r="AA251" s="18">
        <v>108509.65391199999</v>
      </c>
      <c r="AB251" s="18">
        <v>111051.078013896</v>
      </c>
      <c r="AC251" s="18">
        <v>5837.7268576931001</v>
      </c>
      <c r="AD251" s="18">
        <v>747.04889249400696</v>
      </c>
      <c r="AE251" s="18">
        <v>14211111</v>
      </c>
      <c r="AF251" s="18"/>
      <c r="AG251" s="119"/>
    </row>
    <row r="252" spans="1:33">
      <c r="A252" s="18" t="s">
        <v>911</v>
      </c>
      <c r="B252" s="18" t="s">
        <v>917</v>
      </c>
      <c r="C252" s="18" t="s">
        <v>585</v>
      </c>
      <c r="D252" s="18">
        <v>30590.748</v>
      </c>
      <c r="E252" s="18">
        <v>6375</v>
      </c>
      <c r="F252" s="18">
        <v>36965.748</v>
      </c>
      <c r="G252" s="18">
        <v>14884</v>
      </c>
      <c r="H252" s="18">
        <v>9647</v>
      </c>
      <c r="I252" s="18">
        <v>694</v>
      </c>
      <c r="J252" s="18">
        <v>0</v>
      </c>
      <c r="K252" s="18">
        <v>1882</v>
      </c>
      <c r="L252" s="18">
        <v>702</v>
      </c>
      <c r="M252" s="18">
        <v>0</v>
      </c>
      <c r="N252" s="18">
        <v>6375</v>
      </c>
      <c r="O252" s="18">
        <v>0</v>
      </c>
      <c r="P252" s="18">
        <v>20589.037199999999</v>
      </c>
      <c r="Q252" s="18">
        <v>10389.549999999999</v>
      </c>
      <c r="R252" s="18">
        <v>-596.70000000000005</v>
      </c>
      <c r="S252" s="18">
        <v>5418.75</v>
      </c>
      <c r="T252" s="18">
        <v>35800.637199999997</v>
      </c>
      <c r="U252" s="18">
        <v>36965.748</v>
      </c>
      <c r="V252" s="18">
        <v>31420.8858</v>
      </c>
      <c r="W252" s="18">
        <v>4379.7514000000001</v>
      </c>
      <c r="X252" s="18">
        <v>3065.8259800000001</v>
      </c>
      <c r="Y252" s="18">
        <v>1.083</v>
      </c>
      <c r="Z252" s="18">
        <v>9526</v>
      </c>
      <c r="AA252" s="18">
        <v>40033.905083999998</v>
      </c>
      <c r="AB252" s="18">
        <v>40971.546368488896</v>
      </c>
      <c r="AC252" s="18">
        <v>4301.0231333706597</v>
      </c>
      <c r="AD252" s="18">
        <v>-789.654831828439</v>
      </c>
      <c r="AE252" s="18">
        <v>-7522252</v>
      </c>
      <c r="AF252" s="18"/>
      <c r="AG252" s="18"/>
    </row>
    <row r="253" spans="1:33">
      <c r="A253" s="18" t="s">
        <v>911</v>
      </c>
      <c r="B253" s="18" t="s">
        <v>918</v>
      </c>
      <c r="C253" s="18" t="s">
        <v>586</v>
      </c>
      <c r="D253" s="18">
        <v>35036.866000000002</v>
      </c>
      <c r="E253" s="18">
        <v>6159</v>
      </c>
      <c r="F253" s="18">
        <v>41195.866000000002</v>
      </c>
      <c r="G253" s="18">
        <v>13004</v>
      </c>
      <c r="H253" s="18">
        <v>5138</v>
      </c>
      <c r="I253" s="18">
        <v>399</v>
      </c>
      <c r="J253" s="18">
        <v>0</v>
      </c>
      <c r="K253" s="18">
        <v>1942</v>
      </c>
      <c r="L253" s="18">
        <v>24</v>
      </c>
      <c r="M253" s="18">
        <v>3865</v>
      </c>
      <c r="N253" s="18">
        <v>6159</v>
      </c>
      <c r="O253" s="18">
        <v>0</v>
      </c>
      <c r="P253" s="18">
        <v>17988.433199999999</v>
      </c>
      <c r="Q253" s="18">
        <v>6357.15</v>
      </c>
      <c r="R253" s="18">
        <v>-3305.65</v>
      </c>
      <c r="S253" s="18">
        <v>4578.1000000000004</v>
      </c>
      <c r="T253" s="18">
        <v>25618.033200000002</v>
      </c>
      <c r="U253" s="18">
        <v>41195.866000000002</v>
      </c>
      <c r="V253" s="18">
        <v>35016.486100000002</v>
      </c>
      <c r="W253" s="18">
        <v>-9398.4529000000002</v>
      </c>
      <c r="X253" s="18">
        <v>-6578.9170299999996</v>
      </c>
      <c r="Y253" s="18">
        <v>0.84</v>
      </c>
      <c r="Z253" s="18">
        <v>5925</v>
      </c>
      <c r="AA253" s="18">
        <v>34604.527439999998</v>
      </c>
      <c r="AB253" s="18">
        <v>35415.006295107698</v>
      </c>
      <c r="AC253" s="18">
        <v>5977.2162523388597</v>
      </c>
      <c r="AD253" s="18">
        <v>886.53828713976202</v>
      </c>
      <c r="AE253" s="18">
        <v>5252739</v>
      </c>
      <c r="AF253" s="18"/>
      <c r="AG253" s="18"/>
    </row>
    <row r="254" spans="1:33">
      <c r="A254" s="18" t="s">
        <v>911</v>
      </c>
      <c r="B254" s="18" t="s">
        <v>919</v>
      </c>
      <c r="C254" s="18" t="s">
        <v>587</v>
      </c>
      <c r="D254" s="18">
        <v>56927.866000000002</v>
      </c>
      <c r="E254" s="18">
        <v>3352</v>
      </c>
      <c r="F254" s="18">
        <v>60279.866000000002</v>
      </c>
      <c r="G254" s="18">
        <v>29584</v>
      </c>
      <c r="H254" s="18">
        <v>6005</v>
      </c>
      <c r="I254" s="18">
        <v>110</v>
      </c>
      <c r="J254" s="18">
        <v>0</v>
      </c>
      <c r="K254" s="18">
        <v>2111</v>
      </c>
      <c r="L254" s="18">
        <v>0</v>
      </c>
      <c r="M254" s="18">
        <v>4437</v>
      </c>
      <c r="N254" s="18">
        <v>3352</v>
      </c>
      <c r="O254" s="18">
        <v>0</v>
      </c>
      <c r="P254" s="18">
        <v>40923.547200000001</v>
      </c>
      <c r="Q254" s="18">
        <v>6992.1</v>
      </c>
      <c r="R254" s="18">
        <v>-3771.45</v>
      </c>
      <c r="S254" s="18">
        <v>2094.91</v>
      </c>
      <c r="T254" s="18">
        <v>46239.107199999999</v>
      </c>
      <c r="U254" s="18">
        <v>60279.866000000002</v>
      </c>
      <c r="V254" s="18">
        <v>51237.886100000003</v>
      </c>
      <c r="W254" s="18">
        <v>-4998.7789000000002</v>
      </c>
      <c r="X254" s="18">
        <v>-3499.1452300000001</v>
      </c>
      <c r="Y254" s="18">
        <v>0.94199999999999995</v>
      </c>
      <c r="Z254" s="18">
        <v>11649</v>
      </c>
      <c r="AA254" s="18">
        <v>56783.633772000001</v>
      </c>
      <c r="AB254" s="18">
        <v>58113.573461775697</v>
      </c>
      <c r="AC254" s="18">
        <v>4988.71778365316</v>
      </c>
      <c r="AD254" s="18">
        <v>-101.960181545935</v>
      </c>
      <c r="AE254" s="18">
        <v>-1187734</v>
      </c>
      <c r="AF254" s="18"/>
      <c r="AG254" s="18"/>
    </row>
    <row r="255" spans="1:33">
      <c r="A255" s="18" t="s">
        <v>911</v>
      </c>
      <c r="B255" s="18" t="s">
        <v>920</v>
      </c>
      <c r="C255" s="18" t="s">
        <v>588</v>
      </c>
      <c r="D255" s="18">
        <v>164898.51999999999</v>
      </c>
      <c r="E255" s="18">
        <v>17073</v>
      </c>
      <c r="F255" s="18">
        <v>181971.52</v>
      </c>
      <c r="G255" s="18">
        <v>109046</v>
      </c>
      <c r="H255" s="18">
        <v>13933</v>
      </c>
      <c r="I255" s="18">
        <v>8989</v>
      </c>
      <c r="J255" s="18">
        <v>0</v>
      </c>
      <c r="K255" s="18">
        <v>6074</v>
      </c>
      <c r="L255" s="18">
        <v>6528</v>
      </c>
      <c r="M255" s="18">
        <v>37195</v>
      </c>
      <c r="N255" s="18">
        <v>17073</v>
      </c>
      <c r="O255" s="18">
        <v>976</v>
      </c>
      <c r="P255" s="18">
        <v>150843.33180000001</v>
      </c>
      <c r="Q255" s="18">
        <v>24646.6</v>
      </c>
      <c r="R255" s="18">
        <v>-37994.15</v>
      </c>
      <c r="S255" s="18">
        <v>8188.9</v>
      </c>
      <c r="T255" s="18">
        <v>145684.68179999999</v>
      </c>
      <c r="U255" s="18">
        <v>181971.52</v>
      </c>
      <c r="V255" s="18">
        <v>154675.79199999999</v>
      </c>
      <c r="W255" s="18">
        <v>-8991.1101999999992</v>
      </c>
      <c r="X255" s="18">
        <v>-6293.7771400000001</v>
      </c>
      <c r="Y255" s="18">
        <v>0.96499999999999997</v>
      </c>
      <c r="Z255" s="18">
        <v>39182</v>
      </c>
      <c r="AA255" s="18">
        <v>175602.51680000001</v>
      </c>
      <c r="AB255" s="18">
        <v>179715.33489921701</v>
      </c>
      <c r="AC255" s="18">
        <v>4586.6809989081103</v>
      </c>
      <c r="AD255" s="18">
        <v>-503.99696629098702</v>
      </c>
      <c r="AE255" s="18">
        <v>-19747609</v>
      </c>
      <c r="AF255" s="18"/>
      <c r="AG255" s="18"/>
    </row>
    <row r="256" spans="1:33">
      <c r="A256" s="18" t="s">
        <v>911</v>
      </c>
      <c r="B256" s="18" t="s">
        <v>921</v>
      </c>
      <c r="C256" s="18" t="s">
        <v>589</v>
      </c>
      <c r="D256" s="18">
        <v>166628.057</v>
      </c>
      <c r="E256" s="18">
        <v>11539</v>
      </c>
      <c r="F256" s="18">
        <v>178167.057</v>
      </c>
      <c r="G256" s="18">
        <v>90768</v>
      </c>
      <c r="H256" s="18">
        <v>11565</v>
      </c>
      <c r="I256" s="18">
        <v>22914</v>
      </c>
      <c r="J256" s="18">
        <v>3330</v>
      </c>
      <c r="K256" s="18">
        <v>0</v>
      </c>
      <c r="L256" s="18">
        <v>246</v>
      </c>
      <c r="M256" s="18">
        <v>25099</v>
      </c>
      <c r="N256" s="18">
        <v>11539</v>
      </c>
      <c r="O256" s="18">
        <v>593</v>
      </c>
      <c r="P256" s="18">
        <v>125559.3744</v>
      </c>
      <c r="Q256" s="18">
        <v>32137.65</v>
      </c>
      <c r="R256" s="18">
        <v>-22047.3</v>
      </c>
      <c r="S256" s="18">
        <v>5541.32</v>
      </c>
      <c r="T256" s="18">
        <v>141191.04440000001</v>
      </c>
      <c r="U256" s="18">
        <v>178167.057</v>
      </c>
      <c r="V256" s="18">
        <v>151441.99845000001</v>
      </c>
      <c r="W256" s="18">
        <v>-10250.95405</v>
      </c>
      <c r="X256" s="18">
        <v>-7175.6678349999802</v>
      </c>
      <c r="Y256" s="18">
        <v>0.96</v>
      </c>
      <c r="Z256" s="18">
        <v>25717</v>
      </c>
      <c r="AA256" s="18">
        <v>171040.37471999999</v>
      </c>
      <c r="AB256" s="18">
        <v>175046.34206981101</v>
      </c>
      <c r="AC256" s="18">
        <v>6806.6392685698402</v>
      </c>
      <c r="AD256" s="18">
        <v>1715.9613033707401</v>
      </c>
      <c r="AE256" s="18">
        <v>44129377</v>
      </c>
      <c r="AF256" s="18"/>
      <c r="AG256" s="18"/>
    </row>
    <row r="257" spans="1:33">
      <c r="A257" s="18" t="s">
        <v>922</v>
      </c>
      <c r="B257" s="18" t="s">
        <v>923</v>
      </c>
      <c r="C257" s="18" t="s">
        <v>591</v>
      </c>
      <c r="D257" s="18">
        <v>181629.96100000001</v>
      </c>
      <c r="E257" s="18">
        <v>13494</v>
      </c>
      <c r="F257" s="18">
        <v>195123.96100000001</v>
      </c>
      <c r="G257" s="18">
        <v>82962</v>
      </c>
      <c r="H257" s="18">
        <v>13402</v>
      </c>
      <c r="I257" s="18">
        <v>6032</v>
      </c>
      <c r="J257" s="18">
        <v>9326</v>
      </c>
      <c r="K257" s="18">
        <v>0</v>
      </c>
      <c r="L257" s="18">
        <v>4403</v>
      </c>
      <c r="M257" s="18">
        <v>412</v>
      </c>
      <c r="N257" s="18">
        <v>13494</v>
      </c>
      <c r="O257" s="18">
        <v>2563</v>
      </c>
      <c r="P257" s="18">
        <v>114761.3346</v>
      </c>
      <c r="Q257" s="18">
        <v>24446</v>
      </c>
      <c r="R257" s="18">
        <v>-6271.3</v>
      </c>
      <c r="S257" s="18">
        <v>11399.86</v>
      </c>
      <c r="T257" s="18">
        <v>144335.8946</v>
      </c>
      <c r="U257" s="18">
        <v>195123.96100000001</v>
      </c>
      <c r="V257" s="18">
        <v>165855.36684999999</v>
      </c>
      <c r="W257" s="18">
        <v>-21519.472249999999</v>
      </c>
      <c r="X257" s="18">
        <v>-15063.630574999999</v>
      </c>
      <c r="Y257" s="18">
        <v>0.92300000000000004</v>
      </c>
      <c r="Z257" s="18">
        <v>25134</v>
      </c>
      <c r="AA257" s="18">
        <v>180099.41600299999</v>
      </c>
      <c r="AB257" s="18">
        <v>184317.55678647899</v>
      </c>
      <c r="AC257" s="18">
        <v>7333.3952727969699</v>
      </c>
      <c r="AD257" s="18">
        <v>2242.7173075978699</v>
      </c>
      <c r="AE257" s="18">
        <v>56368457</v>
      </c>
      <c r="AF257" s="18"/>
      <c r="AG257" s="18"/>
    </row>
    <row r="258" spans="1:33">
      <c r="A258" s="18" t="s">
        <v>922</v>
      </c>
      <c r="B258" s="18" t="s">
        <v>924</v>
      </c>
      <c r="C258" s="18" t="s">
        <v>592</v>
      </c>
      <c r="D258" s="18">
        <v>114191.743</v>
      </c>
      <c r="E258" s="18">
        <v>9163</v>
      </c>
      <c r="F258" s="18">
        <v>123354.743</v>
      </c>
      <c r="G258" s="18">
        <v>86855</v>
      </c>
      <c r="H258" s="18">
        <v>7475</v>
      </c>
      <c r="I258" s="18">
        <v>2019</v>
      </c>
      <c r="J258" s="18">
        <v>9</v>
      </c>
      <c r="K258" s="18">
        <v>3401</v>
      </c>
      <c r="L258" s="18">
        <v>280</v>
      </c>
      <c r="M258" s="18">
        <v>29760</v>
      </c>
      <c r="N258" s="18">
        <v>9163</v>
      </c>
      <c r="O258" s="18">
        <v>0</v>
      </c>
      <c r="P258" s="18">
        <v>120146.5215</v>
      </c>
      <c r="Q258" s="18">
        <v>10968.4</v>
      </c>
      <c r="R258" s="18">
        <v>-25534</v>
      </c>
      <c r="S258" s="18">
        <v>2729.35</v>
      </c>
      <c r="T258" s="18">
        <v>108310.2715</v>
      </c>
      <c r="U258" s="18">
        <v>123354.743</v>
      </c>
      <c r="V258" s="18">
        <v>104851.53155</v>
      </c>
      <c r="W258" s="18">
        <v>3458.7399500000001</v>
      </c>
      <c r="X258" s="18">
        <v>2421.1179649999999</v>
      </c>
      <c r="Y258" s="18">
        <v>1.02</v>
      </c>
      <c r="Z258" s="18">
        <v>18417</v>
      </c>
      <c r="AA258" s="18">
        <v>125821.83786</v>
      </c>
      <c r="AB258" s="18">
        <v>128768.733732892</v>
      </c>
      <c r="AC258" s="18">
        <v>6991.8408933535502</v>
      </c>
      <c r="AD258" s="18">
        <v>1901.1629281544499</v>
      </c>
      <c r="AE258" s="18">
        <v>35013718</v>
      </c>
      <c r="AF258" s="18"/>
      <c r="AG258" s="18"/>
    </row>
    <row r="259" spans="1:33">
      <c r="A259" s="18" t="s">
        <v>922</v>
      </c>
      <c r="B259" s="18" t="s">
        <v>925</v>
      </c>
      <c r="C259" s="18" t="s">
        <v>593</v>
      </c>
      <c r="D259" s="18">
        <v>124761.02899999999</v>
      </c>
      <c r="E259" s="18">
        <v>13226</v>
      </c>
      <c r="F259" s="18">
        <v>137987.02900000001</v>
      </c>
      <c r="G259" s="18">
        <v>77172</v>
      </c>
      <c r="H259" s="18">
        <v>10630</v>
      </c>
      <c r="I259" s="18">
        <v>1273</v>
      </c>
      <c r="J259" s="18">
        <v>425</v>
      </c>
      <c r="K259" s="18">
        <v>4158</v>
      </c>
      <c r="L259" s="18">
        <v>101</v>
      </c>
      <c r="M259" s="18">
        <v>24404</v>
      </c>
      <c r="N259" s="18">
        <v>13226</v>
      </c>
      <c r="O259" s="18">
        <v>0</v>
      </c>
      <c r="P259" s="18">
        <v>106752.0276</v>
      </c>
      <c r="Q259" s="18">
        <v>14013.1</v>
      </c>
      <c r="R259" s="18">
        <v>-20829.25</v>
      </c>
      <c r="S259" s="18">
        <v>7093.42</v>
      </c>
      <c r="T259" s="18">
        <v>107029.29760000001</v>
      </c>
      <c r="U259" s="18">
        <v>137987.02900000001</v>
      </c>
      <c r="V259" s="18">
        <v>117288.97465</v>
      </c>
      <c r="W259" s="18">
        <v>-10259.67705</v>
      </c>
      <c r="X259" s="18">
        <v>-7181.7739349999802</v>
      </c>
      <c r="Y259" s="18">
        <v>0.94799999999999995</v>
      </c>
      <c r="Z259" s="18">
        <v>19494</v>
      </c>
      <c r="AA259" s="18">
        <v>130811.703492</v>
      </c>
      <c r="AB259" s="18">
        <v>133875.467904466</v>
      </c>
      <c r="AC259" s="18">
        <v>6867.5216940836299</v>
      </c>
      <c r="AD259" s="18">
        <v>1776.84372888454</v>
      </c>
      <c r="AE259" s="18">
        <v>34637792</v>
      </c>
      <c r="AF259" s="18"/>
      <c r="AG259" s="18"/>
    </row>
    <row r="260" spans="1:33">
      <c r="A260" s="18" t="s">
        <v>922</v>
      </c>
      <c r="B260" s="18" t="s">
        <v>926</v>
      </c>
      <c r="C260" s="18" t="s">
        <v>594</v>
      </c>
      <c r="D260" s="18">
        <v>426118.36599999998</v>
      </c>
      <c r="E260" s="18">
        <v>47819</v>
      </c>
      <c r="F260" s="18">
        <v>473937.36599999998</v>
      </c>
      <c r="G260" s="18">
        <v>275480</v>
      </c>
      <c r="H260" s="18">
        <v>47142</v>
      </c>
      <c r="I260" s="18">
        <v>44650</v>
      </c>
      <c r="J260" s="18">
        <v>0</v>
      </c>
      <c r="K260" s="18">
        <v>10216</v>
      </c>
      <c r="L260" s="18">
        <v>22004</v>
      </c>
      <c r="M260" s="18">
        <v>60571</v>
      </c>
      <c r="N260" s="18">
        <v>47819</v>
      </c>
      <c r="O260" s="18">
        <v>426</v>
      </c>
      <c r="P260" s="18">
        <v>381071.484</v>
      </c>
      <c r="Q260" s="18">
        <v>86706.8</v>
      </c>
      <c r="R260" s="18">
        <v>-70550.850000000006</v>
      </c>
      <c r="S260" s="18">
        <v>30349.08</v>
      </c>
      <c r="T260" s="18">
        <v>427576.51400000002</v>
      </c>
      <c r="U260" s="18">
        <v>473937.36599999998</v>
      </c>
      <c r="V260" s="18">
        <v>402846.7611</v>
      </c>
      <c r="W260" s="18">
        <v>24729.752900000101</v>
      </c>
      <c r="X260" s="18">
        <v>17310.827030000099</v>
      </c>
      <c r="Y260" s="18">
        <v>1.0369999999999999</v>
      </c>
      <c r="Z260" s="18">
        <v>98826</v>
      </c>
      <c r="AA260" s="18">
        <v>491473.048542</v>
      </c>
      <c r="AB260" s="18">
        <v>502983.92712253501</v>
      </c>
      <c r="AC260" s="18">
        <v>5089.5910703917498</v>
      </c>
      <c r="AD260" s="18">
        <v>-1.0868948073484701</v>
      </c>
      <c r="AE260" s="18">
        <v>-107413</v>
      </c>
      <c r="AF260" s="18"/>
      <c r="AG260" s="18"/>
    </row>
    <row r="261" spans="1:33">
      <c r="A261" s="18" t="s">
        <v>922</v>
      </c>
      <c r="B261" s="18" t="s">
        <v>927</v>
      </c>
      <c r="C261" s="18" t="s">
        <v>595</v>
      </c>
      <c r="D261" s="18">
        <v>72591.694000000003</v>
      </c>
      <c r="E261" s="18">
        <v>9997</v>
      </c>
      <c r="F261" s="18">
        <v>82588.694000000003</v>
      </c>
      <c r="G261" s="18">
        <v>38068</v>
      </c>
      <c r="H261" s="18">
        <v>7037</v>
      </c>
      <c r="I261" s="18">
        <v>11630</v>
      </c>
      <c r="J261" s="18">
        <v>-2000</v>
      </c>
      <c r="K261" s="18">
        <v>-3080</v>
      </c>
      <c r="L261" s="18">
        <v>0</v>
      </c>
      <c r="M261" s="18">
        <v>13096</v>
      </c>
      <c r="N261" s="18">
        <v>9997</v>
      </c>
      <c r="O261" s="18">
        <v>0</v>
      </c>
      <c r="P261" s="18">
        <v>52659.464399999997</v>
      </c>
      <c r="Q261" s="18">
        <v>11548.95</v>
      </c>
      <c r="R261" s="18">
        <v>-11131.6</v>
      </c>
      <c r="S261" s="18">
        <v>6271.13</v>
      </c>
      <c r="T261" s="18">
        <v>59347.9444</v>
      </c>
      <c r="U261" s="18">
        <v>82588.694000000003</v>
      </c>
      <c r="V261" s="18">
        <v>70200.389899999995</v>
      </c>
      <c r="W261" s="18">
        <v>-10852.4455</v>
      </c>
      <c r="X261" s="18">
        <v>-7596.7118499999997</v>
      </c>
      <c r="Y261" s="18">
        <v>0.90800000000000003</v>
      </c>
      <c r="Z261" s="18">
        <v>18030</v>
      </c>
      <c r="AA261" s="18">
        <v>74990.534151999993</v>
      </c>
      <c r="AB261" s="18">
        <v>76746.900927093593</v>
      </c>
      <c r="AC261" s="18">
        <v>4256.6223475925399</v>
      </c>
      <c r="AD261" s="18">
        <v>-834.05561760654996</v>
      </c>
      <c r="AE261" s="18">
        <v>-15038023</v>
      </c>
      <c r="AF261" s="18"/>
      <c r="AG261" s="18"/>
    </row>
    <row r="262" spans="1:33">
      <c r="A262" s="18" t="s">
        <v>922</v>
      </c>
      <c r="B262" s="18" t="s">
        <v>928</v>
      </c>
      <c r="C262" s="18" t="s">
        <v>596</v>
      </c>
      <c r="D262" s="18">
        <v>53753.703000000001</v>
      </c>
      <c r="E262" s="18">
        <v>4604</v>
      </c>
      <c r="F262" s="18">
        <v>58357.703000000001</v>
      </c>
      <c r="G262" s="18">
        <v>20911</v>
      </c>
      <c r="H262" s="18">
        <v>9131</v>
      </c>
      <c r="I262" s="18">
        <v>890</v>
      </c>
      <c r="J262" s="18">
        <v>0</v>
      </c>
      <c r="K262" s="18">
        <v>1793</v>
      </c>
      <c r="L262" s="18">
        <v>630</v>
      </c>
      <c r="M262" s="18">
        <v>7842</v>
      </c>
      <c r="N262" s="18">
        <v>4604</v>
      </c>
      <c r="O262" s="18">
        <v>0</v>
      </c>
      <c r="P262" s="18">
        <v>28926.186300000001</v>
      </c>
      <c r="Q262" s="18">
        <v>10041.9</v>
      </c>
      <c r="R262" s="18">
        <v>-7201.2</v>
      </c>
      <c r="S262" s="18">
        <v>2580.2600000000002</v>
      </c>
      <c r="T262" s="18">
        <v>34347.1463</v>
      </c>
      <c r="U262" s="18">
        <v>58357.703000000001</v>
      </c>
      <c r="V262" s="18">
        <v>49604.047550000003</v>
      </c>
      <c r="W262" s="18">
        <v>-15256.901250000001</v>
      </c>
      <c r="X262" s="18">
        <v>-10679.830875</v>
      </c>
      <c r="Y262" s="18">
        <v>0.81699999999999995</v>
      </c>
      <c r="Z262" s="18">
        <v>9391</v>
      </c>
      <c r="AA262" s="18">
        <v>47678.243350999997</v>
      </c>
      <c r="AB262" s="18">
        <v>48794.924055617797</v>
      </c>
      <c r="AC262" s="18">
        <v>5195.9241886505997</v>
      </c>
      <c r="AD262" s="18">
        <v>105.246223451509</v>
      </c>
      <c r="AE262" s="18">
        <v>988367</v>
      </c>
      <c r="AF262" s="18"/>
      <c r="AG262" s="18"/>
    </row>
    <row r="263" spans="1:33">
      <c r="A263" s="18" t="s">
        <v>922</v>
      </c>
      <c r="B263" s="18" t="s">
        <v>929</v>
      </c>
      <c r="C263" s="18" t="s">
        <v>597</v>
      </c>
      <c r="D263" s="18">
        <v>312889.86099999998</v>
      </c>
      <c r="E263" s="18">
        <v>29206</v>
      </c>
      <c r="F263" s="18">
        <v>342095.86099999998</v>
      </c>
      <c r="G263" s="18">
        <v>189804</v>
      </c>
      <c r="H263" s="18">
        <v>27050</v>
      </c>
      <c r="I263" s="18">
        <v>9887</v>
      </c>
      <c r="J263" s="18">
        <v>6119</v>
      </c>
      <c r="K263" s="18">
        <v>330</v>
      </c>
      <c r="L263" s="18">
        <v>1236</v>
      </c>
      <c r="M263" s="18">
        <v>70521</v>
      </c>
      <c r="N263" s="18">
        <v>29206</v>
      </c>
      <c r="O263" s="18">
        <v>209</v>
      </c>
      <c r="P263" s="18">
        <v>262555.87319999997</v>
      </c>
      <c r="Q263" s="18">
        <v>36878.1</v>
      </c>
      <c r="R263" s="18">
        <v>-61171.1</v>
      </c>
      <c r="S263" s="18">
        <v>12836.53</v>
      </c>
      <c r="T263" s="18">
        <v>251099.4032</v>
      </c>
      <c r="U263" s="18">
        <v>342095.86099999998</v>
      </c>
      <c r="V263" s="18">
        <v>290781.48184999998</v>
      </c>
      <c r="W263" s="18">
        <v>-39682.078650000003</v>
      </c>
      <c r="X263" s="18">
        <v>-27777.455054999999</v>
      </c>
      <c r="Y263" s="18">
        <v>0.91900000000000004</v>
      </c>
      <c r="Z263" s="18">
        <v>56084</v>
      </c>
      <c r="AA263" s="18">
        <v>314386.09625900001</v>
      </c>
      <c r="AB263" s="18">
        <v>321749.38951013802</v>
      </c>
      <c r="AC263" s="18">
        <v>5736.9194335307502</v>
      </c>
      <c r="AD263" s="18">
        <v>646.24146833165105</v>
      </c>
      <c r="AE263" s="18">
        <v>36243807</v>
      </c>
      <c r="AF263" s="18"/>
      <c r="AG263" s="18"/>
    </row>
    <row r="264" spans="1:33">
      <c r="A264" s="18" t="s">
        <v>930</v>
      </c>
      <c r="B264" s="18" t="s">
        <v>931</v>
      </c>
      <c r="C264" s="18" t="s">
        <v>599</v>
      </c>
      <c r="D264" s="18">
        <v>40947.428999999996</v>
      </c>
      <c r="E264" s="18">
        <v>4039</v>
      </c>
      <c r="F264" s="18">
        <v>44986.428999999996</v>
      </c>
      <c r="G264" s="18">
        <v>34049</v>
      </c>
      <c r="H264" s="18">
        <v>2533</v>
      </c>
      <c r="I264" s="18">
        <v>246</v>
      </c>
      <c r="J264" s="18">
        <v>2890</v>
      </c>
      <c r="K264" s="18">
        <v>0</v>
      </c>
      <c r="L264" s="18">
        <v>16</v>
      </c>
      <c r="M264" s="18">
        <v>9198</v>
      </c>
      <c r="N264" s="18">
        <v>4039</v>
      </c>
      <c r="O264" s="18">
        <v>4</v>
      </c>
      <c r="P264" s="18">
        <v>47099.981699999997</v>
      </c>
      <c r="Q264" s="18">
        <v>4818.6499999999996</v>
      </c>
      <c r="R264" s="18">
        <v>-7835.3</v>
      </c>
      <c r="S264" s="18">
        <v>1869.49</v>
      </c>
      <c r="T264" s="18">
        <v>45952.8217</v>
      </c>
      <c r="U264" s="18">
        <v>44986.428999999996</v>
      </c>
      <c r="V264" s="18">
        <v>38238.464650000002</v>
      </c>
      <c r="W264" s="18">
        <v>7714.3570499999996</v>
      </c>
      <c r="X264" s="18">
        <v>5400.049935</v>
      </c>
      <c r="Y264" s="18">
        <v>1.1200000000000001</v>
      </c>
      <c r="Z264" s="18">
        <v>7095</v>
      </c>
      <c r="AA264" s="18">
        <v>50384.800479999998</v>
      </c>
      <c r="AB264" s="18">
        <v>51564.8719454655</v>
      </c>
      <c r="AC264" s="18">
        <v>7267.7761727224097</v>
      </c>
      <c r="AD264" s="18">
        <v>2177.0982075233101</v>
      </c>
      <c r="AE264" s="18">
        <v>15446512</v>
      </c>
      <c r="AF264" s="18"/>
      <c r="AG264" s="18"/>
    </row>
    <row r="265" spans="1:33">
      <c r="A265" s="18" t="s">
        <v>930</v>
      </c>
      <c r="B265" s="18" t="s">
        <v>932</v>
      </c>
      <c r="C265" s="18" t="s">
        <v>600</v>
      </c>
      <c r="D265" s="18">
        <v>35303.642</v>
      </c>
      <c r="E265" s="18">
        <v>2584</v>
      </c>
      <c r="F265" s="18">
        <v>37887.642</v>
      </c>
      <c r="G265" s="18">
        <v>24184</v>
      </c>
      <c r="H265" s="18">
        <v>6620</v>
      </c>
      <c r="I265" s="18">
        <v>1211</v>
      </c>
      <c r="J265" s="18">
        <v>0</v>
      </c>
      <c r="K265" s="18">
        <v>2426</v>
      </c>
      <c r="L265" s="18">
        <v>1431</v>
      </c>
      <c r="M265" s="18">
        <v>7349</v>
      </c>
      <c r="N265" s="18">
        <v>2584</v>
      </c>
      <c r="O265" s="18">
        <v>36</v>
      </c>
      <c r="P265" s="18">
        <v>33453.727200000001</v>
      </c>
      <c r="Q265" s="18">
        <v>8718.4500000000007</v>
      </c>
      <c r="R265" s="18">
        <v>-7493.6</v>
      </c>
      <c r="S265" s="18">
        <v>947.07</v>
      </c>
      <c r="T265" s="18">
        <v>35625.647199999999</v>
      </c>
      <c r="U265" s="18">
        <v>37887.642</v>
      </c>
      <c r="V265" s="18">
        <v>32204.495699999999</v>
      </c>
      <c r="W265" s="18">
        <v>3421.1514999999999</v>
      </c>
      <c r="X265" s="18">
        <v>2394.8060500000001</v>
      </c>
      <c r="Y265" s="18">
        <v>1.0629999999999999</v>
      </c>
      <c r="Z265" s="18">
        <v>6369</v>
      </c>
      <c r="AA265" s="18">
        <v>40274.563446</v>
      </c>
      <c r="AB265" s="18">
        <v>41217.8412332281</v>
      </c>
      <c r="AC265" s="18">
        <v>6471.6346731399099</v>
      </c>
      <c r="AD265" s="18">
        <v>1380.95670794082</v>
      </c>
      <c r="AE265" s="18">
        <v>8795313</v>
      </c>
      <c r="AF265" s="18"/>
      <c r="AG265" s="18"/>
    </row>
    <row r="266" spans="1:33">
      <c r="A266" s="18" t="s">
        <v>930</v>
      </c>
      <c r="B266" s="18" t="s">
        <v>933</v>
      </c>
      <c r="C266" s="18" t="s">
        <v>601</v>
      </c>
      <c r="D266" s="18">
        <v>43235.021000000001</v>
      </c>
      <c r="E266" s="18">
        <v>3358</v>
      </c>
      <c r="F266" s="18">
        <v>46593.021000000001</v>
      </c>
      <c r="G266" s="18">
        <v>37451</v>
      </c>
      <c r="H266" s="18">
        <v>4554</v>
      </c>
      <c r="I266" s="18">
        <v>222</v>
      </c>
      <c r="J266" s="18">
        <v>0</v>
      </c>
      <c r="K266" s="18">
        <v>2768</v>
      </c>
      <c r="L266" s="18">
        <v>321</v>
      </c>
      <c r="M266" s="18">
        <v>9820</v>
      </c>
      <c r="N266" s="18">
        <v>3358</v>
      </c>
      <c r="O266" s="18">
        <v>0</v>
      </c>
      <c r="P266" s="18">
        <v>51805.9683</v>
      </c>
      <c r="Q266" s="18">
        <v>6412.4</v>
      </c>
      <c r="R266" s="18">
        <v>-8619.85</v>
      </c>
      <c r="S266" s="18">
        <v>1184.9000000000001</v>
      </c>
      <c r="T266" s="18">
        <v>50783.418299999998</v>
      </c>
      <c r="U266" s="18">
        <v>46593.021000000001</v>
      </c>
      <c r="V266" s="18">
        <v>39604.067849999999</v>
      </c>
      <c r="W266" s="18">
        <v>11179.35045</v>
      </c>
      <c r="X266" s="18">
        <v>7825.5453150000003</v>
      </c>
      <c r="Y266" s="18">
        <v>1.1679999999999999</v>
      </c>
      <c r="Z266" s="18">
        <v>10133</v>
      </c>
      <c r="AA266" s="18">
        <v>54420.648527999998</v>
      </c>
      <c r="AB266" s="18">
        <v>55695.2443157815</v>
      </c>
      <c r="AC266" s="18">
        <v>5496.4220187290503</v>
      </c>
      <c r="AD266" s="18">
        <v>405.74405352995899</v>
      </c>
      <c r="AE266" s="18">
        <v>4111404</v>
      </c>
      <c r="AF266" s="18"/>
      <c r="AG266" s="18"/>
    </row>
    <row r="267" spans="1:33">
      <c r="A267" s="18" t="s">
        <v>930</v>
      </c>
      <c r="B267" s="18" t="s">
        <v>934</v>
      </c>
      <c r="C267" s="18" t="s">
        <v>602</v>
      </c>
      <c r="D267" s="18">
        <v>73758.785000000003</v>
      </c>
      <c r="E267" s="18">
        <v>5591</v>
      </c>
      <c r="F267" s="18">
        <v>79349.785000000003</v>
      </c>
      <c r="G267" s="18">
        <v>57412</v>
      </c>
      <c r="H267" s="18">
        <v>17192</v>
      </c>
      <c r="I267" s="18">
        <v>255</v>
      </c>
      <c r="J267" s="18">
        <v>0</v>
      </c>
      <c r="K267" s="18">
        <v>5484</v>
      </c>
      <c r="L267" s="18">
        <v>126</v>
      </c>
      <c r="M267" s="18">
        <v>8737</v>
      </c>
      <c r="N267" s="18">
        <v>5591</v>
      </c>
      <c r="O267" s="18">
        <v>317</v>
      </c>
      <c r="P267" s="18">
        <v>79418.0196</v>
      </c>
      <c r="Q267" s="18">
        <v>19491.349999999999</v>
      </c>
      <c r="R267" s="18">
        <v>-7803</v>
      </c>
      <c r="S267" s="18">
        <v>3267.06</v>
      </c>
      <c r="T267" s="18">
        <v>94373.429600000003</v>
      </c>
      <c r="U267" s="18">
        <v>79349.785000000003</v>
      </c>
      <c r="V267" s="18">
        <v>67447.317249999993</v>
      </c>
      <c r="W267" s="18">
        <v>26926.112349999999</v>
      </c>
      <c r="X267" s="18">
        <v>18848.278644999999</v>
      </c>
      <c r="Y267" s="18">
        <v>1.238</v>
      </c>
      <c r="Z267" s="18">
        <v>14868</v>
      </c>
      <c r="AA267" s="18">
        <v>98235.03383</v>
      </c>
      <c r="AB267" s="18">
        <v>100535.814208754</v>
      </c>
      <c r="AC267" s="18">
        <v>6761.8922658564697</v>
      </c>
      <c r="AD267" s="18">
        <v>1671.2143006573799</v>
      </c>
      <c r="AE267" s="18">
        <v>24847614</v>
      </c>
      <c r="AF267" s="18"/>
      <c r="AG267" s="18"/>
    </row>
    <row r="268" spans="1:33">
      <c r="A268" s="18" t="s">
        <v>930</v>
      </c>
      <c r="B268" s="18" t="s">
        <v>935</v>
      </c>
      <c r="C268" s="18" t="s">
        <v>603</v>
      </c>
      <c r="D268" s="18">
        <v>5966.5450000000001</v>
      </c>
      <c r="E268" s="18">
        <v>2380</v>
      </c>
      <c r="F268" s="18">
        <v>8346.5450000000001</v>
      </c>
      <c r="G268" s="18">
        <v>3600</v>
      </c>
      <c r="H268" s="18">
        <v>0</v>
      </c>
      <c r="I268" s="18">
        <v>1</v>
      </c>
      <c r="J268" s="18">
        <v>0</v>
      </c>
      <c r="K268" s="18">
        <v>363</v>
      </c>
      <c r="L268" s="18">
        <v>0</v>
      </c>
      <c r="M268" s="18">
        <v>2986</v>
      </c>
      <c r="N268" s="18">
        <v>2380</v>
      </c>
      <c r="O268" s="18">
        <v>0</v>
      </c>
      <c r="P268" s="18">
        <v>4979.88</v>
      </c>
      <c r="Q268" s="18">
        <v>309.39999999999998</v>
      </c>
      <c r="R268" s="18">
        <v>-2538.1</v>
      </c>
      <c r="S268" s="18">
        <v>1515.38</v>
      </c>
      <c r="T268" s="18">
        <v>4266.5600000000004</v>
      </c>
      <c r="U268" s="18">
        <v>8346.5450000000001</v>
      </c>
      <c r="V268" s="18">
        <v>7094.5632500000002</v>
      </c>
      <c r="W268" s="18">
        <v>-2828.0032500000002</v>
      </c>
      <c r="X268" s="18">
        <v>-1979.602275</v>
      </c>
      <c r="Y268" s="18">
        <v>0.76300000000000001</v>
      </c>
      <c r="Z268" s="18">
        <v>5354</v>
      </c>
      <c r="AA268" s="18">
        <v>6368.4138350000003</v>
      </c>
      <c r="AB268" s="18">
        <v>6517.5695997418397</v>
      </c>
      <c r="AC268" s="18">
        <v>1217.3271572173801</v>
      </c>
      <c r="AD268" s="18">
        <v>-3873.3508079817202</v>
      </c>
      <c r="AE268" s="18">
        <v>-20737920</v>
      </c>
      <c r="AF268" s="18"/>
      <c r="AG268" s="18"/>
    </row>
    <row r="269" spans="1:33">
      <c r="A269" s="18" t="s">
        <v>930</v>
      </c>
      <c r="B269" s="18" t="s">
        <v>936</v>
      </c>
      <c r="C269" s="18" t="s">
        <v>604</v>
      </c>
      <c r="D269" s="18">
        <v>66892.960000000006</v>
      </c>
      <c r="E269" s="18">
        <v>5040</v>
      </c>
      <c r="F269" s="18">
        <v>71932.960000000006</v>
      </c>
      <c r="G269" s="18">
        <v>42791</v>
      </c>
      <c r="H269" s="18">
        <v>10642</v>
      </c>
      <c r="I269" s="18">
        <v>336</v>
      </c>
      <c r="J269" s="18">
        <v>0</v>
      </c>
      <c r="K269" s="18">
        <v>3148</v>
      </c>
      <c r="L269" s="18">
        <v>-1</v>
      </c>
      <c r="M269" s="18">
        <v>19888</v>
      </c>
      <c r="N269" s="18">
        <v>5040</v>
      </c>
      <c r="O269" s="18">
        <v>26</v>
      </c>
      <c r="P269" s="18">
        <v>59192.790300000001</v>
      </c>
      <c r="Q269" s="18">
        <v>12007.1</v>
      </c>
      <c r="R269" s="18">
        <v>-16926.05</v>
      </c>
      <c r="S269" s="18">
        <v>903.04</v>
      </c>
      <c r="T269" s="18">
        <v>55176.880299999997</v>
      </c>
      <c r="U269" s="18">
        <v>71932.960000000006</v>
      </c>
      <c r="V269" s="18">
        <v>61143.016000000003</v>
      </c>
      <c r="W269" s="18">
        <v>-5966.1357000000098</v>
      </c>
      <c r="X269" s="18">
        <v>-4176.2949900000003</v>
      </c>
      <c r="Y269" s="18">
        <v>0.94199999999999995</v>
      </c>
      <c r="Z269" s="18">
        <v>11685</v>
      </c>
      <c r="AA269" s="18">
        <v>67760.848320000005</v>
      </c>
      <c r="AB269" s="18">
        <v>69347.887324151801</v>
      </c>
      <c r="AC269" s="18">
        <v>5934.7785472102596</v>
      </c>
      <c r="AD269" s="18">
        <v>844.10058201115999</v>
      </c>
      <c r="AE269" s="18">
        <v>9863315</v>
      </c>
      <c r="AF269" s="18"/>
      <c r="AG269" s="18"/>
    </row>
    <row r="270" spans="1:33">
      <c r="A270" s="18" t="s">
        <v>930</v>
      </c>
      <c r="B270" s="18" t="s">
        <v>937</v>
      </c>
      <c r="C270" s="18" t="s">
        <v>605</v>
      </c>
      <c r="D270" s="18">
        <v>31832.489000000001</v>
      </c>
      <c r="E270" s="18">
        <v>3357</v>
      </c>
      <c r="F270" s="18">
        <v>35189.489000000001</v>
      </c>
      <c r="G270" s="18">
        <v>19144</v>
      </c>
      <c r="H270" s="18">
        <v>14693</v>
      </c>
      <c r="I270" s="18">
        <v>289</v>
      </c>
      <c r="J270" s="18">
        <v>0</v>
      </c>
      <c r="K270" s="18">
        <v>2423</v>
      </c>
      <c r="L270" s="18">
        <v>21</v>
      </c>
      <c r="M270" s="18">
        <v>9744</v>
      </c>
      <c r="N270" s="18">
        <v>3357</v>
      </c>
      <c r="O270" s="18">
        <v>0</v>
      </c>
      <c r="P270" s="18">
        <v>26481.895199999999</v>
      </c>
      <c r="Q270" s="18">
        <v>14794.25</v>
      </c>
      <c r="R270" s="18">
        <v>-8300.25</v>
      </c>
      <c r="S270" s="18">
        <v>1196.97</v>
      </c>
      <c r="T270" s="18">
        <v>34172.8652</v>
      </c>
      <c r="U270" s="18">
        <v>35189.489000000001</v>
      </c>
      <c r="V270" s="18">
        <v>29911.06565</v>
      </c>
      <c r="W270" s="18">
        <v>4261.7995499999997</v>
      </c>
      <c r="X270" s="18">
        <v>2983.259685</v>
      </c>
      <c r="Y270" s="18">
        <v>1.085</v>
      </c>
      <c r="Z270" s="18">
        <v>11470</v>
      </c>
      <c r="AA270" s="18">
        <v>38180.595565000003</v>
      </c>
      <c r="AB270" s="18">
        <v>39074.830154231298</v>
      </c>
      <c r="AC270" s="18">
        <v>3406.69835695129</v>
      </c>
      <c r="AD270" s="18">
        <v>-1683.9796082477999</v>
      </c>
      <c r="AE270" s="18">
        <v>-19315246</v>
      </c>
      <c r="AF270" s="18"/>
      <c r="AG270" s="18"/>
    </row>
    <row r="271" spans="1:33">
      <c r="A271" s="18" t="s">
        <v>930</v>
      </c>
      <c r="B271" s="18" t="s">
        <v>938</v>
      </c>
      <c r="C271" s="18" t="s">
        <v>606</v>
      </c>
      <c r="D271" s="18">
        <v>621467.64599999995</v>
      </c>
      <c r="E271" s="18">
        <v>28757</v>
      </c>
      <c r="F271" s="18">
        <v>650224.64599999995</v>
      </c>
      <c r="G271" s="18">
        <v>327408</v>
      </c>
      <c r="H271" s="18">
        <v>61504</v>
      </c>
      <c r="I271" s="18">
        <v>14055</v>
      </c>
      <c r="J271" s="18">
        <v>12338</v>
      </c>
      <c r="K271" s="18">
        <v>166</v>
      </c>
      <c r="L271" s="18">
        <v>531</v>
      </c>
      <c r="M271" s="18">
        <v>13637</v>
      </c>
      <c r="N271" s="18">
        <v>28757</v>
      </c>
      <c r="O271" s="18">
        <v>13005</v>
      </c>
      <c r="P271" s="18">
        <v>452903.48639999999</v>
      </c>
      <c r="Q271" s="18">
        <v>74853.55</v>
      </c>
      <c r="R271" s="18">
        <v>-23097.05</v>
      </c>
      <c r="S271" s="18">
        <v>22125.16</v>
      </c>
      <c r="T271" s="18">
        <v>526785.14639999997</v>
      </c>
      <c r="U271" s="18">
        <v>650224.64599999995</v>
      </c>
      <c r="V271" s="18">
        <v>552690.94909999997</v>
      </c>
      <c r="W271" s="18">
        <v>-25905.8027</v>
      </c>
      <c r="X271" s="18">
        <v>-18134.061890000001</v>
      </c>
      <c r="Y271" s="18">
        <v>0.97199999999999998</v>
      </c>
      <c r="Z271" s="18">
        <v>63072</v>
      </c>
      <c r="AA271" s="18">
        <v>632018.35591200006</v>
      </c>
      <c r="AB271" s="18">
        <v>646820.97139041603</v>
      </c>
      <c r="AC271" s="18">
        <v>10255.279226763299</v>
      </c>
      <c r="AD271" s="18">
        <v>5164.6012615642303</v>
      </c>
      <c r="AE271" s="18">
        <v>325741731</v>
      </c>
      <c r="AF271" s="18"/>
      <c r="AG271" s="18"/>
    </row>
    <row r="272" spans="1:33">
      <c r="A272" s="18" t="s">
        <v>939</v>
      </c>
      <c r="B272" s="18" t="s">
        <v>940</v>
      </c>
      <c r="C272" s="18" t="s">
        <v>608</v>
      </c>
      <c r="D272" s="18">
        <v>3193.7649999999999</v>
      </c>
      <c r="E272" s="18">
        <v>0</v>
      </c>
      <c r="F272" s="18">
        <v>3193.7649999999999</v>
      </c>
      <c r="G272" s="18">
        <v>1508</v>
      </c>
      <c r="H272" s="18">
        <v>515</v>
      </c>
      <c r="I272" s="18">
        <v>0</v>
      </c>
      <c r="J272" s="18">
        <v>0</v>
      </c>
      <c r="K272" s="18">
        <v>115</v>
      </c>
      <c r="L272" s="18">
        <v>0</v>
      </c>
      <c r="M272" s="18">
        <v>0</v>
      </c>
      <c r="N272" s="18">
        <v>0</v>
      </c>
      <c r="O272" s="18">
        <v>0</v>
      </c>
      <c r="P272" s="18">
        <v>2086.0164</v>
      </c>
      <c r="Q272" s="18">
        <v>535.5</v>
      </c>
      <c r="R272" s="18">
        <v>0</v>
      </c>
      <c r="S272" s="18">
        <v>0</v>
      </c>
      <c r="T272" s="18">
        <v>2621.5164</v>
      </c>
      <c r="U272" s="18">
        <v>3193.7649999999999</v>
      </c>
      <c r="V272" s="18">
        <v>2714.7002499999999</v>
      </c>
      <c r="W272" s="18">
        <v>-93.183849999999893</v>
      </c>
      <c r="X272" s="18">
        <v>-65.228694999999902</v>
      </c>
      <c r="Y272" s="18">
        <v>0.98</v>
      </c>
      <c r="Z272" s="18">
        <v>2475</v>
      </c>
      <c r="AA272" s="18">
        <v>3129.8897000000002</v>
      </c>
      <c r="AB272" s="18">
        <v>3203.1954090598301</v>
      </c>
      <c r="AC272" s="18">
        <v>1294.2203672968999</v>
      </c>
      <c r="AD272" s="18">
        <v>-3796.4575979021902</v>
      </c>
      <c r="AE272" s="18">
        <v>-9396233</v>
      </c>
      <c r="AF272" s="18"/>
      <c r="AG272" s="18"/>
    </row>
    <row r="273" spans="1:33">
      <c r="A273" s="18" t="s">
        <v>939</v>
      </c>
      <c r="B273" s="18" t="s">
        <v>941</v>
      </c>
      <c r="C273" s="18" t="s">
        <v>609</v>
      </c>
      <c r="D273" s="18">
        <v>16321.143</v>
      </c>
      <c r="E273" s="18">
        <v>1246</v>
      </c>
      <c r="F273" s="18">
        <v>17567.143</v>
      </c>
      <c r="G273" s="18">
        <v>6846</v>
      </c>
      <c r="H273" s="18">
        <v>4834</v>
      </c>
      <c r="I273" s="18">
        <v>15</v>
      </c>
      <c r="J273" s="18">
        <v>0</v>
      </c>
      <c r="K273" s="18">
        <v>508</v>
      </c>
      <c r="L273" s="18">
        <v>0</v>
      </c>
      <c r="M273" s="18">
        <v>0</v>
      </c>
      <c r="N273" s="18">
        <v>1246</v>
      </c>
      <c r="O273" s="18">
        <v>0</v>
      </c>
      <c r="P273" s="18">
        <v>9470.0717999999997</v>
      </c>
      <c r="Q273" s="18">
        <v>4553.45</v>
      </c>
      <c r="R273" s="18">
        <v>0</v>
      </c>
      <c r="S273" s="18">
        <v>1059.0999999999999</v>
      </c>
      <c r="T273" s="18">
        <v>15082.621800000001</v>
      </c>
      <c r="U273" s="18">
        <v>17567.143</v>
      </c>
      <c r="V273" s="18">
        <v>14932.071550000001</v>
      </c>
      <c r="W273" s="18">
        <v>150.55025000000001</v>
      </c>
      <c r="X273" s="18">
        <v>105.385175</v>
      </c>
      <c r="Y273" s="18">
        <v>1.006</v>
      </c>
      <c r="Z273" s="18">
        <v>2584</v>
      </c>
      <c r="AA273" s="18">
        <v>17672.545858000001</v>
      </c>
      <c r="AB273" s="18">
        <v>18086.457730042301</v>
      </c>
      <c r="AC273" s="18">
        <v>6999.4031463012097</v>
      </c>
      <c r="AD273" s="18">
        <v>1908.7251811021199</v>
      </c>
      <c r="AE273" s="18">
        <v>4932146</v>
      </c>
      <c r="AF273" s="18"/>
      <c r="AG273" s="18"/>
    </row>
    <row r="274" spans="1:33">
      <c r="A274" s="18" t="s">
        <v>939</v>
      </c>
      <c r="B274" s="18" t="s">
        <v>942</v>
      </c>
      <c r="C274" s="18" t="s">
        <v>610</v>
      </c>
      <c r="D274" s="18">
        <v>113851.80100000001</v>
      </c>
      <c r="E274" s="18">
        <v>5114</v>
      </c>
      <c r="F274" s="18">
        <v>118965.80100000001</v>
      </c>
      <c r="G274" s="18">
        <v>61833</v>
      </c>
      <c r="H274" s="18">
        <v>13202</v>
      </c>
      <c r="I274" s="18">
        <v>2892</v>
      </c>
      <c r="J274" s="18">
        <v>0</v>
      </c>
      <c r="K274" s="18">
        <v>2080</v>
      </c>
      <c r="L274" s="18">
        <v>3167</v>
      </c>
      <c r="M274" s="18">
        <v>7431</v>
      </c>
      <c r="N274" s="18">
        <v>5114</v>
      </c>
      <c r="O274" s="18">
        <v>4066</v>
      </c>
      <c r="P274" s="18">
        <v>85533.588900000002</v>
      </c>
      <c r="Q274" s="18">
        <v>15447.9</v>
      </c>
      <c r="R274" s="18">
        <v>-12464.4</v>
      </c>
      <c r="S274" s="18">
        <v>3083.63</v>
      </c>
      <c r="T274" s="18">
        <v>91600.718900000007</v>
      </c>
      <c r="U274" s="18">
        <v>118965.80100000001</v>
      </c>
      <c r="V274" s="18">
        <v>101120.93085</v>
      </c>
      <c r="W274" s="18">
        <v>-9520.2119500000008</v>
      </c>
      <c r="X274" s="18">
        <v>-6664.148365</v>
      </c>
      <c r="Y274" s="18">
        <v>0.94399999999999995</v>
      </c>
      <c r="Z274" s="18">
        <v>12237</v>
      </c>
      <c r="AA274" s="18">
        <v>112303.71614400001</v>
      </c>
      <c r="AB274" s="18">
        <v>114934.00165917</v>
      </c>
      <c r="AC274" s="18">
        <v>9392.33485814905</v>
      </c>
      <c r="AD274" s="18">
        <v>4301.6568929499599</v>
      </c>
      <c r="AE274" s="18">
        <v>52639375</v>
      </c>
      <c r="AF274" s="18"/>
      <c r="AG274" s="18"/>
    </row>
    <row r="275" spans="1:33">
      <c r="A275" s="18" t="s">
        <v>939</v>
      </c>
      <c r="B275" s="18" t="s">
        <v>943</v>
      </c>
      <c r="C275" s="18" t="s">
        <v>611</v>
      </c>
      <c r="D275" s="18">
        <v>6742.2089999999998</v>
      </c>
      <c r="E275" s="18">
        <v>608</v>
      </c>
      <c r="F275" s="18">
        <v>7350.2089999999998</v>
      </c>
      <c r="G275" s="18">
        <v>5221</v>
      </c>
      <c r="H275" s="18">
        <v>2259</v>
      </c>
      <c r="I275" s="18">
        <v>3</v>
      </c>
      <c r="J275" s="18">
        <v>0</v>
      </c>
      <c r="K275" s="18">
        <v>277</v>
      </c>
      <c r="L275" s="18">
        <v>0</v>
      </c>
      <c r="M275" s="18">
        <v>3937</v>
      </c>
      <c r="N275" s="18">
        <v>608</v>
      </c>
      <c r="O275" s="18">
        <v>692</v>
      </c>
      <c r="P275" s="18">
        <v>7222.2093000000004</v>
      </c>
      <c r="Q275" s="18">
        <v>2158.15</v>
      </c>
      <c r="R275" s="18">
        <v>-3934.65</v>
      </c>
      <c r="S275" s="18">
        <v>-152.49</v>
      </c>
      <c r="T275" s="18">
        <v>5293.2192999999997</v>
      </c>
      <c r="U275" s="18">
        <v>7350.2089999999998</v>
      </c>
      <c r="V275" s="18">
        <v>6247.6776499999996</v>
      </c>
      <c r="W275" s="18">
        <v>-954.45834999999897</v>
      </c>
      <c r="X275" s="18">
        <v>-668.12084499999901</v>
      </c>
      <c r="Y275" s="18">
        <v>0.90900000000000003</v>
      </c>
      <c r="Z275" s="18">
        <v>3109</v>
      </c>
      <c r="AA275" s="18">
        <v>6681.3399810000001</v>
      </c>
      <c r="AB275" s="18">
        <v>6837.8248452356302</v>
      </c>
      <c r="AC275" s="18">
        <v>2199.3646977277699</v>
      </c>
      <c r="AD275" s="18">
        <v>-2891.3132674713302</v>
      </c>
      <c r="AE275" s="18">
        <v>-8989093</v>
      </c>
      <c r="AF275" s="18"/>
      <c r="AG275" s="18"/>
    </row>
    <row r="276" spans="1:33">
      <c r="A276" s="18" t="s">
        <v>939</v>
      </c>
      <c r="B276" s="18" t="s">
        <v>944</v>
      </c>
      <c r="C276" s="18" t="s">
        <v>612</v>
      </c>
      <c r="D276" s="18">
        <v>36226.942999999999</v>
      </c>
      <c r="E276" s="18">
        <v>2430</v>
      </c>
      <c r="F276" s="18">
        <v>38656.942999999999</v>
      </c>
      <c r="G276" s="18">
        <v>20558</v>
      </c>
      <c r="H276" s="18">
        <v>5879</v>
      </c>
      <c r="I276" s="18">
        <v>251</v>
      </c>
      <c r="J276" s="18">
        <v>0</v>
      </c>
      <c r="K276" s="18">
        <v>1992</v>
      </c>
      <c r="L276" s="18">
        <v>545</v>
      </c>
      <c r="M276" s="18">
        <v>0</v>
      </c>
      <c r="N276" s="18">
        <v>2430</v>
      </c>
      <c r="O276" s="18">
        <v>0</v>
      </c>
      <c r="P276" s="18">
        <v>28437.881399999998</v>
      </c>
      <c r="Q276" s="18">
        <v>6903.7</v>
      </c>
      <c r="R276" s="18">
        <v>-463.25</v>
      </c>
      <c r="S276" s="18">
        <v>2065.5</v>
      </c>
      <c r="T276" s="18">
        <v>36943.831400000003</v>
      </c>
      <c r="U276" s="18">
        <v>38656.942999999999</v>
      </c>
      <c r="V276" s="18">
        <v>32858.401550000002</v>
      </c>
      <c r="W276" s="18">
        <v>4085.42985</v>
      </c>
      <c r="X276" s="18">
        <v>2859.8008949999999</v>
      </c>
      <c r="Y276" s="18">
        <v>1.0740000000000001</v>
      </c>
      <c r="Z276" s="18">
        <v>7090</v>
      </c>
      <c r="AA276" s="18">
        <v>41517.556782</v>
      </c>
      <c r="AB276" s="18">
        <v>42489.946939498601</v>
      </c>
      <c r="AC276" s="18">
        <v>5992.9403299715896</v>
      </c>
      <c r="AD276" s="18">
        <v>902.26236477249699</v>
      </c>
      <c r="AE276" s="18">
        <v>6397040</v>
      </c>
      <c r="AF276" s="18"/>
      <c r="AG276" s="18"/>
    </row>
    <row r="277" spans="1:33">
      <c r="A277" s="18" t="s">
        <v>939</v>
      </c>
      <c r="B277" s="18" t="s">
        <v>945</v>
      </c>
      <c r="C277" s="18" t="s">
        <v>613</v>
      </c>
      <c r="D277" s="18">
        <v>25424.321</v>
      </c>
      <c r="E277" s="18">
        <v>3912</v>
      </c>
      <c r="F277" s="18">
        <v>29336.321</v>
      </c>
      <c r="G277" s="18">
        <v>15336</v>
      </c>
      <c r="H277" s="18">
        <v>569</v>
      </c>
      <c r="I277" s="18">
        <v>423</v>
      </c>
      <c r="J277" s="18">
        <v>9</v>
      </c>
      <c r="K277" s="18">
        <v>656</v>
      </c>
      <c r="L277" s="18">
        <v>77</v>
      </c>
      <c r="M277" s="18">
        <v>5495</v>
      </c>
      <c r="N277" s="18">
        <v>3912</v>
      </c>
      <c r="O277" s="18">
        <v>0</v>
      </c>
      <c r="P277" s="18">
        <v>21214.288799999998</v>
      </c>
      <c r="Q277" s="18">
        <v>1408.45</v>
      </c>
      <c r="R277" s="18">
        <v>-4736.2</v>
      </c>
      <c r="S277" s="18">
        <v>2391.0500000000002</v>
      </c>
      <c r="T277" s="18">
        <v>20277.588800000001</v>
      </c>
      <c r="U277" s="18">
        <v>29336.321</v>
      </c>
      <c r="V277" s="18">
        <v>24935.87285</v>
      </c>
      <c r="W277" s="18">
        <v>-4658.2840500000002</v>
      </c>
      <c r="X277" s="18">
        <v>-3260.7988350000001</v>
      </c>
      <c r="Y277" s="18">
        <v>0.88900000000000001</v>
      </c>
      <c r="Z277" s="18">
        <v>4097</v>
      </c>
      <c r="AA277" s="18">
        <v>26079.989368999999</v>
      </c>
      <c r="AB277" s="18">
        <v>26690.813486210001</v>
      </c>
      <c r="AC277" s="18">
        <v>6514.7213781327901</v>
      </c>
      <c r="AD277" s="18">
        <v>1424.0434129337</v>
      </c>
      <c r="AE277" s="18">
        <v>5834306</v>
      </c>
      <c r="AF277" s="18"/>
      <c r="AG277" s="18"/>
    </row>
    <row r="278" spans="1:33">
      <c r="A278" s="18" t="s">
        <v>939</v>
      </c>
      <c r="B278" s="18" t="s">
        <v>946</v>
      </c>
      <c r="C278" s="18" t="s">
        <v>614</v>
      </c>
      <c r="D278" s="18">
        <v>24548.394</v>
      </c>
      <c r="E278" s="18">
        <v>1859</v>
      </c>
      <c r="F278" s="18">
        <v>26407.394</v>
      </c>
      <c r="G278" s="18">
        <v>24694</v>
      </c>
      <c r="H278" s="18">
        <v>2817</v>
      </c>
      <c r="I278" s="18">
        <v>300</v>
      </c>
      <c r="J278" s="18">
        <v>0</v>
      </c>
      <c r="K278" s="18">
        <v>1807</v>
      </c>
      <c r="L278" s="18">
        <v>43</v>
      </c>
      <c r="M278" s="18">
        <v>13419</v>
      </c>
      <c r="N278" s="18">
        <v>1859</v>
      </c>
      <c r="O278" s="18">
        <v>0</v>
      </c>
      <c r="P278" s="18">
        <v>34159.210200000001</v>
      </c>
      <c r="Q278" s="18">
        <v>4185.3999999999996</v>
      </c>
      <c r="R278" s="18">
        <v>-11442.7</v>
      </c>
      <c r="S278" s="18">
        <v>-701.08</v>
      </c>
      <c r="T278" s="18">
        <v>26200.8302</v>
      </c>
      <c r="U278" s="18">
        <v>26407.394</v>
      </c>
      <c r="V278" s="18">
        <v>22446.284899999999</v>
      </c>
      <c r="W278" s="18">
        <v>3754.5453000000098</v>
      </c>
      <c r="X278" s="18">
        <v>2628.1817099999998</v>
      </c>
      <c r="Y278" s="18">
        <v>1.1000000000000001</v>
      </c>
      <c r="Z278" s="18">
        <v>6779</v>
      </c>
      <c r="AA278" s="18">
        <v>29048.133399999999</v>
      </c>
      <c r="AB278" s="18">
        <v>29728.474951892898</v>
      </c>
      <c r="AC278" s="18">
        <v>4385.3776297230997</v>
      </c>
      <c r="AD278" s="18">
        <v>-705.30033547599896</v>
      </c>
      <c r="AE278" s="18">
        <v>-4781231</v>
      </c>
      <c r="AF278" s="18"/>
      <c r="AG278" s="18"/>
    </row>
    <row r="279" spans="1:33">
      <c r="A279" s="18" t="s">
        <v>939</v>
      </c>
      <c r="B279" s="18" t="s">
        <v>947</v>
      </c>
      <c r="C279" s="18" t="s">
        <v>615</v>
      </c>
      <c r="D279" s="18">
        <v>516149.45600000001</v>
      </c>
      <c r="E279" s="18">
        <v>39146</v>
      </c>
      <c r="F279" s="18">
        <v>555295.45600000001</v>
      </c>
      <c r="G279" s="18">
        <v>354438</v>
      </c>
      <c r="H279" s="18">
        <v>25397</v>
      </c>
      <c r="I279" s="18">
        <v>13499</v>
      </c>
      <c r="J279" s="18">
        <v>0</v>
      </c>
      <c r="K279" s="18">
        <v>16476</v>
      </c>
      <c r="L279" s="18">
        <v>1081</v>
      </c>
      <c r="M279" s="18">
        <v>94424</v>
      </c>
      <c r="N279" s="18">
        <v>39146</v>
      </c>
      <c r="O279" s="18">
        <v>988</v>
      </c>
      <c r="P279" s="18">
        <v>490294.08539999998</v>
      </c>
      <c r="Q279" s="18">
        <v>47066.2</v>
      </c>
      <c r="R279" s="18">
        <v>-82019.05</v>
      </c>
      <c r="S279" s="18">
        <v>17222.02</v>
      </c>
      <c r="T279" s="18">
        <v>472563.25540000002</v>
      </c>
      <c r="U279" s="18">
        <v>555295.45600000001</v>
      </c>
      <c r="V279" s="18">
        <v>472001.13760000002</v>
      </c>
      <c r="W279" s="18">
        <v>562.11779999994906</v>
      </c>
      <c r="X279" s="18">
        <v>393.48245999996402</v>
      </c>
      <c r="Y279" s="18">
        <v>1.0009999999999999</v>
      </c>
      <c r="Z279" s="18">
        <v>72466</v>
      </c>
      <c r="AA279" s="18">
        <v>555850.75145600003</v>
      </c>
      <c r="AB279" s="18">
        <v>568869.43178423005</v>
      </c>
      <c r="AC279" s="18">
        <v>7850.1563738060604</v>
      </c>
      <c r="AD279" s="18">
        <v>2759.4784086069699</v>
      </c>
      <c r="AE279" s="18">
        <v>199968362</v>
      </c>
      <c r="AF279" s="18"/>
      <c r="AG279" s="18"/>
    </row>
    <row r="280" spans="1:33">
      <c r="A280" s="18" t="s">
        <v>939</v>
      </c>
      <c r="B280" s="18" t="s">
        <v>948</v>
      </c>
      <c r="C280" s="18" t="s">
        <v>616</v>
      </c>
      <c r="D280" s="18">
        <v>5905.4979999999996</v>
      </c>
      <c r="E280" s="18">
        <v>0</v>
      </c>
      <c r="F280" s="18">
        <v>5905.4979999999996</v>
      </c>
      <c r="G280" s="18">
        <v>2349</v>
      </c>
      <c r="H280" s="18">
        <v>6179</v>
      </c>
      <c r="I280" s="18">
        <v>417</v>
      </c>
      <c r="J280" s="18">
        <v>360</v>
      </c>
      <c r="K280" s="18">
        <v>0</v>
      </c>
      <c r="L280" s="18">
        <v>94</v>
      </c>
      <c r="M280" s="18">
        <v>0</v>
      </c>
      <c r="N280" s="18">
        <v>0</v>
      </c>
      <c r="O280" s="18">
        <v>0</v>
      </c>
      <c r="P280" s="18">
        <v>3249.3717000000001</v>
      </c>
      <c r="Q280" s="18">
        <v>5912.6</v>
      </c>
      <c r="R280" s="18">
        <v>-79.900000000000006</v>
      </c>
      <c r="S280" s="18">
        <v>0</v>
      </c>
      <c r="T280" s="18">
        <v>9082.0717000000004</v>
      </c>
      <c r="U280" s="18">
        <v>5905.4979999999996</v>
      </c>
      <c r="V280" s="18">
        <v>5019.6733000000004</v>
      </c>
      <c r="W280" s="18">
        <v>4062.3984</v>
      </c>
      <c r="X280" s="18">
        <v>2843.6788799999999</v>
      </c>
      <c r="Y280" s="18">
        <v>1.482</v>
      </c>
      <c r="Z280" s="18">
        <v>2533</v>
      </c>
      <c r="AA280" s="18">
        <v>8751.9480359999998</v>
      </c>
      <c r="AB280" s="18">
        <v>8956.9289835502404</v>
      </c>
      <c r="AC280" s="18">
        <v>3536.0951376037301</v>
      </c>
      <c r="AD280" s="18">
        <v>-1554.58282759537</v>
      </c>
      <c r="AE280" s="18">
        <v>-3937758</v>
      </c>
      <c r="AF280" s="18"/>
      <c r="AG280" s="18"/>
    </row>
    <row r="281" spans="1:33">
      <c r="A281" s="18" t="s">
        <v>939</v>
      </c>
      <c r="B281" s="18" t="s">
        <v>949</v>
      </c>
      <c r="C281" s="18" t="s">
        <v>617</v>
      </c>
      <c r="D281" s="18">
        <v>27946.073</v>
      </c>
      <c r="E281" s="18">
        <v>1647</v>
      </c>
      <c r="F281" s="18">
        <v>29593.073</v>
      </c>
      <c r="G281" s="18">
        <v>16180</v>
      </c>
      <c r="H281" s="18">
        <v>6009</v>
      </c>
      <c r="I281" s="18">
        <v>200</v>
      </c>
      <c r="J281" s="18">
        <v>0</v>
      </c>
      <c r="K281" s="18">
        <v>1219</v>
      </c>
      <c r="L281" s="18">
        <v>2</v>
      </c>
      <c r="M281" s="18">
        <v>1446</v>
      </c>
      <c r="N281" s="18">
        <v>1647</v>
      </c>
      <c r="O281" s="18">
        <v>11</v>
      </c>
      <c r="P281" s="18">
        <v>22381.794000000002</v>
      </c>
      <c r="Q281" s="18">
        <v>6313.8</v>
      </c>
      <c r="R281" s="18">
        <v>-1240.1500000000001</v>
      </c>
      <c r="S281" s="18">
        <v>1154.1300000000001</v>
      </c>
      <c r="T281" s="18">
        <v>28609.574000000001</v>
      </c>
      <c r="U281" s="18">
        <v>29593.073</v>
      </c>
      <c r="V281" s="18">
        <v>25154.11205</v>
      </c>
      <c r="W281" s="18">
        <v>3455.4619499999999</v>
      </c>
      <c r="X281" s="18">
        <v>2418.8233650000002</v>
      </c>
      <c r="Y281" s="18">
        <v>1.0820000000000001</v>
      </c>
      <c r="Z281" s="18">
        <v>5895</v>
      </c>
      <c r="AA281" s="18">
        <v>32019.704986000001</v>
      </c>
      <c r="AB281" s="18">
        <v>32769.6442499572</v>
      </c>
      <c r="AC281" s="18">
        <v>5558.8879134787503</v>
      </c>
      <c r="AD281" s="18">
        <v>468.20994827965097</v>
      </c>
      <c r="AE281" s="18">
        <v>2760098</v>
      </c>
      <c r="AF281" s="18"/>
      <c r="AG281" s="18"/>
    </row>
    <row r="282" spans="1:33">
      <c r="A282" s="18" t="s">
        <v>939</v>
      </c>
      <c r="B282" s="18" t="s">
        <v>950</v>
      </c>
      <c r="C282" s="18" t="s">
        <v>618</v>
      </c>
      <c r="D282" s="18">
        <v>695841.40500000003</v>
      </c>
      <c r="E282" s="18">
        <v>61300</v>
      </c>
      <c r="F282" s="18">
        <v>757141.40500000003</v>
      </c>
      <c r="G282" s="18">
        <v>396156</v>
      </c>
      <c r="H282" s="18">
        <v>161943</v>
      </c>
      <c r="I282" s="18">
        <v>16642</v>
      </c>
      <c r="J282" s="18">
        <v>23785</v>
      </c>
      <c r="K282" s="18">
        <v>4805</v>
      </c>
      <c r="L282" s="18">
        <v>0</v>
      </c>
      <c r="M282" s="18">
        <v>146552</v>
      </c>
      <c r="N282" s="18">
        <v>61300</v>
      </c>
      <c r="O282" s="18">
        <v>731</v>
      </c>
      <c r="P282" s="18">
        <v>548002.59479999996</v>
      </c>
      <c r="Q282" s="18">
        <v>176098.75</v>
      </c>
      <c r="R282" s="18">
        <v>-125190.55</v>
      </c>
      <c r="S282" s="18">
        <v>27191.16</v>
      </c>
      <c r="T282" s="18">
        <v>626101.95479999995</v>
      </c>
      <c r="U282" s="18">
        <v>757141.40500000003</v>
      </c>
      <c r="V282" s="18">
        <v>643570.19424999994</v>
      </c>
      <c r="W282" s="18">
        <v>-17468.239450000099</v>
      </c>
      <c r="X282" s="18">
        <v>-12227.767615000101</v>
      </c>
      <c r="Y282" s="18">
        <v>0.98399999999999999</v>
      </c>
      <c r="Z282" s="18">
        <v>126898</v>
      </c>
      <c r="AA282" s="18">
        <v>745027.14251999999</v>
      </c>
      <c r="AB282" s="18">
        <v>762476.55709561496</v>
      </c>
      <c r="AC282" s="18">
        <v>6008.5782052957102</v>
      </c>
      <c r="AD282" s="18">
        <v>917.90024009661204</v>
      </c>
      <c r="AE282" s="18">
        <v>116479705</v>
      </c>
      <c r="AF282" s="18"/>
      <c r="AG282" s="18"/>
    </row>
    <row r="283" spans="1:33">
      <c r="A283" s="18" t="s">
        <v>939</v>
      </c>
      <c r="B283" s="18" t="s">
        <v>951</v>
      </c>
      <c r="C283" s="18" t="s">
        <v>619</v>
      </c>
      <c r="D283" s="18">
        <v>49663.502</v>
      </c>
      <c r="E283" s="18">
        <v>3927</v>
      </c>
      <c r="F283" s="18">
        <v>53590.502</v>
      </c>
      <c r="G283" s="18">
        <v>35111</v>
      </c>
      <c r="H283" s="18">
        <v>8454</v>
      </c>
      <c r="I283" s="18">
        <v>94</v>
      </c>
      <c r="J283" s="18">
        <v>0</v>
      </c>
      <c r="K283" s="18">
        <v>1715</v>
      </c>
      <c r="L283" s="18">
        <v>0</v>
      </c>
      <c r="M283" s="18">
        <v>10434</v>
      </c>
      <c r="N283" s="18">
        <v>3927</v>
      </c>
      <c r="O283" s="18">
        <v>0</v>
      </c>
      <c r="P283" s="18">
        <v>48569.046300000002</v>
      </c>
      <c r="Q283" s="18">
        <v>8723.5499999999993</v>
      </c>
      <c r="R283" s="18">
        <v>-8868.9</v>
      </c>
      <c r="S283" s="18">
        <v>1564.17</v>
      </c>
      <c r="T283" s="18">
        <v>49987.866300000002</v>
      </c>
      <c r="U283" s="18">
        <v>53590.502</v>
      </c>
      <c r="V283" s="18">
        <v>45551.926700000004</v>
      </c>
      <c r="W283" s="18">
        <v>4435.9396000000097</v>
      </c>
      <c r="X283" s="18">
        <v>3105.1577200000002</v>
      </c>
      <c r="Y283" s="18">
        <v>1.0580000000000001</v>
      </c>
      <c r="Z283" s="18">
        <v>6758</v>
      </c>
      <c r="AA283" s="18">
        <v>56698.751115999999</v>
      </c>
      <c r="AB283" s="18">
        <v>58026.7027538373</v>
      </c>
      <c r="AC283" s="18">
        <v>8586.3721150987403</v>
      </c>
      <c r="AD283" s="18">
        <v>3495.6941498996498</v>
      </c>
      <c r="AE283" s="18">
        <v>23623901</v>
      </c>
      <c r="AF283" s="18"/>
      <c r="AG283" s="18"/>
    </row>
    <row r="284" spans="1:33">
      <c r="A284" s="18" t="s">
        <v>939</v>
      </c>
      <c r="B284" s="18" t="s">
        <v>952</v>
      </c>
      <c r="C284" s="18" t="s">
        <v>620</v>
      </c>
      <c r="D284" s="18">
        <v>25248.982</v>
      </c>
      <c r="E284" s="18">
        <v>2474</v>
      </c>
      <c r="F284" s="18">
        <v>27722.982</v>
      </c>
      <c r="G284" s="18">
        <v>12005</v>
      </c>
      <c r="H284" s="18">
        <v>9542</v>
      </c>
      <c r="I284" s="18">
        <v>371</v>
      </c>
      <c r="J284" s="18">
        <v>0</v>
      </c>
      <c r="K284" s="18">
        <v>1087</v>
      </c>
      <c r="L284" s="18">
        <v>291</v>
      </c>
      <c r="M284" s="18">
        <v>0</v>
      </c>
      <c r="N284" s="18">
        <v>2474</v>
      </c>
      <c r="O284" s="18">
        <v>0</v>
      </c>
      <c r="P284" s="18">
        <v>16606.516500000002</v>
      </c>
      <c r="Q284" s="18">
        <v>9350</v>
      </c>
      <c r="R284" s="18">
        <v>-247.35</v>
      </c>
      <c r="S284" s="18">
        <v>2102.9</v>
      </c>
      <c r="T284" s="18">
        <v>27812.066500000001</v>
      </c>
      <c r="U284" s="18">
        <v>27722.982</v>
      </c>
      <c r="V284" s="18">
        <v>23564.5347</v>
      </c>
      <c r="W284" s="18">
        <v>4247.5317999999997</v>
      </c>
      <c r="X284" s="18">
        <v>2973.2722600000002</v>
      </c>
      <c r="Y284" s="18">
        <v>1.107</v>
      </c>
      <c r="Z284" s="18">
        <v>5442</v>
      </c>
      <c r="AA284" s="18">
        <v>30689.341074</v>
      </c>
      <c r="AB284" s="18">
        <v>31408.121645726998</v>
      </c>
      <c r="AC284" s="18">
        <v>5771.4299238748599</v>
      </c>
      <c r="AD284" s="18">
        <v>680.75195867576804</v>
      </c>
      <c r="AE284" s="18">
        <v>3704652</v>
      </c>
      <c r="AF284" s="18"/>
      <c r="AG284" s="18"/>
    </row>
    <row r="285" spans="1:33">
      <c r="A285" s="18" t="s">
        <v>939</v>
      </c>
      <c r="B285" s="18" t="s">
        <v>953</v>
      </c>
      <c r="C285" s="18" t="s">
        <v>621</v>
      </c>
      <c r="D285" s="18">
        <v>65443.358</v>
      </c>
      <c r="E285" s="18">
        <v>4272</v>
      </c>
      <c r="F285" s="18">
        <v>69715.357999999993</v>
      </c>
      <c r="G285" s="18">
        <v>59719</v>
      </c>
      <c r="H285" s="18">
        <v>236</v>
      </c>
      <c r="I285" s="18">
        <v>1770</v>
      </c>
      <c r="J285" s="18">
        <v>0</v>
      </c>
      <c r="K285" s="18">
        <v>3751</v>
      </c>
      <c r="L285" s="18">
        <v>1727</v>
      </c>
      <c r="M285" s="18">
        <v>14527</v>
      </c>
      <c r="N285" s="18">
        <v>4272</v>
      </c>
      <c r="O285" s="18">
        <v>12835</v>
      </c>
      <c r="P285" s="18">
        <v>82609.292700000005</v>
      </c>
      <c r="Q285" s="18">
        <v>4893.45</v>
      </c>
      <c r="R285" s="18">
        <v>-24725.65</v>
      </c>
      <c r="S285" s="18">
        <v>1161.6099999999999</v>
      </c>
      <c r="T285" s="18">
        <v>63938.702700000002</v>
      </c>
      <c r="U285" s="18">
        <v>69715.357999999993</v>
      </c>
      <c r="V285" s="18">
        <v>59258.054300000003</v>
      </c>
      <c r="W285" s="18">
        <v>4680.64840000001</v>
      </c>
      <c r="X285" s="18">
        <v>3276.45388</v>
      </c>
      <c r="Y285" s="18">
        <v>1.0469999999999999</v>
      </c>
      <c r="Z285" s="18">
        <v>8774</v>
      </c>
      <c r="AA285" s="18">
        <v>72991.979825999995</v>
      </c>
      <c r="AB285" s="18">
        <v>74701.538101112907</v>
      </c>
      <c r="AC285" s="18">
        <v>8513.9660475396504</v>
      </c>
      <c r="AD285" s="18">
        <v>3423.2880823405599</v>
      </c>
      <c r="AE285" s="18">
        <v>30035930</v>
      </c>
      <c r="AF285" s="18"/>
      <c r="AG285" s="18"/>
    </row>
    <row r="286" spans="1:33">
      <c r="A286" s="18" t="s">
        <v>939</v>
      </c>
      <c r="B286" s="18" t="s">
        <v>954</v>
      </c>
      <c r="C286" s="18" t="s">
        <v>622</v>
      </c>
      <c r="D286" s="18">
        <v>10981.050999999999</v>
      </c>
      <c r="E286" s="18">
        <v>1266</v>
      </c>
      <c r="F286" s="18">
        <v>12247.050999999999</v>
      </c>
      <c r="G286" s="18">
        <v>6351</v>
      </c>
      <c r="H286" s="18">
        <v>1147</v>
      </c>
      <c r="I286" s="18">
        <v>68</v>
      </c>
      <c r="J286" s="18">
        <v>890</v>
      </c>
      <c r="K286" s="18">
        <v>710</v>
      </c>
      <c r="L286" s="18">
        <v>0</v>
      </c>
      <c r="M286" s="18">
        <v>965</v>
      </c>
      <c r="N286" s="18">
        <v>1266</v>
      </c>
      <c r="O286" s="18">
        <v>0</v>
      </c>
      <c r="P286" s="18">
        <v>8785.3382999999994</v>
      </c>
      <c r="Q286" s="18">
        <v>2392.75</v>
      </c>
      <c r="R286" s="18">
        <v>-820.25</v>
      </c>
      <c r="S286" s="18">
        <v>912.05</v>
      </c>
      <c r="T286" s="18">
        <v>11269.888300000001</v>
      </c>
      <c r="U286" s="18">
        <v>12247.050999999999</v>
      </c>
      <c r="V286" s="18">
        <v>10409.993350000001</v>
      </c>
      <c r="W286" s="18">
        <v>859.89494999999999</v>
      </c>
      <c r="X286" s="18">
        <v>601.92646500000001</v>
      </c>
      <c r="Y286" s="18">
        <v>1.0489999999999999</v>
      </c>
      <c r="Z286" s="18">
        <v>2817</v>
      </c>
      <c r="AA286" s="18">
        <v>12847.156499000001</v>
      </c>
      <c r="AB286" s="18">
        <v>13148.0520598122</v>
      </c>
      <c r="AC286" s="18">
        <v>4667.3951224040402</v>
      </c>
      <c r="AD286" s="18">
        <v>-423.28284279505402</v>
      </c>
      <c r="AE286" s="18">
        <v>-1192388</v>
      </c>
      <c r="AF286" s="18"/>
      <c r="AG286" s="18"/>
    </row>
    <row r="287" spans="1:33">
      <c r="A287" s="18" t="s">
        <v>955</v>
      </c>
      <c r="B287" s="18" t="s">
        <v>956</v>
      </c>
      <c r="C287" s="18" t="s">
        <v>624</v>
      </c>
      <c r="D287" s="18">
        <v>5914.5249999999996</v>
      </c>
      <c r="E287" s="18">
        <v>2734</v>
      </c>
      <c r="F287" s="18">
        <v>8648.5249999999996</v>
      </c>
      <c r="G287" s="18">
        <v>8098</v>
      </c>
      <c r="H287" s="18">
        <v>3366</v>
      </c>
      <c r="I287" s="18">
        <v>838</v>
      </c>
      <c r="J287" s="18">
        <v>0</v>
      </c>
      <c r="K287" s="18">
        <v>42</v>
      </c>
      <c r="L287" s="18">
        <v>0</v>
      </c>
      <c r="M287" s="18">
        <v>9369</v>
      </c>
      <c r="N287" s="18">
        <v>2734</v>
      </c>
      <c r="O287" s="18">
        <v>0</v>
      </c>
      <c r="P287" s="18">
        <v>11201.963400000001</v>
      </c>
      <c r="Q287" s="18">
        <v>3609.1</v>
      </c>
      <c r="R287" s="18">
        <v>-7963.65</v>
      </c>
      <c r="S287" s="18">
        <v>731.17</v>
      </c>
      <c r="T287" s="18">
        <v>7578.5834000000004</v>
      </c>
      <c r="U287" s="18">
        <v>8648.5249999999996</v>
      </c>
      <c r="V287" s="18">
        <v>7351.2462500000001</v>
      </c>
      <c r="W287" s="18">
        <v>227.337150000002</v>
      </c>
      <c r="X287" s="18">
        <v>159.13600500000101</v>
      </c>
      <c r="Y287" s="18">
        <v>1.018</v>
      </c>
      <c r="Z287" s="18">
        <v>2804</v>
      </c>
      <c r="AA287" s="18">
        <v>8804.1984499999999</v>
      </c>
      <c r="AB287" s="18">
        <v>9010.4031638851793</v>
      </c>
      <c r="AC287" s="18">
        <v>3213.4105434683302</v>
      </c>
      <c r="AD287" s="18">
        <v>-1877.2674217307699</v>
      </c>
      <c r="AE287" s="18">
        <v>-5263858</v>
      </c>
      <c r="AF287" s="18"/>
      <c r="AG287" s="18"/>
    </row>
    <row r="288" spans="1:33">
      <c r="A288" s="18" t="s">
        <v>955</v>
      </c>
      <c r="B288" s="18" t="s">
        <v>957</v>
      </c>
      <c r="C288" s="18" t="s">
        <v>625</v>
      </c>
      <c r="D288" s="18">
        <v>32878.743999999999</v>
      </c>
      <c r="E288" s="18">
        <v>4658</v>
      </c>
      <c r="F288" s="18">
        <v>37536.743999999999</v>
      </c>
      <c r="G288" s="18">
        <v>25888</v>
      </c>
      <c r="H288" s="18">
        <v>7421</v>
      </c>
      <c r="I288" s="18">
        <v>361</v>
      </c>
      <c r="J288" s="18">
        <v>0</v>
      </c>
      <c r="K288" s="18">
        <v>5886</v>
      </c>
      <c r="L288" s="18">
        <v>166</v>
      </c>
      <c r="M288" s="18">
        <v>21708</v>
      </c>
      <c r="N288" s="18">
        <v>4658</v>
      </c>
      <c r="O288" s="18">
        <v>0</v>
      </c>
      <c r="P288" s="18">
        <v>35810.8704</v>
      </c>
      <c r="Q288" s="18">
        <v>11617.8</v>
      </c>
      <c r="R288" s="18">
        <v>-18592.900000000001</v>
      </c>
      <c r="S288" s="18">
        <v>268.94</v>
      </c>
      <c r="T288" s="18">
        <v>29104.7104</v>
      </c>
      <c r="U288" s="18">
        <v>37536.743999999999</v>
      </c>
      <c r="V288" s="18">
        <v>31906.232400000001</v>
      </c>
      <c r="W288" s="18">
        <v>-2801.5219999999899</v>
      </c>
      <c r="X288" s="18">
        <v>-1961.0654</v>
      </c>
      <c r="Y288" s="18">
        <v>0.94799999999999995</v>
      </c>
      <c r="Z288" s="18">
        <v>6329</v>
      </c>
      <c r="AA288" s="18">
        <v>35584.833312000002</v>
      </c>
      <c r="AB288" s="18">
        <v>36418.272087082703</v>
      </c>
      <c r="AC288" s="18">
        <v>5754.1905651892403</v>
      </c>
      <c r="AD288" s="18">
        <v>663.51259999014405</v>
      </c>
      <c r="AE288" s="18">
        <v>4199371</v>
      </c>
      <c r="AF288" s="18"/>
      <c r="AG288" s="18"/>
    </row>
    <row r="289" spans="1:33">
      <c r="A289" s="18" t="s">
        <v>955</v>
      </c>
      <c r="B289" s="18" t="s">
        <v>958</v>
      </c>
      <c r="C289" s="18" t="s">
        <v>626</v>
      </c>
      <c r="D289" s="18">
        <v>182861.894</v>
      </c>
      <c r="E289" s="18">
        <v>27597</v>
      </c>
      <c r="F289" s="18">
        <v>210458.894</v>
      </c>
      <c r="G289" s="18">
        <v>126008</v>
      </c>
      <c r="H289" s="18">
        <v>5317</v>
      </c>
      <c r="I289" s="18">
        <v>7907</v>
      </c>
      <c r="J289" s="18">
        <v>5926</v>
      </c>
      <c r="K289" s="18">
        <v>482</v>
      </c>
      <c r="L289" s="18">
        <v>2251</v>
      </c>
      <c r="M289" s="18">
        <v>29511</v>
      </c>
      <c r="N289" s="18">
        <v>27597</v>
      </c>
      <c r="O289" s="18">
        <v>1</v>
      </c>
      <c r="P289" s="18">
        <v>174306.8664</v>
      </c>
      <c r="Q289" s="18">
        <v>16687.2</v>
      </c>
      <c r="R289" s="18">
        <v>-26998.55</v>
      </c>
      <c r="S289" s="18">
        <v>18440.580000000002</v>
      </c>
      <c r="T289" s="18">
        <v>182436.09640000001</v>
      </c>
      <c r="U289" s="18">
        <v>210458.894</v>
      </c>
      <c r="V289" s="18">
        <v>178890.05989999999</v>
      </c>
      <c r="W289" s="18">
        <v>3546.0365000000502</v>
      </c>
      <c r="X289" s="18">
        <v>2482.2255500000301</v>
      </c>
      <c r="Y289" s="18">
        <v>1.012</v>
      </c>
      <c r="Z289" s="18">
        <v>28051</v>
      </c>
      <c r="AA289" s="18">
        <v>212984.40072800001</v>
      </c>
      <c r="AB289" s="18">
        <v>217972.74664768201</v>
      </c>
      <c r="AC289" s="18">
        <v>7770.5873818288701</v>
      </c>
      <c r="AD289" s="18">
        <v>2679.90941662978</v>
      </c>
      <c r="AE289" s="18">
        <v>75174139</v>
      </c>
      <c r="AF289" s="18"/>
      <c r="AG289" s="18"/>
    </row>
    <row r="290" spans="1:33">
      <c r="A290" s="18" t="s">
        <v>955</v>
      </c>
      <c r="B290" s="18" t="s">
        <v>959</v>
      </c>
      <c r="C290" s="18" t="s">
        <v>627</v>
      </c>
      <c r="D290" s="18">
        <v>70232.134999999995</v>
      </c>
      <c r="E290" s="18">
        <v>11566</v>
      </c>
      <c r="F290" s="18">
        <v>81798.134999999995</v>
      </c>
      <c r="G290" s="18">
        <v>62903</v>
      </c>
      <c r="H290" s="18">
        <v>4634</v>
      </c>
      <c r="I290" s="18">
        <v>3961</v>
      </c>
      <c r="J290" s="18">
        <v>0</v>
      </c>
      <c r="K290" s="18">
        <v>3693</v>
      </c>
      <c r="L290" s="18">
        <v>3383</v>
      </c>
      <c r="M290" s="18">
        <v>15639</v>
      </c>
      <c r="N290" s="18">
        <v>11566</v>
      </c>
      <c r="O290" s="18">
        <v>0</v>
      </c>
      <c r="P290" s="18">
        <v>87013.719899999996</v>
      </c>
      <c r="Q290" s="18">
        <v>10444.799999999999</v>
      </c>
      <c r="R290" s="18">
        <v>-16168.7</v>
      </c>
      <c r="S290" s="18">
        <v>7172.47</v>
      </c>
      <c r="T290" s="18">
        <v>88462.289900000003</v>
      </c>
      <c r="U290" s="18">
        <v>81798.134999999995</v>
      </c>
      <c r="V290" s="18">
        <v>69528.414749999996</v>
      </c>
      <c r="W290" s="18">
        <v>18933.87515</v>
      </c>
      <c r="X290" s="18">
        <v>13253.712605000001</v>
      </c>
      <c r="Y290" s="18">
        <v>1.1619999999999999</v>
      </c>
      <c r="Z290" s="18">
        <v>17654</v>
      </c>
      <c r="AA290" s="18">
        <v>95049.432870000004</v>
      </c>
      <c r="AB290" s="18">
        <v>97275.602716263194</v>
      </c>
      <c r="AC290" s="18">
        <v>5510.1168412973402</v>
      </c>
      <c r="AD290" s="18">
        <v>419.43887609824401</v>
      </c>
      <c r="AE290" s="18">
        <v>7404774</v>
      </c>
      <c r="AF290" s="18"/>
      <c r="AG290" s="18"/>
    </row>
    <row r="291" spans="1:33">
      <c r="A291" s="18" t="s">
        <v>955</v>
      </c>
      <c r="B291" s="18" t="s">
        <v>960</v>
      </c>
      <c r="C291" s="18" t="s">
        <v>628</v>
      </c>
      <c r="D291" s="18">
        <v>65054.076000000001</v>
      </c>
      <c r="E291" s="18">
        <v>9892</v>
      </c>
      <c r="F291" s="18">
        <v>74946.076000000001</v>
      </c>
      <c r="G291" s="18">
        <v>50023</v>
      </c>
      <c r="H291" s="18">
        <v>4534</v>
      </c>
      <c r="I291" s="18">
        <v>722</v>
      </c>
      <c r="J291" s="18">
        <v>0</v>
      </c>
      <c r="K291" s="18">
        <v>4243</v>
      </c>
      <c r="L291" s="18">
        <v>285</v>
      </c>
      <c r="M291" s="18">
        <v>30234</v>
      </c>
      <c r="N291" s="18">
        <v>9892</v>
      </c>
      <c r="O291" s="18">
        <v>0</v>
      </c>
      <c r="P291" s="18">
        <v>69196.815900000001</v>
      </c>
      <c r="Q291" s="18">
        <v>8074.15</v>
      </c>
      <c r="R291" s="18">
        <v>-25941.15</v>
      </c>
      <c r="S291" s="18">
        <v>3268.42</v>
      </c>
      <c r="T291" s="18">
        <v>54598.2359</v>
      </c>
      <c r="U291" s="18">
        <v>74946.076000000001</v>
      </c>
      <c r="V291" s="18">
        <v>63704.164599999996</v>
      </c>
      <c r="W291" s="18">
        <v>-9105.9287000000004</v>
      </c>
      <c r="X291" s="18">
        <v>-6374.1500900000001</v>
      </c>
      <c r="Y291" s="18">
        <v>0.91500000000000004</v>
      </c>
      <c r="Z291" s="18">
        <v>9763</v>
      </c>
      <c r="AA291" s="18">
        <v>68575.659539999993</v>
      </c>
      <c r="AB291" s="18">
        <v>70181.782384145306</v>
      </c>
      <c r="AC291" s="18">
        <v>7188.5467975156498</v>
      </c>
      <c r="AD291" s="18">
        <v>2097.8688323165602</v>
      </c>
      <c r="AE291" s="18">
        <v>20481493</v>
      </c>
      <c r="AF291" s="18"/>
      <c r="AG291" s="18"/>
    </row>
    <row r="292" spans="1:33">
      <c r="A292" s="18" t="s">
        <v>955</v>
      </c>
      <c r="B292" s="18" t="s">
        <v>961</v>
      </c>
      <c r="C292" s="18" t="s">
        <v>629</v>
      </c>
      <c r="D292" s="18">
        <v>14865.806</v>
      </c>
      <c r="E292" s="18">
        <v>2017</v>
      </c>
      <c r="F292" s="18">
        <v>16882.806</v>
      </c>
      <c r="G292" s="18">
        <v>10103</v>
      </c>
      <c r="H292" s="18">
        <v>940</v>
      </c>
      <c r="I292" s="18">
        <v>90</v>
      </c>
      <c r="J292" s="18">
        <v>0</v>
      </c>
      <c r="K292" s="18">
        <v>778</v>
      </c>
      <c r="L292" s="18">
        <v>4</v>
      </c>
      <c r="M292" s="18">
        <v>2958</v>
      </c>
      <c r="N292" s="18">
        <v>2017</v>
      </c>
      <c r="O292" s="18">
        <v>0</v>
      </c>
      <c r="P292" s="18">
        <v>13975.4799</v>
      </c>
      <c r="Q292" s="18">
        <v>1536.8</v>
      </c>
      <c r="R292" s="18">
        <v>-2517.6999999999998</v>
      </c>
      <c r="S292" s="18">
        <v>1211.5899999999999</v>
      </c>
      <c r="T292" s="18">
        <v>14206.169900000001</v>
      </c>
      <c r="U292" s="18">
        <v>16882.806</v>
      </c>
      <c r="V292" s="18">
        <v>14350.3851</v>
      </c>
      <c r="W292" s="18">
        <v>-144.21519999999899</v>
      </c>
      <c r="X292" s="18">
        <v>-100.950639999999</v>
      </c>
      <c r="Y292" s="18">
        <v>0.99399999999999999</v>
      </c>
      <c r="Z292" s="18">
        <v>4980</v>
      </c>
      <c r="AA292" s="18">
        <v>16781.509163999999</v>
      </c>
      <c r="AB292" s="18">
        <v>17174.551905525699</v>
      </c>
      <c r="AC292" s="18">
        <v>3448.70520191279</v>
      </c>
      <c r="AD292" s="18">
        <v>-1641.9727632863101</v>
      </c>
      <c r="AE292" s="18">
        <v>-8177024</v>
      </c>
      <c r="AF292" s="18"/>
      <c r="AG292" s="18"/>
    </row>
    <row r="293" spans="1:33">
      <c r="A293" s="18" t="s">
        <v>955</v>
      </c>
      <c r="B293" s="18" t="s">
        <v>962</v>
      </c>
      <c r="C293" s="18" t="s">
        <v>630</v>
      </c>
      <c r="D293" s="18">
        <v>95140.285999999993</v>
      </c>
      <c r="E293" s="18">
        <v>11896</v>
      </c>
      <c r="F293" s="18">
        <v>107036.28599999999</v>
      </c>
      <c r="G293" s="18">
        <v>62711</v>
      </c>
      <c r="H293" s="18">
        <v>8828</v>
      </c>
      <c r="I293" s="18">
        <v>518</v>
      </c>
      <c r="J293" s="18">
        <v>4457</v>
      </c>
      <c r="K293" s="18">
        <v>0</v>
      </c>
      <c r="L293" s="18">
        <v>155</v>
      </c>
      <c r="M293" s="18">
        <v>31975</v>
      </c>
      <c r="N293" s="18">
        <v>11896</v>
      </c>
      <c r="O293" s="18">
        <v>0</v>
      </c>
      <c r="P293" s="18">
        <v>86748.126300000004</v>
      </c>
      <c r="Q293" s="18">
        <v>11732.55</v>
      </c>
      <c r="R293" s="18">
        <v>-27310.5</v>
      </c>
      <c r="S293" s="18">
        <v>4675.8500000000004</v>
      </c>
      <c r="T293" s="18">
        <v>75846.026299999998</v>
      </c>
      <c r="U293" s="18">
        <v>107036.28599999999</v>
      </c>
      <c r="V293" s="18">
        <v>90980.843099999998</v>
      </c>
      <c r="W293" s="18">
        <v>-15134.816800000001</v>
      </c>
      <c r="X293" s="18">
        <v>-10594.37176</v>
      </c>
      <c r="Y293" s="18">
        <v>0.90100000000000002</v>
      </c>
      <c r="Z293" s="18">
        <v>16065</v>
      </c>
      <c r="AA293" s="18">
        <v>96439.693685999999</v>
      </c>
      <c r="AB293" s="18">
        <v>98698.425080644607</v>
      </c>
      <c r="AC293" s="18">
        <v>6143.6928154774096</v>
      </c>
      <c r="AD293" s="18">
        <v>1053.01485027832</v>
      </c>
      <c r="AE293" s="18">
        <v>16916684</v>
      </c>
      <c r="AF293" s="18"/>
      <c r="AG293" s="18"/>
    </row>
    <row r="294" spans="1:33">
      <c r="A294" s="18" t="s">
        <v>955</v>
      </c>
      <c r="B294" s="18" t="s">
        <v>963</v>
      </c>
      <c r="C294" s="18" t="s">
        <v>631</v>
      </c>
      <c r="D294" s="18">
        <v>100094.58100000001</v>
      </c>
      <c r="E294" s="18">
        <v>13855</v>
      </c>
      <c r="F294" s="18">
        <v>113949.58100000001</v>
      </c>
      <c r="G294" s="18">
        <v>78855</v>
      </c>
      <c r="H294" s="18">
        <v>8695</v>
      </c>
      <c r="I294" s="18">
        <v>8251</v>
      </c>
      <c r="J294" s="18">
        <v>0</v>
      </c>
      <c r="K294" s="18">
        <v>8109</v>
      </c>
      <c r="L294" s="18">
        <v>6755</v>
      </c>
      <c r="M294" s="18">
        <v>30862</v>
      </c>
      <c r="N294" s="18">
        <v>13855</v>
      </c>
      <c r="O294" s="18">
        <v>337</v>
      </c>
      <c r="P294" s="18">
        <v>109080.12149999999</v>
      </c>
      <c r="Q294" s="18">
        <v>21296.75</v>
      </c>
      <c r="R294" s="18">
        <v>-32260.9</v>
      </c>
      <c r="S294" s="18">
        <v>6530.21</v>
      </c>
      <c r="T294" s="18">
        <v>104646.18150000001</v>
      </c>
      <c r="U294" s="18">
        <v>113949.58100000001</v>
      </c>
      <c r="V294" s="18">
        <v>96857.143849999993</v>
      </c>
      <c r="W294" s="18">
        <v>7789.0376500000002</v>
      </c>
      <c r="X294" s="18">
        <v>5452.3263550000001</v>
      </c>
      <c r="Y294" s="18">
        <v>1.048</v>
      </c>
      <c r="Z294" s="18">
        <v>22967</v>
      </c>
      <c r="AA294" s="18">
        <v>119419.160888</v>
      </c>
      <c r="AB294" s="18">
        <v>122216.098513062</v>
      </c>
      <c r="AC294" s="18">
        <v>5321.3784348440004</v>
      </c>
      <c r="AD294" s="18">
        <v>230.70046964490601</v>
      </c>
      <c r="AE294" s="18">
        <v>5298498</v>
      </c>
      <c r="AF294" s="18"/>
      <c r="AG294" s="18"/>
    </row>
    <row r="295" spans="1:33">
      <c r="A295" s="18" t="s">
        <v>955</v>
      </c>
      <c r="B295" s="18" t="s">
        <v>964</v>
      </c>
      <c r="C295" s="18" t="s">
        <v>632</v>
      </c>
      <c r="D295" s="18">
        <v>398870.22600000002</v>
      </c>
      <c r="E295" s="18">
        <v>47666</v>
      </c>
      <c r="F295" s="18">
        <v>446536.22600000002</v>
      </c>
      <c r="G295" s="18">
        <v>228899</v>
      </c>
      <c r="H295" s="18">
        <v>40344</v>
      </c>
      <c r="I295" s="18">
        <v>7623</v>
      </c>
      <c r="J295" s="18">
        <v>0</v>
      </c>
      <c r="K295" s="18">
        <v>8204</v>
      </c>
      <c r="L295" s="18">
        <v>455</v>
      </c>
      <c r="M295" s="18">
        <v>67839</v>
      </c>
      <c r="N295" s="18">
        <v>47666</v>
      </c>
      <c r="O295" s="18">
        <v>0</v>
      </c>
      <c r="P295" s="18">
        <v>316635.98670000001</v>
      </c>
      <c r="Q295" s="18">
        <v>47745.35</v>
      </c>
      <c r="R295" s="18">
        <v>-58049.9</v>
      </c>
      <c r="S295" s="18">
        <v>28983.47</v>
      </c>
      <c r="T295" s="18">
        <v>335314.90669999999</v>
      </c>
      <c r="U295" s="18">
        <v>446536.22600000002</v>
      </c>
      <c r="V295" s="18">
        <v>379555.79210000002</v>
      </c>
      <c r="W295" s="18">
        <v>-44240.885400000101</v>
      </c>
      <c r="X295" s="18">
        <v>-30968.619780000099</v>
      </c>
      <c r="Y295" s="18">
        <v>0.93100000000000005</v>
      </c>
      <c r="Z295" s="18">
        <v>77817</v>
      </c>
      <c r="AA295" s="18">
        <v>415725.22640599997</v>
      </c>
      <c r="AB295" s="18">
        <v>425462.00163349399</v>
      </c>
      <c r="AC295" s="18">
        <v>5467.4685689951302</v>
      </c>
      <c r="AD295" s="18">
        <v>376.790603796038</v>
      </c>
      <c r="AE295" s="18">
        <v>29320714</v>
      </c>
      <c r="AF295" s="18"/>
      <c r="AG295" s="18"/>
    </row>
    <row r="296" spans="1:33">
      <c r="A296" s="18" t="s">
        <v>955</v>
      </c>
      <c r="B296" s="18" t="s">
        <v>965</v>
      </c>
      <c r="C296" s="18" t="s">
        <v>633</v>
      </c>
      <c r="D296" s="18">
        <v>30226.639999999999</v>
      </c>
      <c r="E296" s="18">
        <v>5074</v>
      </c>
      <c r="F296" s="18">
        <v>35300.639999999999</v>
      </c>
      <c r="G296" s="18">
        <v>32709</v>
      </c>
      <c r="H296" s="18">
        <v>1040</v>
      </c>
      <c r="I296" s="18">
        <v>111</v>
      </c>
      <c r="J296" s="18">
        <v>0</v>
      </c>
      <c r="K296" s="18">
        <v>2377</v>
      </c>
      <c r="L296" s="18">
        <v>16</v>
      </c>
      <c r="M296" s="18">
        <v>22420</v>
      </c>
      <c r="N296" s="18">
        <v>5074</v>
      </c>
      <c r="O296" s="18">
        <v>0</v>
      </c>
      <c r="P296" s="18">
        <v>45246.359700000001</v>
      </c>
      <c r="Q296" s="18">
        <v>2998.8</v>
      </c>
      <c r="R296" s="18">
        <v>-19070.599999999999</v>
      </c>
      <c r="S296" s="18">
        <v>501.5</v>
      </c>
      <c r="T296" s="18">
        <v>29676.059700000002</v>
      </c>
      <c r="U296" s="18">
        <v>35300.639999999999</v>
      </c>
      <c r="V296" s="18">
        <v>30005.544000000002</v>
      </c>
      <c r="W296" s="18">
        <v>-329.48429999999303</v>
      </c>
      <c r="X296" s="18">
        <v>-230.63900999999501</v>
      </c>
      <c r="Y296" s="18">
        <v>0.99299999999999999</v>
      </c>
      <c r="Z296" s="18">
        <v>6027</v>
      </c>
      <c r="AA296" s="18">
        <v>35053.535519999998</v>
      </c>
      <c r="AB296" s="18">
        <v>35874.530674029702</v>
      </c>
      <c r="AC296" s="18">
        <v>5952.3030818035004</v>
      </c>
      <c r="AD296" s="18">
        <v>861.62511660440498</v>
      </c>
      <c r="AE296" s="18">
        <v>5193015</v>
      </c>
      <c r="AF296" s="18"/>
      <c r="AG296" s="18"/>
    </row>
    <row r="297" spans="1:33">
      <c r="A297" s="18" t="s">
        <v>955</v>
      </c>
      <c r="B297" s="18" t="s">
        <v>966</v>
      </c>
      <c r="C297" s="18" t="s">
        <v>634</v>
      </c>
      <c r="D297" s="18">
        <v>222307.27900000001</v>
      </c>
      <c r="E297" s="18">
        <v>36831</v>
      </c>
      <c r="F297" s="18">
        <v>259138.27900000001</v>
      </c>
      <c r="G297" s="18">
        <v>183300</v>
      </c>
      <c r="H297" s="18">
        <v>8163</v>
      </c>
      <c r="I297" s="18">
        <v>2701</v>
      </c>
      <c r="J297" s="18">
        <v>0</v>
      </c>
      <c r="K297" s="18">
        <v>10008</v>
      </c>
      <c r="L297" s="18">
        <v>1203</v>
      </c>
      <c r="M297" s="18">
        <v>111131</v>
      </c>
      <c r="N297" s="18">
        <v>36831</v>
      </c>
      <c r="O297" s="18">
        <v>744</v>
      </c>
      <c r="P297" s="18">
        <v>253558.89</v>
      </c>
      <c r="Q297" s="18">
        <v>17741.2</v>
      </c>
      <c r="R297" s="18">
        <v>-96116.3</v>
      </c>
      <c r="S297" s="18">
        <v>12414.08</v>
      </c>
      <c r="T297" s="18">
        <v>187597.87</v>
      </c>
      <c r="U297" s="18">
        <v>259138.27900000001</v>
      </c>
      <c r="V297" s="18">
        <v>220267.53714999999</v>
      </c>
      <c r="W297" s="18">
        <v>-32669.667150000001</v>
      </c>
      <c r="X297" s="18">
        <v>-22868.767005000002</v>
      </c>
      <c r="Y297" s="18">
        <v>0.91200000000000003</v>
      </c>
      <c r="Z297" s="18">
        <v>42099</v>
      </c>
      <c r="AA297" s="18">
        <v>236334.11044799999</v>
      </c>
      <c r="AB297" s="18">
        <v>241869.33411464101</v>
      </c>
      <c r="AC297" s="18">
        <v>5745.2512913522996</v>
      </c>
      <c r="AD297" s="18">
        <v>654.57332615320604</v>
      </c>
      <c r="AE297" s="18">
        <v>27556882</v>
      </c>
      <c r="AF297" s="18"/>
      <c r="AG297" s="18"/>
    </row>
    <row r="298" spans="1:33">
      <c r="A298" s="18" t="s">
        <v>955</v>
      </c>
      <c r="B298" s="18" t="s">
        <v>967</v>
      </c>
      <c r="C298" s="18" t="s">
        <v>635</v>
      </c>
      <c r="D298" s="18">
        <v>50108.161999999997</v>
      </c>
      <c r="E298" s="18">
        <v>9049</v>
      </c>
      <c r="F298" s="18">
        <v>59157.161999999997</v>
      </c>
      <c r="G298" s="18">
        <v>47081</v>
      </c>
      <c r="H298" s="18">
        <v>65</v>
      </c>
      <c r="I298" s="18">
        <v>2258</v>
      </c>
      <c r="J298" s="18">
        <v>3533</v>
      </c>
      <c r="K298" s="18">
        <v>612</v>
      </c>
      <c r="L298" s="18">
        <v>1741</v>
      </c>
      <c r="M298" s="18">
        <v>30568</v>
      </c>
      <c r="N298" s="18">
        <v>9049</v>
      </c>
      <c r="O298" s="18">
        <v>0</v>
      </c>
      <c r="P298" s="18">
        <v>65127.147299999997</v>
      </c>
      <c r="Q298" s="18">
        <v>5497.8</v>
      </c>
      <c r="R298" s="18">
        <v>-27462.65</v>
      </c>
      <c r="S298" s="18">
        <v>2495.09</v>
      </c>
      <c r="T298" s="18">
        <v>45657.387300000002</v>
      </c>
      <c r="U298" s="18">
        <v>59157.161999999997</v>
      </c>
      <c r="V298" s="18">
        <v>50283.587699999996</v>
      </c>
      <c r="W298" s="18">
        <v>-4626.2003999999897</v>
      </c>
      <c r="X298" s="18">
        <v>-3238.3402799999999</v>
      </c>
      <c r="Y298" s="18">
        <v>0.94499999999999995</v>
      </c>
      <c r="Z298" s="18">
        <v>8157</v>
      </c>
      <c r="AA298" s="18">
        <v>55903.518089999998</v>
      </c>
      <c r="AB298" s="18">
        <v>57212.844432243401</v>
      </c>
      <c r="AC298" s="18">
        <v>7013.9566546822898</v>
      </c>
      <c r="AD298" s="18">
        <v>1923.27868948319</v>
      </c>
      <c r="AE298" s="18">
        <v>15688184</v>
      </c>
      <c r="AF298" s="18"/>
      <c r="AG298" s="18"/>
    </row>
    <row r="299" spans="1:33">
      <c r="A299" s="18" t="s">
        <v>955</v>
      </c>
      <c r="B299" s="18" t="s">
        <v>968</v>
      </c>
      <c r="C299" s="18" t="s">
        <v>636</v>
      </c>
      <c r="D299" s="18">
        <v>18012.125</v>
      </c>
      <c r="E299" s="18">
        <v>4202</v>
      </c>
      <c r="F299" s="18">
        <v>22214.125</v>
      </c>
      <c r="G299" s="18">
        <v>19594</v>
      </c>
      <c r="H299" s="18">
        <v>12</v>
      </c>
      <c r="I299" s="18">
        <v>1054</v>
      </c>
      <c r="J299" s="18">
        <v>0</v>
      </c>
      <c r="K299" s="18">
        <v>917</v>
      </c>
      <c r="L299" s="18">
        <v>50</v>
      </c>
      <c r="M299" s="18">
        <v>13140</v>
      </c>
      <c r="N299" s="18">
        <v>4202</v>
      </c>
      <c r="O299" s="18">
        <v>0</v>
      </c>
      <c r="P299" s="18">
        <v>27104.3802</v>
      </c>
      <c r="Q299" s="18">
        <v>1685.55</v>
      </c>
      <c r="R299" s="18">
        <v>-11211.5</v>
      </c>
      <c r="S299" s="18">
        <v>1337.9</v>
      </c>
      <c r="T299" s="18">
        <v>18916.3302</v>
      </c>
      <c r="U299" s="18">
        <v>22214.125</v>
      </c>
      <c r="V299" s="18">
        <v>18882.006249999999</v>
      </c>
      <c r="W299" s="18">
        <v>34.323950000001801</v>
      </c>
      <c r="X299" s="18">
        <v>24.026765000001198</v>
      </c>
      <c r="Y299" s="18">
        <v>1.0009999999999999</v>
      </c>
      <c r="Z299" s="18">
        <v>3302</v>
      </c>
      <c r="AA299" s="18">
        <v>22236.339124999999</v>
      </c>
      <c r="AB299" s="18">
        <v>22757.140419196701</v>
      </c>
      <c r="AC299" s="18">
        <v>6891.9262323430303</v>
      </c>
      <c r="AD299" s="18">
        <v>1801.24826714394</v>
      </c>
      <c r="AE299" s="18">
        <v>5947722</v>
      </c>
      <c r="AF299" s="18"/>
      <c r="AG299" s="18"/>
    </row>
    <row r="300" spans="1:33">
      <c r="A300" s="18" t="s">
        <v>955</v>
      </c>
      <c r="B300" s="18" t="s">
        <v>969</v>
      </c>
      <c r="C300" s="18" t="s">
        <v>637</v>
      </c>
      <c r="D300" s="18">
        <v>36635.644</v>
      </c>
      <c r="E300" s="18">
        <v>4823</v>
      </c>
      <c r="F300" s="18">
        <v>41458.644</v>
      </c>
      <c r="G300" s="18">
        <v>22422</v>
      </c>
      <c r="H300" s="18">
        <v>3606</v>
      </c>
      <c r="I300" s="18">
        <v>650</v>
      </c>
      <c r="J300" s="18">
        <v>2300</v>
      </c>
      <c r="K300" s="18">
        <v>73</v>
      </c>
      <c r="L300" s="18">
        <v>119</v>
      </c>
      <c r="M300" s="18">
        <v>10065</v>
      </c>
      <c r="N300" s="18">
        <v>4823</v>
      </c>
      <c r="O300" s="18">
        <v>0</v>
      </c>
      <c r="P300" s="18">
        <v>31016.352599999998</v>
      </c>
      <c r="Q300" s="18">
        <v>5634.65</v>
      </c>
      <c r="R300" s="18">
        <v>-8656.4</v>
      </c>
      <c r="S300" s="18">
        <v>2388.5</v>
      </c>
      <c r="T300" s="18">
        <v>30383.102599999998</v>
      </c>
      <c r="U300" s="18">
        <v>41458.644</v>
      </c>
      <c r="V300" s="18">
        <v>35239.847399999999</v>
      </c>
      <c r="W300" s="18">
        <v>-4856.7448000000004</v>
      </c>
      <c r="X300" s="18">
        <v>-3399.72136</v>
      </c>
      <c r="Y300" s="18">
        <v>0.91800000000000004</v>
      </c>
      <c r="Z300" s="18">
        <v>4409</v>
      </c>
      <c r="AA300" s="18">
        <v>38059.035192000003</v>
      </c>
      <c r="AB300" s="18">
        <v>38950.4226938926</v>
      </c>
      <c r="AC300" s="18">
        <v>8834.2986377619909</v>
      </c>
      <c r="AD300" s="18">
        <v>3743.6206725628999</v>
      </c>
      <c r="AE300" s="18">
        <v>16505624</v>
      </c>
      <c r="AF300" s="18"/>
      <c r="AG300" s="18"/>
    </row>
    <row r="301" spans="1:3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</row>
    <row r="302" spans="1:3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</row>
    <row r="303" spans="1:3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</row>
    <row r="304" spans="1:3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</row>
    <row r="305" spans="1:32" ht="15">
      <c r="A305" t="s">
        <v>282</v>
      </c>
      <c r="B305" t="s">
        <v>283</v>
      </c>
      <c r="C305" t="s">
        <v>284</v>
      </c>
      <c r="D305" t="s">
        <v>285</v>
      </c>
      <c r="E305" t="s">
        <v>286</v>
      </c>
      <c r="F305" t="s">
        <v>287</v>
      </c>
      <c r="G305" t="s">
        <v>288</v>
      </c>
      <c r="H305" t="s">
        <v>289</v>
      </c>
      <c r="I305" t="s">
        <v>290</v>
      </c>
      <c r="J305" t="s">
        <v>291</v>
      </c>
      <c r="K305" t="s">
        <v>292</v>
      </c>
      <c r="L305" t="s">
        <v>293</v>
      </c>
      <c r="M305" t="s">
        <v>294</v>
      </c>
      <c r="N305" t="s">
        <v>295</v>
      </c>
      <c r="O305" t="s">
        <v>296</v>
      </c>
      <c r="P305" t="s">
        <v>297</v>
      </c>
      <c r="Q305" t="s">
        <v>298</v>
      </c>
      <c r="R305" t="s">
        <v>299</v>
      </c>
      <c r="S305" t="s">
        <v>300</v>
      </c>
      <c r="T305" t="s">
        <v>301</v>
      </c>
      <c r="U305" t="s">
        <v>302</v>
      </c>
      <c r="V305" t="s">
        <v>303</v>
      </c>
      <c r="W305" t="s">
        <v>304</v>
      </c>
      <c r="X305" t="s">
        <v>305</v>
      </c>
      <c r="Y305" t="s">
        <v>306</v>
      </c>
      <c r="Z305" t="s">
        <v>307</v>
      </c>
      <c r="AA305" t="s">
        <v>308</v>
      </c>
      <c r="AB305" t="s">
        <v>309</v>
      </c>
      <c r="AC305" t="s">
        <v>310</v>
      </c>
      <c r="AD305" t="s">
        <v>311</v>
      </c>
      <c r="AE305" t="s">
        <v>312</v>
      </c>
      <c r="AF305" s="18"/>
    </row>
    <row r="306" spans="1:32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</row>
    <row r="307" spans="1:32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</row>
    <row r="308" spans="1:32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</row>
    <row r="309" spans="1:32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</row>
    <row r="310" spans="1:32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</row>
    <row r="311" spans="1:32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</row>
    <row r="312" spans="1:32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</row>
    <row r="313" spans="1:32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</row>
    <row r="314" spans="1:32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</row>
    <row r="315" spans="1:32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</row>
    <row r="316" spans="1:32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</row>
    <row r="317" spans="1:32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</row>
    <row r="318" spans="1:32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</row>
    <row r="319" spans="1:32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</row>
    <row r="320" spans="1:32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</row>
    <row r="321" spans="1:32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</row>
    <row r="322" spans="1:32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</row>
    <row r="323" spans="1:32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</row>
    <row r="324" spans="1:32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</row>
    <row r="325" spans="1:32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</row>
    <row r="326" spans="1:32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</row>
    <row r="327" spans="1:32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</row>
    <row r="328" spans="1:32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</row>
    <row r="329" spans="1:32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</row>
    <row r="330" spans="1:32">
      <c r="A330" s="18"/>
      <c r="B330" s="18"/>
      <c r="C330" s="18"/>
    </row>
    <row r="331" spans="1:32">
      <c r="A331" s="18"/>
      <c r="B331" s="18"/>
      <c r="C331" s="18"/>
    </row>
    <row r="332" spans="1:32">
      <c r="A332" s="18"/>
      <c r="B332" s="18"/>
      <c r="C332" s="18"/>
    </row>
    <row r="333" spans="1:32">
      <c r="A333" s="18"/>
      <c r="B333" s="18"/>
      <c r="C333" s="18"/>
    </row>
    <row r="334" spans="1:32">
      <c r="A334" s="18"/>
      <c r="B334" s="18"/>
      <c r="C334" s="18"/>
    </row>
    <row r="335" spans="1:32">
      <c r="A335" s="18"/>
      <c r="B335" s="18"/>
      <c r="C335" s="18"/>
    </row>
    <row r="336" spans="1:32">
      <c r="A336" s="18"/>
      <c r="B336" s="18"/>
      <c r="C336" s="18"/>
    </row>
    <row r="337" spans="1:3">
      <c r="A337" s="18"/>
      <c r="B337" s="18"/>
      <c r="C337" s="18"/>
    </row>
    <row r="338" spans="1:3">
      <c r="A338" s="18"/>
      <c r="B338" s="18"/>
      <c r="C338" s="18"/>
    </row>
    <row r="339" spans="1:3">
      <c r="A339" s="18"/>
      <c r="B339" s="18"/>
      <c r="C339" s="18"/>
    </row>
    <row r="340" spans="1:3">
      <c r="A340" s="18"/>
      <c r="B340" s="18"/>
      <c r="C340" s="18"/>
    </row>
    <row r="341" spans="1:3">
      <c r="A341" s="18"/>
      <c r="B341" s="18"/>
      <c r="C341" s="18"/>
    </row>
    <row r="342" spans="1:3">
      <c r="A342" s="18"/>
      <c r="B342" s="18"/>
      <c r="C342" s="18"/>
    </row>
  </sheetData>
  <mergeCells count="5">
    <mergeCell ref="G1:O1"/>
    <mergeCell ref="P1:T1"/>
    <mergeCell ref="I2:K2"/>
    <mergeCell ref="J3:K3"/>
    <mergeCell ref="J4:K4"/>
  </mergeCells>
  <printOptions headings="1"/>
  <pageMargins left="0.70866141732283472" right="0.70866141732283472" top="0.74803149606299213" bottom="0.74803149606299213" header="0.31496062992125984" footer="0.31496062992125984"/>
  <pageSetup paperSize="9" scale="70" pageOrder="overThenDown" orientation="landscape" r:id="rId1"/>
  <headerFooter>
    <oddHeader>&amp;LStatistiska centralbyrån
Offentlig ekonomi och mikrosimuleringar</oddHeader>
    <oddFooter xml:space="preserve">&amp;L1) Antalsuppgifter som uppgår till 1, 2 eller 3 anges av sekretesskäl med ett kryss.
2) Inklusive de insatser som (a) ges till boende i bostad med särskild service för vuxna, (b) inte får tillgodoräknas vid beräkning av grundläggande standardkostnad.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9</vt:i4>
      </vt:variant>
      <vt:variant>
        <vt:lpstr>Namngivna områden</vt:lpstr>
      </vt:variant>
      <vt:variant>
        <vt:i4>6</vt:i4>
      </vt:variant>
    </vt:vector>
  </HeadingPairs>
  <TitlesOfParts>
    <vt:vector size="15" baseType="lpstr">
      <vt:lpstr>Innehåll</vt:lpstr>
      <vt:lpstr>Tabell 1</vt:lpstr>
      <vt:lpstr>Tabell 2</vt:lpstr>
      <vt:lpstr>Tabell 3</vt:lpstr>
      <vt:lpstr>Tabell 4</vt:lpstr>
      <vt:lpstr>Tabell 5</vt:lpstr>
      <vt:lpstr>Tabell 6</vt:lpstr>
      <vt:lpstr>Tabell 7</vt:lpstr>
      <vt:lpstr>Data</vt:lpstr>
      <vt:lpstr>'Tabell 2'!Utskriftsområde</vt:lpstr>
      <vt:lpstr>'Tabell 4'!Utskriftsområde</vt:lpstr>
      <vt:lpstr>'Tabell 5'!Utskriftsområde</vt:lpstr>
      <vt:lpstr>'Tabell 6'!Utskriftsområde</vt:lpstr>
      <vt:lpstr>Data!Utskriftsrubriker</vt:lpstr>
      <vt:lpstr>'Tabell 1'!Utskriftsrubriker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Ingela NR/OEM-Ö</dc:creator>
  <cp:lastModifiedBy>Rönnbacka Mats NR/OEM-Ö</cp:lastModifiedBy>
  <cp:lastPrinted>2016-09-20T10:51:38Z</cp:lastPrinted>
  <dcterms:created xsi:type="dcterms:W3CDTF">2014-08-21T11:16:13Z</dcterms:created>
  <dcterms:modified xsi:type="dcterms:W3CDTF">2019-03-08T13:41:56Z</dcterms:modified>
</cp:coreProperties>
</file>