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d\Webpub\oe0115\Kommunalekonomisk utjämning\2021_rev_utfall\Utvalda tabeller och diagram\"/>
    </mc:Choice>
  </mc:AlternateContent>
  <bookViews>
    <workbookView xWindow="120" yWindow="228" windowWidth="12168" windowHeight="6180"/>
  </bookViews>
  <sheets>
    <sheet name="Innehåll" sheetId="1" r:id="rId1"/>
    <sheet name="Tabell 1" sheetId="12" r:id="rId2"/>
    <sheet name="Tabell 2" sheetId="4" r:id="rId3"/>
    <sheet name="Tabell 3" sheetId="5" r:id="rId4"/>
    <sheet name="Tabell 4" sheetId="6" r:id="rId5"/>
    <sheet name="Tabell 5" sheetId="8" r:id="rId6"/>
    <sheet name="Tabell 6" sheetId="11" r:id="rId7"/>
    <sheet name="Data" sheetId="10" state="hidden" r:id="rId8"/>
    <sheet name="Tabell 7" sheetId="13" r:id="rId9"/>
  </sheets>
  <externalReferences>
    <externalReference r:id="rId10"/>
  </externalReferences>
  <definedNames>
    <definedName name="A">'[1]Bilaga X'!$F$43</definedName>
    <definedName name="AndSthlm" localSheetId="0">#REF!</definedName>
    <definedName name="AndSthlm">#REF!</definedName>
    <definedName name="AnslagKval">'[1]Tabell 2'!$K$4</definedName>
    <definedName name="AnslagMaxtaxa">#REF!</definedName>
    <definedName name="AvdragAdmin">#REF!</definedName>
    <definedName name="avrunda" localSheetId="1">#REF!</definedName>
    <definedName name="avrunda">#REF!</definedName>
    <definedName name="B">'[1]Bilaga X'!$F$44</definedName>
    <definedName name="D">'[1]Bilaga X'!$F$46</definedName>
    <definedName name="E">'[1]Bilaga X'!$F$47</definedName>
    <definedName name="G">'[1]Bilaga X'!$F$51</definedName>
    <definedName name="H">'[1]Bilaga X'!$R$4</definedName>
    <definedName name="I">#REF!</definedName>
    <definedName name="J">#REF!</definedName>
    <definedName name="K">#REF!</definedName>
    <definedName name="K_AndTät11">#REF!</definedName>
    <definedName name="K_AndUtP">#REF!</definedName>
    <definedName name="K_IcKoll">#REF!</definedName>
    <definedName name="K_Rotgles">#REF!</definedName>
    <definedName name="Korr_HoS">#REF!</definedName>
    <definedName name="KorrFaktKoll">#REF!</definedName>
    <definedName name="L">#REF!</definedName>
    <definedName name="M">#REF!</definedName>
    <definedName name="N">#REF!</definedName>
    <definedName name="O">#REF!</definedName>
    <definedName name="P">#REF!</definedName>
    <definedName name="Q">#REF!</definedName>
    <definedName name="S">#REF!</definedName>
    <definedName name="SnittAmb">#REF!</definedName>
    <definedName name="SnittPrimV">#REF!</definedName>
    <definedName name="SnittSjukR">#REF!</definedName>
    <definedName name="SnittSmåSjH">#REF!</definedName>
    <definedName name="SnittÖverN">#REF!</definedName>
    <definedName name="TotKostLT">#REF!</definedName>
    <definedName name="TotMaxtaxa">#REF!</definedName>
    <definedName name="_xlnm.Print_Area" localSheetId="2">'Tabell 2'!$A$1:$T$302</definedName>
    <definedName name="_xlnm.Print_Area" localSheetId="4">'Tabell 4'!$A$1:$T$328</definedName>
    <definedName name="_xlnm.Print_Area" localSheetId="5">'Tabell 5'!$A$1:$Y$40</definedName>
    <definedName name="_xlnm.Print_Area" localSheetId="6">'Tabell 6'!$A$1:$D$44</definedName>
    <definedName name="_xlnm.Print_Titles" localSheetId="7">Data!$C:$C</definedName>
    <definedName name="_xlnm.Print_Titles" localSheetId="1">'Tabell 1'!$1:$8</definedName>
  </definedNames>
  <calcPr calcId="162913"/>
</workbook>
</file>

<file path=xl/calcChain.xml><?xml version="1.0" encoding="utf-8"?>
<calcChain xmlns="http://schemas.openxmlformats.org/spreadsheetml/2006/main">
  <c r="C40" i="11" l="1"/>
  <c r="C35" i="11"/>
  <c r="C30" i="11"/>
  <c r="C25" i="11"/>
  <c r="C21" i="11"/>
  <c r="C16" i="11"/>
  <c r="C12" i="11"/>
  <c r="C6" i="11"/>
  <c r="C39" i="11"/>
  <c r="C34" i="11"/>
  <c r="C29" i="11"/>
  <c r="C24" i="11"/>
  <c r="C19" i="11"/>
  <c r="C15" i="11"/>
  <c r="C11" i="11"/>
  <c r="C38" i="11"/>
  <c r="C32" i="11"/>
  <c r="C28" i="11"/>
  <c r="C23" i="11"/>
  <c r="C18" i="11"/>
  <c r="C14" i="11"/>
  <c r="C8" i="11"/>
  <c r="C37" i="11"/>
  <c r="C31" i="11"/>
  <c r="C27" i="11"/>
  <c r="C22" i="11"/>
  <c r="C17" i="11"/>
  <c r="C13" i="11"/>
  <c r="C7" i="11"/>
  <c r="B38" i="11" l="1"/>
</calcChain>
</file>

<file path=xl/sharedStrings.xml><?xml version="1.0" encoding="utf-8"?>
<sst xmlns="http://schemas.openxmlformats.org/spreadsheetml/2006/main" count="3361" uniqueCount="978">
  <si>
    <t>Avdelning för nationalräkenskaper</t>
  </si>
  <si>
    <t>Tabellförteckning:</t>
  </si>
  <si>
    <t xml:space="preserve">Tabell 1   </t>
  </si>
  <si>
    <t xml:space="preserve">Tabell 2   </t>
  </si>
  <si>
    <t xml:space="preserve">Tabell 3 </t>
  </si>
  <si>
    <t>Tabell 4</t>
  </si>
  <si>
    <t>Län</t>
  </si>
  <si>
    <t>Folk-</t>
  </si>
  <si>
    <t>Grund-</t>
  </si>
  <si>
    <t>Personal-</t>
  </si>
  <si>
    <t>Standard-</t>
  </si>
  <si>
    <t>Standardkostnad</t>
  </si>
  <si>
    <t>Utjämnings-</t>
  </si>
  <si>
    <t>mängd</t>
  </si>
  <si>
    <t>läggande</t>
  </si>
  <si>
    <t>kostnads-</t>
  </si>
  <si>
    <t>kostnad</t>
  </si>
  <si>
    <t>efter korrigering och</t>
  </si>
  <si>
    <t>bidrag(+)/</t>
  </si>
  <si>
    <t>Kommun</t>
  </si>
  <si>
    <t>standard-</t>
  </si>
  <si>
    <t>index</t>
  </si>
  <si>
    <t>inklusive</t>
  </si>
  <si>
    <t>kronor</t>
  </si>
  <si>
    <t>(PK-IX)</t>
  </si>
  <si>
    <t>PK-IX</t>
  </si>
  <si>
    <t>års beräknade nivå</t>
  </si>
  <si>
    <t>Tkr</t>
  </si>
  <si>
    <t>Kronor</t>
  </si>
  <si>
    <t>(Tabell 2)</t>
  </si>
  <si>
    <t>(Tabell 3)</t>
  </si>
  <si>
    <t>per inv</t>
  </si>
  <si>
    <t>Hela riket</t>
  </si>
  <si>
    <t>Utjämning av LSS-kostnader mellan kommuner</t>
  </si>
  <si>
    <r>
      <t>Antal</t>
    </r>
    <r>
      <rPr>
        <vertAlign val="superscript"/>
        <sz val="10"/>
        <rFont val="Arial"/>
        <family val="2"/>
      </rPr>
      <t>1</t>
    </r>
  </si>
  <si>
    <t>Ersättn till</t>
  </si>
  <si>
    <t>Person-</t>
  </si>
  <si>
    <t>Därav</t>
  </si>
  <si>
    <t>Led-</t>
  </si>
  <si>
    <t>Kon-</t>
  </si>
  <si>
    <t>Av-</t>
  </si>
  <si>
    <t>Kort-</t>
  </si>
  <si>
    <t>Boende</t>
  </si>
  <si>
    <t>Daglig</t>
  </si>
  <si>
    <t>beslut om</t>
  </si>
  <si>
    <t>Försäkrings-</t>
  </si>
  <si>
    <t>lig assi-</t>
  </si>
  <si>
    <t>till boende i</t>
  </si>
  <si>
    <t>sagar-</t>
  </si>
  <si>
    <t>takt-</t>
  </si>
  <si>
    <t>lösar-</t>
  </si>
  <si>
    <t>tids-</t>
  </si>
  <si>
    <t>Barn i bo-</t>
  </si>
  <si>
    <t>Barn i</t>
  </si>
  <si>
    <t>Vuxna i bo-</t>
  </si>
  <si>
    <t>verksam-</t>
  </si>
  <si>
    <t>personlig</t>
  </si>
  <si>
    <t>kassan</t>
  </si>
  <si>
    <r>
      <t>stans</t>
    </r>
    <r>
      <rPr>
        <vertAlign val="superscript"/>
        <sz val="10"/>
        <rFont val="Arial"/>
        <family val="2"/>
      </rPr>
      <t>2</t>
    </r>
  </si>
  <si>
    <t>bostad med</t>
  </si>
  <si>
    <t>ser-</t>
  </si>
  <si>
    <t>per-</t>
  </si>
  <si>
    <t>vis-</t>
  </si>
  <si>
    <t>till-</t>
  </si>
  <si>
    <t>stad med</t>
  </si>
  <si>
    <t>familje-</t>
  </si>
  <si>
    <t>het, per-</t>
  </si>
  <si>
    <t>assistans</t>
  </si>
  <si>
    <t>särskild ser-</t>
  </si>
  <si>
    <t>vice</t>
  </si>
  <si>
    <t>son</t>
  </si>
  <si>
    <t>telse</t>
  </si>
  <si>
    <t>syn</t>
  </si>
  <si>
    <t>särskild</t>
  </si>
  <si>
    <t>hem</t>
  </si>
  <si>
    <t>sonkrets</t>
  </si>
  <si>
    <t>(Källa: RS)</t>
  </si>
  <si>
    <t>vice, vuxna</t>
  </si>
  <si>
    <t>service</t>
  </si>
  <si>
    <t>1 och 2</t>
  </si>
  <si>
    <t>(Källa: Fk)</t>
  </si>
  <si>
    <r>
      <t xml:space="preserve">Beräknade personalkostnader (underlag enligt </t>
    </r>
    <r>
      <rPr>
        <i/>
        <sz val="10"/>
        <rFont val="Arial"/>
        <family val="2"/>
      </rPr>
      <t>Tabell 4</t>
    </r>
    <r>
      <rPr>
        <sz val="11"/>
        <color theme="1"/>
        <rFont val="Calibri"/>
        <family val="2"/>
        <scheme val="minor"/>
      </rPr>
      <t>)</t>
    </r>
  </si>
  <si>
    <t>Varav</t>
  </si>
  <si>
    <t>Över-</t>
  </si>
  <si>
    <t>Lönekost-</t>
  </si>
  <si>
    <t>Tillkommer</t>
  </si>
  <si>
    <r>
      <t>Avgår</t>
    </r>
    <r>
      <rPr>
        <sz val="11"/>
        <color theme="1"/>
        <rFont val="Calibri"/>
        <family val="2"/>
        <scheme val="minor"/>
      </rPr>
      <t xml:space="preserve"> 85 %</t>
    </r>
  </si>
  <si>
    <t>Summa</t>
  </si>
  <si>
    <t>personal-</t>
  </si>
  <si>
    <t>skjutande</t>
  </si>
  <si>
    <t>nader inkl</t>
  </si>
  <si>
    <t>85 % av köp</t>
  </si>
  <si>
    <t>av ersättning</t>
  </si>
  <si>
    <t>beräknad per-</t>
  </si>
  <si>
    <t>kostnader</t>
  </si>
  <si>
    <t>av verksamh,</t>
  </si>
  <si>
    <t>från Fk, för-</t>
  </si>
  <si>
    <t>sonalkostnad</t>
  </si>
  <si>
    <t>(=85%)</t>
  </si>
  <si>
    <t>PO-påslag</t>
  </si>
  <si>
    <t>övriga interna</t>
  </si>
  <si>
    <t>säljning till</t>
  </si>
  <si>
    <t>för köpt verk-</t>
  </si>
  <si>
    <t>ersatta</t>
  </si>
  <si>
    <t>kostnader, in-</t>
  </si>
  <si>
    <t>andra kom-</t>
  </si>
  <si>
    <t>samhet avs</t>
  </si>
  <si>
    <t>till 70%</t>
  </si>
  <si>
    <t>ternt fördelade</t>
  </si>
  <si>
    <t>muner, in-</t>
  </si>
  <si>
    <t xml:space="preserve">kostnader </t>
  </si>
  <si>
    <t>terna intäkter</t>
  </si>
  <si>
    <t>(A)</t>
  </si>
  <si>
    <t>(B)</t>
  </si>
  <si>
    <t>(C)</t>
  </si>
  <si>
    <t>(D=A-C)</t>
  </si>
  <si>
    <t>(E=0,7*D)</t>
  </si>
  <si>
    <t>Beräkning av personalkostnadsindex baserad på RS</t>
  </si>
  <si>
    <t>Tabell 4   Detaljerat underlag för beräkning av personalkostnadsindex baserad på</t>
  </si>
  <si>
    <t>Externa</t>
  </si>
  <si>
    <t>Entre-</t>
  </si>
  <si>
    <t>Interna</t>
  </si>
  <si>
    <t>Internt</t>
  </si>
  <si>
    <t xml:space="preserve">Interna </t>
  </si>
  <si>
    <t>Ersätt-</t>
  </si>
  <si>
    <t>Försälj-</t>
  </si>
  <si>
    <t>löner</t>
  </si>
  <si>
    <t>prenader</t>
  </si>
  <si>
    <t>köp och</t>
  </si>
  <si>
    <t>fördelade</t>
  </si>
  <si>
    <t>intäkter</t>
  </si>
  <si>
    <t>ning från</t>
  </si>
  <si>
    <t>ning till</t>
  </si>
  <si>
    <t>ning av</t>
  </si>
  <si>
    <t>och köp</t>
  </si>
  <si>
    <t>övriga</t>
  </si>
  <si>
    <t>kost-</t>
  </si>
  <si>
    <t>Försäk-</t>
  </si>
  <si>
    <t>av verk-</t>
  </si>
  <si>
    <t>interna</t>
  </si>
  <si>
    <t>nader;</t>
  </si>
  <si>
    <t>rings-</t>
  </si>
  <si>
    <t>het till</t>
  </si>
  <si>
    <t>samhet</t>
  </si>
  <si>
    <t>kommun-</t>
  </si>
  <si>
    <t>SCB-</t>
  </si>
  <si>
    <t>andra</t>
  </si>
  <si>
    <t>nader</t>
  </si>
  <si>
    <t>nyckel</t>
  </si>
  <si>
    <t>kom-</t>
  </si>
  <si>
    <t>muner</t>
  </si>
  <si>
    <t>Tabell 5</t>
  </si>
  <si>
    <t>Underlag för och beräkning av grundläggande standardkostnad</t>
  </si>
  <si>
    <t>Tabell 6</t>
  </si>
  <si>
    <t>Kostnaderna fördelas på olika typer av insatser med hjälp av andelstal angivna i LSS-utjämningsförordningen</t>
  </si>
  <si>
    <t>(SFS 2008:776). Andelstalen är baserade på SKL:s handikappnycklar.</t>
  </si>
  <si>
    <t>Typ av insats</t>
  </si>
  <si>
    <r>
      <t>Nettokostnad</t>
    </r>
    <r>
      <rPr>
        <vertAlign val="superscript"/>
        <sz val="10"/>
        <rFont val="Arial"/>
        <family val="2"/>
      </rPr>
      <t>1</t>
    </r>
    <r>
      <rPr>
        <sz val="11"/>
        <color theme="1"/>
        <rFont val="Calibri"/>
        <family val="2"/>
        <scheme val="minor"/>
      </rPr>
      <t>,</t>
    </r>
  </si>
  <si>
    <t>Antal</t>
  </si>
  <si>
    <t>Andel av</t>
  </si>
  <si>
    <t>Kostnad</t>
  </si>
  <si>
    <t>Summa netto-</t>
  </si>
  <si>
    <t>LSS-insatser,</t>
  </si>
  <si>
    <t>insatser/</t>
  </si>
  <si>
    <t>riktvärdet</t>
  </si>
  <si>
    <t>per insats</t>
  </si>
  <si>
    <t>kostnader efter</t>
  </si>
  <si>
    <t>tkr</t>
  </si>
  <si>
    <t>för gruppen</t>
  </si>
  <si>
    <t>omfördelning,</t>
  </si>
  <si>
    <t>oktober</t>
  </si>
  <si>
    <t>i procent</t>
  </si>
  <si>
    <t>Bostad med särskild service</t>
  </si>
  <si>
    <r>
      <t xml:space="preserve">- vuxna </t>
    </r>
    <r>
      <rPr>
        <i/>
        <sz val="10"/>
        <rFont val="Arial"/>
        <family val="2"/>
      </rPr>
      <t>(riktvärde)</t>
    </r>
  </si>
  <si>
    <t>- barn</t>
  </si>
  <si>
    <t>- barn i familjehem</t>
  </si>
  <si>
    <t>Daglig verksamhet</t>
  </si>
  <si>
    <t>Övriga insatser</t>
  </si>
  <si>
    <r>
      <t xml:space="preserve">- korttidsvistelse </t>
    </r>
    <r>
      <rPr>
        <i/>
        <sz val="10"/>
        <rFont val="Arial"/>
        <family val="2"/>
      </rPr>
      <t>(riktvärde)</t>
    </r>
  </si>
  <si>
    <t>- korttidstillsyn</t>
  </si>
  <si>
    <t>- avlösarservice</t>
  </si>
  <si>
    <t>- ledsagarservice</t>
  </si>
  <si>
    <t>- kontaktperson</t>
  </si>
  <si>
    <t>Personlig assistans</t>
  </si>
  <si>
    <r>
      <t xml:space="preserve">- enligt LSS </t>
    </r>
    <r>
      <rPr>
        <i/>
        <sz val="10"/>
        <rFont val="Arial"/>
        <family val="2"/>
      </rPr>
      <t>(riktvärde)</t>
    </r>
  </si>
  <si>
    <r>
      <t>- enligt LASS/SFB</t>
    </r>
    <r>
      <rPr>
        <vertAlign val="superscript"/>
        <sz val="10"/>
        <rFont val="Arial"/>
        <family val="2"/>
      </rPr>
      <t>3</t>
    </r>
  </si>
  <si>
    <t xml:space="preserve">2) Källa: Socialstyrelsen respektive Försäkringskassan.     </t>
  </si>
  <si>
    <t>3) Lag om assistansersättning (LASS) är från och med 2011 inordnad i Socialförsäkringsbalken (SFB, 51 kap.).</t>
  </si>
  <si>
    <t>B. Nettokostnader för LSS (exkl. råd och stöd) och LASS, tkr, hela riket</t>
  </si>
  <si>
    <t>Belopp,</t>
  </si>
  <si>
    <t>Bruttokostnader</t>
  </si>
  <si>
    <t>Bruttointäkter</t>
  </si>
  <si>
    <t xml:space="preserve">Nettokostnader </t>
  </si>
  <si>
    <t>Ange kommun:</t>
  </si>
  <si>
    <t>Standardkostnad för LSS m.m. (s:a insatser x kostnad per insats)</t>
  </si>
  <si>
    <r>
      <t>Tillkommer</t>
    </r>
    <r>
      <rPr>
        <sz val="10"/>
        <rFont val="Arial"/>
        <family val="2"/>
      </rPr>
      <t xml:space="preserve"> ersättning till Försäkringskassan för LASS</t>
    </r>
  </si>
  <si>
    <t>Grundläggande standardkostnad</t>
  </si>
  <si>
    <t>2. Kostnadsskillnader p.g.a. skillnader i behov av stöd</t>
  </si>
  <si>
    <t>D. Internt fördelade kostnader, kommunnyckel</t>
  </si>
  <si>
    <t>E. Internt fördelade kostnader, SCB-nyckel</t>
  </si>
  <si>
    <t>J. Försäljning av verksamhet till andra kommuner</t>
  </si>
  <si>
    <r>
      <t>Tillkommer</t>
    </r>
    <r>
      <rPr>
        <sz val="10"/>
        <rFont val="Arial"/>
        <family val="2"/>
      </rPr>
      <t xml:space="preserve"> 85 % av köp av verks m.m. (0,85 x (B + C + D + E))</t>
    </r>
  </si>
  <si>
    <r>
      <t>Avgår</t>
    </r>
    <r>
      <rPr>
        <sz val="10"/>
        <rFont val="Arial"/>
        <family val="2"/>
      </rPr>
      <t xml:space="preserve"> 85 % av ersättning från Fk m.m. (0,85 x (F + G + J))</t>
    </r>
  </si>
  <si>
    <r>
      <t>Tillkommer</t>
    </r>
    <r>
      <rPr>
        <sz val="10"/>
        <rFont val="Arial"/>
        <family val="2"/>
      </rPr>
      <t xml:space="preserve"> för verks avs personl ass (0,85 x 0,2 x ((H / 0,2) - G))</t>
    </r>
  </si>
  <si>
    <t>Summa beräknade personalkostnader</t>
  </si>
  <si>
    <t>C. - varav personalkostnader, 85 %, tkr (0,85 x B)</t>
  </si>
  <si>
    <t>D. Överskjutande personalkostnader, tkr (A - C)</t>
  </si>
  <si>
    <t>E. Överskjutande personalkostnader, 70 %, tkr (0,7 x D)</t>
  </si>
  <si>
    <t>- tkr</t>
  </si>
  <si>
    <t>Beräknat belopp för bidrag(+)/avgift(-), kr per invånare</t>
  </si>
  <si>
    <t>Namn</t>
  </si>
  <si>
    <t>Ersättning</t>
  </si>
  <si>
    <t>Beräknade belopp i tkr</t>
  </si>
  <si>
    <t>Folkmängd</t>
  </si>
  <si>
    <t>till Fk,</t>
  </si>
  <si>
    <t xml:space="preserve">Externa </t>
  </si>
  <si>
    <t>Entreprenad</t>
  </si>
  <si>
    <t>Interna kostnader exkl. lokaler</t>
  </si>
  <si>
    <t>85 % av</t>
  </si>
  <si>
    <t>Beräknad</t>
  </si>
  <si>
    <t>bidrag,</t>
  </si>
  <si>
    <t>för LSS-</t>
  </si>
  <si>
    <t xml:space="preserve">och köp av </t>
  </si>
  <si>
    <t>Interna köp</t>
  </si>
  <si>
    <t>Fördelad gemensam</t>
  </si>
  <si>
    <t>från Fk</t>
  </si>
  <si>
    <t>till Fk</t>
  </si>
  <si>
    <t>köp av</t>
  </si>
  <si>
    <t>ersättn</t>
  </si>
  <si>
    <t>beräknade</t>
  </si>
  <si>
    <t>inkl PK-IX,</t>
  </si>
  <si>
    <t>justerad o</t>
  </si>
  <si>
    <t>insatser,</t>
  </si>
  <si>
    <t>kostnad,</t>
  </si>
  <si>
    <t>[50-51,</t>
  </si>
  <si>
    <t>huvud</t>
  </si>
  <si>
    <t>och övriga</t>
  </si>
  <si>
    <t>verksamhet</t>
  </si>
  <si>
    <t>från Fk,</t>
  </si>
  <si>
    <t>(85%)</t>
  </si>
  <si>
    <t>kostnader,</t>
  </si>
  <si>
    <t>ojusterad,</t>
  </si>
  <si>
    <t>uppräknad,</t>
  </si>
  <si>
    <t>avgift(-),</t>
  </si>
  <si>
    <t>53, 54</t>
  </si>
  <si>
    <t>Kommun-</t>
  </si>
  <si>
    <t xml:space="preserve">SCB- </t>
  </si>
  <si>
    <t>kol C</t>
  </si>
  <si>
    <t>het m.m.</t>
  </si>
  <si>
    <t>försäljn</t>
  </si>
  <si>
    <t>för . . .</t>
  </si>
  <si>
    <t>70%</t>
  </si>
  <si>
    <t>kr per inv</t>
  </si>
  <si>
    <t xml:space="preserve"> 55x2]</t>
  </si>
  <si>
    <t>radnr</t>
  </si>
  <si>
    <t>[463]</t>
  </si>
  <si>
    <t>513</t>
  </si>
  <si>
    <t>Senast tillgängliga RS-uppgifter, belopp i tkr</t>
  </si>
  <si>
    <t>E-post: offentlig.ekonomi@scb.se</t>
  </si>
  <si>
    <t>För mer information:</t>
  </si>
  <si>
    <t>http://www.scb.se/OE0115</t>
  </si>
  <si>
    <t>Förfrågningar</t>
  </si>
  <si>
    <t>Offentlig ekonomi och mikrosimuleringar</t>
  </si>
  <si>
    <t>Kostnad, kr (Tab. 6):</t>
  </si>
  <si>
    <t>Detaljerat underlag för beräkning av personalkostnadsindex baserad på RS</t>
  </si>
  <si>
    <t xml:space="preserve">A. Externa löner </t>
  </si>
  <si>
    <t xml:space="preserve">B. Entreprenader och köp av verksamhet </t>
  </si>
  <si>
    <t xml:space="preserve">C. Interna köp och övriga interna kostnader </t>
  </si>
  <si>
    <t xml:space="preserve">F. Interna intäkter </t>
  </si>
  <si>
    <t xml:space="preserve">G. Ersättning från Försäkringskassan </t>
  </si>
  <si>
    <t xml:space="preserve">H. Ersättning till Försäkringskassan </t>
  </si>
  <si>
    <t>Beräknade personalkostnader, tkr (tabell 3):</t>
  </si>
  <si>
    <t>Beräkning av personalkostnadsindex (tabell 3):</t>
  </si>
  <si>
    <t xml:space="preserve">3. Beräkning av utjämningsbidrag/utjämningsavgift </t>
  </si>
  <si>
    <t>A. S:a beräknade personalkostnader, tkr</t>
  </si>
  <si>
    <t>B. Grundläggande standardkostnad, tkr</t>
  </si>
  <si>
    <t>.</t>
  </si>
  <si>
    <t>-avgift(-),</t>
  </si>
  <si>
    <t>(F=(B+E)/B)</t>
  </si>
  <si>
    <r>
      <t>Belopp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</si>
  <si>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r>
      <t>beslut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</t>
    </r>
  </si>
  <si>
    <t>Utjämningsbidrag/utjämningsavgift, kronor</t>
  </si>
  <si>
    <t>bidrag/avgift</t>
  </si>
  <si>
    <t>Mats Rönnbacka 010 - 479 61 84</t>
  </si>
  <si>
    <t>Tabell 7</t>
  </si>
  <si>
    <t>Förändring</t>
  </si>
  <si>
    <t>-avgift(-)</t>
  </si>
  <si>
    <t>Botkyrka</t>
  </si>
  <si>
    <t>1) Antalsuppgifter som uppgår till 1, 2 eller 3 anges av sekretesskäl med ".."</t>
  </si>
  <si>
    <t xml:space="preserve">2) Inklusive de insatser som ges till boende i bostad med särskild service för vuxna. Dessa insatser får inte tillgodoräknas vid beräkning av grundläggande standardkostnad. </t>
  </si>
  <si>
    <t xml:space="preserve">bidrag, </t>
  </si>
  <si>
    <t xml:space="preserve">avgift, </t>
  </si>
  <si>
    <r>
      <t>Omräkningsfaktor (KPIF)</t>
    </r>
    <r>
      <rPr>
        <vertAlign val="superscript"/>
        <sz val="10"/>
        <rFont val="Arial"/>
        <family val="2"/>
      </rPr>
      <t>2</t>
    </r>
  </si>
  <si>
    <t>Caklin Doganson   010 - 479 68 24</t>
  </si>
  <si>
    <t>Utjämningsår 2021</t>
  </si>
  <si>
    <t>Riksgenomsnittliga kostnader för LSS-insatser 2019</t>
  </si>
  <si>
    <t>omräkning till 2021</t>
  </si>
  <si>
    <t>2019, tkr</t>
  </si>
  <si>
    <t>Stockholms län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</si>
  <si>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</si>
  <si>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</si>
  <si>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</si>
  <si>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</si>
  <si>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</si>
  <si>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</si>
  <si>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</si>
  <si>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</si>
  <si>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</si>
  <si>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</si>
  <si>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</si>
  <si>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</si>
  <si>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</si>
  <si>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</si>
  <si>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</si>
  <si>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</si>
  <si>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</si>
  <si>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</si>
  <si>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</si>
  <si>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</si>
  <si>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</si>
  <si>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</si>
  <si>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</si>
  <si>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</si>
  <si>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</si>
  <si>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</si>
  <si>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</si>
  <si>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</si>
  <si>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</si>
  <si>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</si>
  <si>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</si>
  <si>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</si>
  <si>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</si>
  <si>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</si>
  <si>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</si>
  <si>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</si>
  <si>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</si>
  <si>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</si>
  <si>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</si>
  <si>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</si>
  <si>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</si>
  <si>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</si>
  <si>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</si>
  <si>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</si>
  <si>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</si>
  <si>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</si>
  <si>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</si>
  <si>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</si>
  <si>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</si>
  <si>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</si>
  <si>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</si>
  <si>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</si>
  <si>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</si>
  <si>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</si>
  <si>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</si>
  <si>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</si>
  <si>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</si>
  <si>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</si>
  <si>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</si>
  <si>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</si>
  <si>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</si>
  <si>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</si>
  <si>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</si>
  <si>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</si>
  <si>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</si>
  <si>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</si>
  <si>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</si>
  <si>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</si>
  <si>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</si>
  <si>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</si>
  <si>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</si>
  <si>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</si>
  <si>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</si>
  <si>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</si>
  <si>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</si>
  <si>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</si>
  <si>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</si>
  <si>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</si>
  <si>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</si>
  <si>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</si>
  <si>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</si>
  <si>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</si>
  <si>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</si>
  <si>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</si>
  <si>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</si>
  <si>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</si>
  <si>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</si>
  <si>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</si>
  <si>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</si>
  <si>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</si>
  <si>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</si>
  <si>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</si>
  <si>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</si>
  <si>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</si>
  <si>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kommun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</si>
  <si>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</si>
  <si>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</si>
  <si>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</si>
  <si>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</si>
  <si>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</si>
  <si>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</si>
  <si>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</si>
  <si>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</si>
  <si>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</si>
  <si>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</si>
  <si>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</si>
  <si>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</si>
  <si>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</si>
  <si>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</si>
  <si>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</si>
  <si>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</si>
  <si>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</si>
  <si>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</si>
  <si>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</si>
  <si>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</si>
  <si>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</si>
  <si>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</si>
  <si>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</si>
  <si>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</si>
  <si>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</si>
  <si>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</si>
  <si>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</si>
  <si>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</si>
  <si>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</si>
  <si>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</si>
  <si>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</si>
  <si>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</si>
  <si>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</si>
  <si>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</si>
  <si>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</si>
  <si>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</si>
  <si>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</si>
  <si>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</si>
  <si>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</si>
  <si>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</si>
  <si>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</si>
  <si>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</si>
  <si>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</si>
  <si>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</si>
  <si>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</si>
  <si>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</si>
  <si>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</si>
  <si>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</si>
  <si>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</si>
  <si>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</si>
  <si>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</si>
  <si>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</si>
  <si>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</si>
  <si>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</si>
  <si>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</si>
  <si>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</si>
  <si>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</si>
  <si>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</si>
  <si>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</si>
  <si>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</si>
  <si>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</si>
  <si>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</si>
  <si>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</si>
  <si>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</si>
  <si>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</si>
  <si>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</si>
  <si>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</si>
  <si>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</si>
  <si>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</si>
  <si>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</si>
  <si>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</si>
  <si>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</si>
  <si>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</si>
  <si>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</si>
  <si>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</si>
  <si>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</si>
  <si>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</si>
  <si>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</si>
  <si>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</si>
  <si>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</si>
  <si>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</si>
  <si>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</si>
  <si>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</si>
  <si>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</si>
  <si>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</si>
  <si>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</si>
  <si>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</si>
  <si>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</si>
  <si>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</si>
  <si>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</si>
  <si>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</si>
  <si>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</si>
  <si>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</si>
  <si>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</si>
  <si>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</si>
  <si>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</si>
  <si>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</si>
  <si>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</si>
  <si>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</si>
  <si>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</si>
  <si>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</si>
  <si>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</si>
  <si>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</si>
  <si>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</si>
  <si>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</si>
  <si>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</si>
  <si>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</si>
  <si>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</si>
  <si>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</si>
  <si>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</si>
  <si>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</si>
  <si>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</si>
  <si>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</si>
  <si>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</si>
  <si>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</si>
  <si>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</si>
  <si>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</si>
  <si>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</si>
  <si>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</si>
  <si>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</si>
  <si>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</si>
  <si>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</si>
  <si>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</si>
  <si>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</si>
  <si>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</si>
  <si>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</si>
  <si>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</si>
  <si>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</si>
  <si>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</si>
  <si>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</si>
  <si>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</si>
  <si>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</si>
  <si>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</si>
  <si>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</si>
  <si>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</si>
  <si>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</si>
  <si>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</si>
  <si>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</si>
  <si>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</si>
  <si>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</si>
  <si>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</si>
  <si>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</si>
  <si>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</si>
  <si>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</si>
  <si>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</si>
  <si>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</si>
  <si>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</si>
  <si>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</si>
  <si>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</si>
  <si>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</si>
  <si>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</si>
  <si>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</si>
  <si>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</si>
  <si>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</si>
  <si>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</si>
  <si>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</si>
  <si>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</si>
  <si>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</si>
  <si>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</si>
  <si>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</si>
  <si>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</si>
  <si>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</si>
  <si>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</si>
  <si>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</si>
  <si>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</si>
  <si>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</si>
  <si>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</si>
  <si>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</si>
  <si>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</si>
  <si>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</si>
  <si>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</si>
  <si>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</si>
  <si>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</si>
  <si>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</si>
  <si>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</si>
  <si>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</si>
  <si>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</si>
  <si>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</si>
  <si>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</si>
  <si>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</si>
  <si>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</si>
  <si>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</si>
  <si>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</si>
  <si>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</si>
  <si>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</si>
  <si>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</si>
  <si>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</si>
  <si>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</si>
  <si>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</si>
  <si>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</si>
  <si>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</si>
  <si>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</si>
  <si>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</si>
  <si>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</si>
  <si>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</si>
  <si>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</si>
  <si>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</si>
  <si>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</si>
  <si>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</si>
  <si>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</si>
  <si>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</si>
  <si>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</si>
  <si>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</si>
  <si>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</si>
  <si>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</si>
  <si>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</si>
  <si>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</si>
  <si>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</si>
  <si>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</si>
  <si>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</si>
  <si>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</si>
  <si>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</si>
  <si>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</si>
  <si>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</si>
  <si>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Antal personer med beslut om insats enligt LSS (exkl. råd och stöd) efter typ av insats den 1 oktober 2019</t>
  </si>
  <si>
    <t>okt. 2019</t>
  </si>
  <si>
    <t>utfall,</t>
  </si>
  <si>
    <t>Tabell 2   Underlag för och beräkning av grundläggande standardkostnad år 2019</t>
  </si>
  <si>
    <t>Tabell 3   Beräkning av personalkostnadsindex baserad på RS 2019, belopp i 1000-tal kronor</t>
  </si>
  <si>
    <t>39,15 %</t>
  </si>
  <si>
    <t xml:space="preserve">                RS 2019, belopp i 1000-tal kronor</t>
  </si>
  <si>
    <t>Tabell 5   Riksgenomsnittliga kostnader för LSS-insatser 2019</t>
  </si>
  <si>
    <t>Uppgifterna om 2019 års LSS-kostnader har hämtats från kommunernas räkenskapssammandrag (RS).</t>
  </si>
  <si>
    <t>år 2019,</t>
  </si>
  <si>
    <t>1) Bruttokostnad för LSS minus bruttointäkter. Källa: SCB, RS 2019</t>
  </si>
  <si>
    <t>år 2019</t>
  </si>
  <si>
    <t>2021</t>
  </si>
  <si>
    <t>år 2021</t>
  </si>
  <si>
    <t>1) Källa: SCB, RS 2019</t>
  </si>
  <si>
    <t>2) Enligt budgetpropositionen för 2021</t>
  </si>
  <si>
    <t>1. Grundläggande standardkostnad 2019, tkr</t>
  </si>
  <si>
    <t>Beräkningsunderlag från RS 2019, tkr (tabell 4):</t>
  </si>
  <si>
    <t xml:space="preserve">F. Personalkostnadsindex 2019 (PK-IX, (B + E) / B) </t>
  </si>
  <si>
    <t>Standardkostnad inklusive PK-IX (2019 års nivå), tkr</t>
  </si>
  <si>
    <t>Standardkostnad korrigerad och omräknad till 2021 års nivå</t>
  </si>
  <si>
    <t>01</t>
  </si>
  <si>
    <t>0127</t>
  </si>
  <si>
    <t>0162</t>
  </si>
  <si>
    <t>0125</t>
  </si>
  <si>
    <t>0136</t>
  </si>
  <si>
    <t>0126</t>
  </si>
  <si>
    <t>0123</t>
  </si>
  <si>
    <t>0186</t>
  </si>
  <si>
    <t>0182</t>
  </si>
  <si>
    <t>0188</t>
  </si>
  <si>
    <t>0140</t>
  </si>
  <si>
    <t>0192</t>
  </si>
  <si>
    <t>0128</t>
  </si>
  <si>
    <t>0191</t>
  </si>
  <si>
    <t>0163</t>
  </si>
  <si>
    <t>0184</t>
  </si>
  <si>
    <t>0180</t>
  </si>
  <si>
    <t>0183</t>
  </si>
  <si>
    <t>0181</t>
  </si>
  <si>
    <t>0138</t>
  </si>
  <si>
    <t>0160</t>
  </si>
  <si>
    <t>0114</t>
  </si>
  <si>
    <t>0139</t>
  </si>
  <si>
    <t>0115</t>
  </si>
  <si>
    <t>0187</t>
  </si>
  <si>
    <t>0120</t>
  </si>
  <si>
    <t>0117</t>
  </si>
  <si>
    <t>03</t>
  </si>
  <si>
    <t>0381</t>
  </si>
  <si>
    <t>0331</t>
  </si>
  <si>
    <t>0305</t>
  </si>
  <si>
    <t>0330</t>
  </si>
  <si>
    <t>0360</t>
  </si>
  <si>
    <t>0380</t>
  </si>
  <si>
    <t>0319</t>
  </si>
  <si>
    <t>0382</t>
  </si>
  <si>
    <t>04</t>
  </si>
  <si>
    <t>0484</t>
  </si>
  <si>
    <t>0482</t>
  </si>
  <si>
    <t>0461</t>
  </si>
  <si>
    <t>0483</t>
  </si>
  <si>
    <t>0480</t>
  </si>
  <si>
    <t>0481</t>
  </si>
  <si>
    <t>0486</t>
  </si>
  <si>
    <t>0488</t>
  </si>
  <si>
    <t>0428</t>
  </si>
  <si>
    <t>05</t>
  </si>
  <si>
    <t>0560</t>
  </si>
  <si>
    <t>0562</t>
  </si>
  <si>
    <t>0513</t>
  </si>
  <si>
    <t>0580</t>
  </si>
  <si>
    <t>0586</t>
  </si>
  <si>
    <t>0583</t>
  </si>
  <si>
    <t>0581</t>
  </si>
  <si>
    <t>0582</t>
  </si>
  <si>
    <t>0584</t>
  </si>
  <si>
    <t>0563</t>
  </si>
  <si>
    <t>0512</t>
  </si>
  <si>
    <t>0561</t>
  </si>
  <si>
    <t>0509</t>
  </si>
  <si>
    <t>06</t>
  </si>
  <si>
    <t>0604</t>
  </si>
  <si>
    <t>0686</t>
  </si>
  <si>
    <t>0662</t>
  </si>
  <si>
    <t>0617</t>
  </si>
  <si>
    <t>0643</t>
  </si>
  <si>
    <t>0680</t>
  </si>
  <si>
    <t>0642</t>
  </si>
  <si>
    <t>0682</t>
  </si>
  <si>
    <t>0684</t>
  </si>
  <si>
    <t>0687</t>
  </si>
  <si>
    <t>0665</t>
  </si>
  <si>
    <t>0685</t>
  </si>
  <si>
    <t>0683</t>
  </si>
  <si>
    <t>07</t>
  </si>
  <si>
    <t>0764</t>
  </si>
  <si>
    <t>0761</t>
  </si>
  <si>
    <t>0781</t>
  </si>
  <si>
    <t>0767</t>
  </si>
  <si>
    <t>0763</t>
  </si>
  <si>
    <t>0760</t>
  </si>
  <si>
    <t>0780</t>
  </si>
  <si>
    <t>0765</t>
  </si>
  <si>
    <t>08</t>
  </si>
  <si>
    <t>0885</t>
  </si>
  <si>
    <t>0862</t>
  </si>
  <si>
    <t>0860</t>
  </si>
  <si>
    <t>0821</t>
  </si>
  <si>
    <t>0880</t>
  </si>
  <si>
    <t>0861</t>
  </si>
  <si>
    <t>0840</t>
  </si>
  <si>
    <t>0881</t>
  </si>
  <si>
    <t>0882</t>
  </si>
  <si>
    <t>0834</t>
  </si>
  <si>
    <t>0884</t>
  </si>
  <si>
    <t>0883</t>
  </si>
  <si>
    <t>09</t>
  </si>
  <si>
    <t>0980</t>
  </si>
  <si>
    <t>10</t>
  </si>
  <si>
    <t>1082</t>
  </si>
  <si>
    <t>1080</t>
  </si>
  <si>
    <t>1060</t>
  </si>
  <si>
    <t>1081</t>
  </si>
  <si>
    <t>1083</t>
  </si>
  <si>
    <t>12</t>
  </si>
  <si>
    <t>1260</t>
  </si>
  <si>
    <t>1272</t>
  </si>
  <si>
    <t>1231</t>
  </si>
  <si>
    <t>1278</t>
  </si>
  <si>
    <t>1285</t>
  </si>
  <si>
    <t>1283</t>
  </si>
  <si>
    <t>1293</t>
  </si>
  <si>
    <t>1284</t>
  </si>
  <si>
    <t>1266</t>
  </si>
  <si>
    <t>1267</t>
  </si>
  <si>
    <t>1276</t>
  </si>
  <si>
    <t>1290</t>
  </si>
  <si>
    <t>1261</t>
  </si>
  <si>
    <t>1282</t>
  </si>
  <si>
    <t>1262</t>
  </si>
  <si>
    <t>1281</t>
  </si>
  <si>
    <t>1280</t>
  </si>
  <si>
    <t>1273</t>
  </si>
  <si>
    <t>1275</t>
  </si>
  <si>
    <t>1291</t>
  </si>
  <si>
    <t>1265</t>
  </si>
  <si>
    <t>1264</t>
  </si>
  <si>
    <t>1230</t>
  </si>
  <si>
    <t>1214</t>
  </si>
  <si>
    <t>1263</t>
  </si>
  <si>
    <t>1270</t>
  </si>
  <si>
    <t>1287</t>
  </si>
  <si>
    <t>1233</t>
  </si>
  <si>
    <t>1286</t>
  </si>
  <si>
    <t>1277</t>
  </si>
  <si>
    <t>1292</t>
  </si>
  <si>
    <t>1257</t>
  </si>
  <si>
    <t>1256</t>
  </si>
  <si>
    <t>13</t>
  </si>
  <si>
    <t>1382</t>
  </si>
  <si>
    <t>1380</t>
  </si>
  <si>
    <t>1315</t>
  </si>
  <si>
    <t>1384</t>
  </si>
  <si>
    <t>1381</t>
  </si>
  <si>
    <t>1383</t>
  </si>
  <si>
    <t>14</t>
  </si>
  <si>
    <t>1440</t>
  </si>
  <si>
    <t>1489</t>
  </si>
  <si>
    <t>1460</t>
  </si>
  <si>
    <t>1443</t>
  </si>
  <si>
    <t>1490</t>
  </si>
  <si>
    <t>1438</t>
  </si>
  <si>
    <t>1445</t>
  </si>
  <si>
    <t>1499</t>
  </si>
  <si>
    <t>1439</t>
  </si>
  <si>
    <t>1444</t>
  </si>
  <si>
    <t>1447</t>
  </si>
  <si>
    <t>1480</t>
  </si>
  <si>
    <t>1471</t>
  </si>
  <si>
    <t>1466</t>
  </si>
  <si>
    <t>1497</t>
  </si>
  <si>
    <t>1401</t>
  </si>
  <si>
    <t>1446</t>
  </si>
  <si>
    <t>1482</t>
  </si>
  <si>
    <t>1441</t>
  </si>
  <si>
    <t>1494</t>
  </si>
  <si>
    <t>1462</t>
  </si>
  <si>
    <t>1484</t>
  </si>
  <si>
    <t>1493</t>
  </si>
  <si>
    <t>1463</t>
  </si>
  <si>
    <t>1461</t>
  </si>
  <si>
    <t>1430</t>
  </si>
  <si>
    <t>1481</t>
  </si>
  <si>
    <t>1421</t>
  </si>
  <si>
    <t>1402</t>
  </si>
  <si>
    <t>1495</t>
  </si>
  <si>
    <t>1496</t>
  </si>
  <si>
    <t>1427</t>
  </si>
  <si>
    <t>1415</t>
  </si>
  <si>
    <t>1486</t>
  </si>
  <si>
    <t>1465</t>
  </si>
  <si>
    <t>1435</t>
  </si>
  <si>
    <t>1472</t>
  </si>
  <si>
    <t>1498</t>
  </si>
  <si>
    <t>1419</t>
  </si>
  <si>
    <t>1452</t>
  </si>
  <si>
    <t>1488</t>
  </si>
  <si>
    <t>1473</t>
  </si>
  <si>
    <t>1485</t>
  </si>
  <si>
    <t>1491</t>
  </si>
  <si>
    <t>1470</t>
  </si>
  <si>
    <t>1442</t>
  </si>
  <si>
    <t>1487</t>
  </si>
  <si>
    <t>1492</t>
  </si>
  <si>
    <t>1407</t>
  </si>
  <si>
    <t>17</t>
  </si>
  <si>
    <t>1784</t>
  </si>
  <si>
    <t>1730</t>
  </si>
  <si>
    <t>1782</t>
  </si>
  <si>
    <t>1763</t>
  </si>
  <si>
    <t>1764</t>
  </si>
  <si>
    <t>1783</t>
  </si>
  <si>
    <t>1761</t>
  </si>
  <si>
    <t>1780</t>
  </si>
  <si>
    <t>1715</t>
  </si>
  <si>
    <t>1781</t>
  </si>
  <si>
    <t>1762</t>
  </si>
  <si>
    <t>1760</t>
  </si>
  <si>
    <t>1766</t>
  </si>
  <si>
    <t>1785</t>
  </si>
  <si>
    <t>1737</t>
  </si>
  <si>
    <t>1765</t>
  </si>
  <si>
    <t>18</t>
  </si>
  <si>
    <t>1882</t>
  </si>
  <si>
    <t>1862</t>
  </si>
  <si>
    <t>1861</t>
  </si>
  <si>
    <t>1863</t>
  </si>
  <si>
    <t>1883</t>
  </si>
  <si>
    <t>1881</t>
  </si>
  <si>
    <t>1860</t>
  </si>
  <si>
    <t>1814</t>
  </si>
  <si>
    <t>1885</t>
  </si>
  <si>
    <t>1864</t>
  </si>
  <si>
    <t>1884</t>
  </si>
  <si>
    <t>1880</t>
  </si>
  <si>
    <t>19</t>
  </si>
  <si>
    <t>1984</t>
  </si>
  <si>
    <t>1982</t>
  </si>
  <si>
    <t>1961</t>
  </si>
  <si>
    <t>1960</t>
  </si>
  <si>
    <t>1983</t>
  </si>
  <si>
    <t>1962</t>
  </si>
  <si>
    <t>1981</t>
  </si>
  <si>
    <t>1904</t>
  </si>
  <si>
    <t>1907</t>
  </si>
  <si>
    <t>1980</t>
  </si>
  <si>
    <t>20</t>
  </si>
  <si>
    <t>2084</t>
  </si>
  <si>
    <t>2081</t>
  </si>
  <si>
    <t>2080</t>
  </si>
  <si>
    <t>2026</t>
  </si>
  <si>
    <t>2083</t>
  </si>
  <si>
    <t>2029</t>
  </si>
  <si>
    <t>2085</t>
  </si>
  <si>
    <t>2023</t>
  </si>
  <si>
    <t>2062</t>
  </si>
  <si>
    <t>2034</t>
  </si>
  <si>
    <t>2031</t>
  </si>
  <si>
    <t>2061</t>
  </si>
  <si>
    <t>2082</t>
  </si>
  <si>
    <t>2039</t>
  </si>
  <si>
    <t>21</t>
  </si>
  <si>
    <t>2183</t>
  </si>
  <si>
    <t>2180</t>
  </si>
  <si>
    <t>2104</t>
  </si>
  <si>
    <t>2184</t>
  </si>
  <si>
    <t>2161</t>
  </si>
  <si>
    <t>2132</t>
  </si>
  <si>
    <t>2101</t>
  </si>
  <si>
    <t>2121</t>
  </si>
  <si>
    <t>2181</t>
  </si>
  <si>
    <t>2182</t>
  </si>
  <si>
    <t>22</t>
  </si>
  <si>
    <t>2280</t>
  </si>
  <si>
    <t>2282</t>
  </si>
  <si>
    <t>2283</t>
  </si>
  <si>
    <t>2281</t>
  </si>
  <si>
    <t>2262</t>
  </si>
  <si>
    <t>2260</t>
  </si>
  <si>
    <t>2284</t>
  </si>
  <si>
    <t>23</t>
  </si>
  <si>
    <t>2326</t>
  </si>
  <si>
    <t>2305</t>
  </si>
  <si>
    <t>2361</t>
  </si>
  <si>
    <t>2309</t>
  </si>
  <si>
    <t>2303</t>
  </si>
  <si>
    <t>2313</t>
  </si>
  <si>
    <t>2321</t>
  </si>
  <si>
    <t>2380</t>
  </si>
  <si>
    <t>24</t>
  </si>
  <si>
    <t>2403</t>
  </si>
  <si>
    <t>2425</t>
  </si>
  <si>
    <t>2481</t>
  </si>
  <si>
    <t>2418</t>
  </si>
  <si>
    <t>2401</t>
  </si>
  <si>
    <t>2417</t>
  </si>
  <si>
    <t>2409</t>
  </si>
  <si>
    <t>2482</t>
  </si>
  <si>
    <t>2422</t>
  </si>
  <si>
    <t>2421</t>
  </si>
  <si>
    <t>2480</t>
  </si>
  <si>
    <t>2462</t>
  </si>
  <si>
    <t>2404</t>
  </si>
  <si>
    <t>2460</t>
  </si>
  <si>
    <t>2463</t>
  </si>
  <si>
    <t>25</t>
  </si>
  <si>
    <t>2506</t>
  </si>
  <si>
    <t>2505</t>
  </si>
  <si>
    <t>2582</t>
  </si>
  <si>
    <t>2523</t>
  </si>
  <si>
    <t>2583</t>
  </si>
  <si>
    <t>2510</t>
  </si>
  <si>
    <t>2514</t>
  </si>
  <si>
    <t>2584</t>
  </si>
  <si>
    <t>2580</t>
  </si>
  <si>
    <t>2521</t>
  </si>
  <si>
    <t>2581</t>
  </si>
  <si>
    <t>2560</t>
  </si>
  <si>
    <t>2513</t>
  </si>
  <si>
    <t>2518</t>
  </si>
  <si>
    <t>..</t>
  </si>
  <si>
    <t>2020–2021,</t>
  </si>
  <si>
    <t>utfall dec</t>
  </si>
  <si>
    <t>2021, kronor</t>
  </si>
  <si>
    <t>2020, kronor</t>
  </si>
  <si>
    <t>rev utfall,</t>
  </si>
  <si>
    <t>rev utfall</t>
  </si>
  <si>
    <r>
      <t xml:space="preserve">Stockholms
</t>
    </r>
    <r>
      <rPr>
        <sz val="10"/>
        <rFont val="Arial"/>
        <family val="2"/>
      </rPr>
      <t>Botkyrka</t>
    </r>
  </si>
  <si>
    <r>
      <t xml:space="preserve">Uppsala
</t>
    </r>
    <r>
      <rPr>
        <sz val="10"/>
        <rFont val="Arial"/>
        <family val="2"/>
      </rPr>
      <t>Enköping</t>
    </r>
  </si>
  <si>
    <r>
      <t xml:space="preserve">Södermanlands
</t>
    </r>
    <r>
      <rPr>
        <sz val="10"/>
        <rFont val="Arial"/>
        <family val="2"/>
      </rPr>
      <t>Eskilstuna</t>
    </r>
  </si>
  <si>
    <r>
      <t xml:space="preserve">Östergötlands
</t>
    </r>
    <r>
      <rPr>
        <sz val="10"/>
        <rFont val="Arial"/>
        <family val="2"/>
      </rPr>
      <t>Boxholm</t>
    </r>
  </si>
  <si>
    <r>
      <t xml:space="preserve">Jönköpings
</t>
    </r>
    <r>
      <rPr>
        <sz val="10"/>
        <rFont val="Arial"/>
        <family val="2"/>
      </rPr>
      <t>Aneby</t>
    </r>
  </si>
  <si>
    <r>
      <t xml:space="preserve">Kronobergs
</t>
    </r>
    <r>
      <rPr>
        <sz val="10"/>
        <rFont val="Arial"/>
        <family val="2"/>
      </rPr>
      <t>Alvesta</t>
    </r>
  </si>
  <si>
    <r>
      <t xml:space="preserve">Kalmar
</t>
    </r>
    <r>
      <rPr>
        <sz val="10"/>
        <rFont val="Arial"/>
        <family val="2"/>
      </rPr>
      <t>Borgholm</t>
    </r>
  </si>
  <si>
    <r>
      <t xml:space="preserve">Gotlands
</t>
    </r>
    <r>
      <rPr>
        <sz val="10"/>
        <rFont val="Arial"/>
        <family val="2"/>
      </rPr>
      <t>Gotland</t>
    </r>
  </si>
  <si>
    <r>
      <t xml:space="preserve">Blekinge
</t>
    </r>
    <r>
      <rPr>
        <sz val="10"/>
        <rFont val="Arial"/>
        <family val="2"/>
      </rPr>
      <t>Karlshamn</t>
    </r>
  </si>
  <si>
    <r>
      <t xml:space="preserve">Skåne
</t>
    </r>
    <r>
      <rPr>
        <sz val="10"/>
        <rFont val="Arial"/>
        <family val="2"/>
      </rPr>
      <t>Bjuv</t>
    </r>
  </si>
  <si>
    <r>
      <t xml:space="preserve">Hallands
</t>
    </r>
    <r>
      <rPr>
        <sz val="10"/>
        <rFont val="Arial"/>
        <family val="2"/>
      </rPr>
      <t>Falkenberg</t>
    </r>
  </si>
  <si>
    <r>
      <t xml:space="preserve">V Götalands
</t>
    </r>
    <r>
      <rPr>
        <sz val="10"/>
        <rFont val="Arial"/>
        <family val="2"/>
      </rPr>
      <t>Ale</t>
    </r>
  </si>
  <si>
    <r>
      <t xml:space="preserve">Värmlands
</t>
    </r>
    <r>
      <rPr>
        <sz val="10"/>
        <rFont val="Arial"/>
        <family val="2"/>
      </rPr>
      <t>Arvika</t>
    </r>
  </si>
  <si>
    <r>
      <t xml:space="preserve">Örebro
</t>
    </r>
    <r>
      <rPr>
        <sz val="10"/>
        <rFont val="Arial"/>
        <family val="2"/>
      </rPr>
      <t>Askersund</t>
    </r>
  </si>
  <si>
    <r>
      <t xml:space="preserve">Västmanlands
</t>
    </r>
    <r>
      <rPr>
        <sz val="10"/>
        <rFont val="Arial"/>
        <family val="2"/>
      </rPr>
      <t>Arboga</t>
    </r>
  </si>
  <si>
    <r>
      <t xml:space="preserve">Dalarnas
</t>
    </r>
    <r>
      <rPr>
        <sz val="10"/>
        <rFont val="Arial"/>
        <family val="2"/>
      </rPr>
      <t>Avesta</t>
    </r>
  </si>
  <si>
    <r>
      <t xml:space="preserve">Gävleborgs
</t>
    </r>
    <r>
      <rPr>
        <sz val="10"/>
        <rFont val="Arial"/>
        <family val="2"/>
      </rPr>
      <t>Bollnäs</t>
    </r>
  </si>
  <si>
    <r>
      <t xml:space="preserve">Västernorrlands
</t>
    </r>
    <r>
      <rPr>
        <sz val="10"/>
        <rFont val="Arial"/>
        <family val="2"/>
      </rPr>
      <t>Härnösand</t>
    </r>
  </si>
  <si>
    <r>
      <t xml:space="preserve">Jämtlands
</t>
    </r>
    <r>
      <rPr>
        <sz val="10"/>
        <rFont val="Arial"/>
        <family val="2"/>
      </rPr>
      <t>Berg</t>
    </r>
  </si>
  <si>
    <r>
      <t xml:space="preserve">Västerbottens
</t>
    </r>
    <r>
      <rPr>
        <sz val="10"/>
        <rFont val="Arial"/>
        <family val="2"/>
      </rPr>
      <t>Bjurholm</t>
    </r>
  </si>
  <si>
    <r>
      <t xml:space="preserve">Norrbottens
</t>
    </r>
    <r>
      <rPr>
        <sz val="10"/>
        <rFont val="Arial"/>
        <family val="2"/>
      </rPr>
      <t>Arjeplog</t>
    </r>
  </si>
  <si>
    <t>Reviderat utfall</t>
  </si>
  <si>
    <t>Reviderat utfall, valfri kommun</t>
  </si>
  <si>
    <t>Tabell 1   Utjämning av LSS-kostnader mellan kommuner utjämningsåret 2021, reviderat utfall</t>
  </si>
  <si>
    <t>Folkmängd den 1 november 2020</t>
  </si>
  <si>
    <t>Lönekostnader inkl 39,15 % PO-påslag (A x 1,3915)</t>
  </si>
  <si>
    <t>den 1</t>
  </si>
  <si>
    <t>november</t>
  </si>
  <si>
    <t>Tabell 7  LSS-utjämning 2020-2021, förändring av bidrag/avgift</t>
  </si>
  <si>
    <t>LSS-utjämning 2020-2021, förändring av bidrag/avgift</t>
  </si>
  <si>
    <t>rev utfall,-</t>
  </si>
  <si>
    <t xml:space="preserve"> Tabell 6 Reviderat utfall, valfri kommun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</si>
</sst>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r_-;\-* #,##0.00\ _k_r_-;_-* &quot;-&quot;??\ _k_r_-;_-@_-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</numFmts>
  <fonts count="26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10"/>
      <color indexed="36"/>
      <name val="Arial"/>
      <family val="2"/>
    </font>
    <font>
      <sz val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9"/>
      <name val="Helvetica-Narrow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Helvetica-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  <xf numFmtId="0" fontId="19" fillId="0" borderId="0"/>
    <xf numFmtId="0" fontId="21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  <xf numFmtId="0" fontId="3" fillId="0" borderId="0"/>
  </cellStyleXfs>
  <cellXfs count="216">
    <xf numFmtId="0" fontId="0" fillId="0" borderId="0" xfId="0"/>
    <xf numFmtId="0" fontId="1" fillId="0" borderId="0" xfId="0" applyFont="1"/>
    <xf numFmtId="0" fontId="23" fillId="0" borderId="0" xfId="0" applyFont="1"/>
    <xf numFmtId="0" fontId="24" fillId="0" borderId="1" xfId="0" applyFont="1" applyBorder="1"/>
    <xf numFmtId="0" fontId="0" fillId="0" borderId="1" xfId="0" applyBorder="1"/>
    <xf numFmtId="0" fontId="0" fillId="0" borderId="0" xfId="0" quotePrefix="1"/>
    <xf numFmtId="0" fontId="0" fillId="0" borderId="0" xfId="0" applyBorder="1"/>
    <xf numFmtId="0" fontId="24" fillId="0" borderId="0" xfId="0" applyFont="1" applyBorder="1"/>
    <xf numFmtId="0" fontId="6" fillId="0" borderId="0" xfId="3" applyFont="1"/>
    <xf numFmtId="0" fontId="3" fillId="0" borderId="0" xfId="3" applyFont="1"/>
    <xf numFmtId="3" fontId="3" fillId="0" borderId="0" xfId="3" applyNumberFormat="1" applyFont="1" applyAlignment="1">
      <alignment horizontal="right"/>
    </xf>
    <xf numFmtId="0" fontId="3" fillId="0" borderId="0" xfId="3"/>
    <xf numFmtId="0" fontId="7" fillId="0" borderId="2" xfId="3" applyFont="1" applyBorder="1"/>
    <xf numFmtId="0" fontId="3" fillId="0" borderId="2" xfId="3" applyFont="1" applyBorder="1" applyAlignment="1">
      <alignment horizontal="right"/>
    </xf>
    <xf numFmtId="3" fontId="3" fillId="0" borderId="2" xfId="3" applyNumberFormat="1" applyFont="1" applyFill="1" applyBorder="1" applyAlignment="1">
      <alignment horizontal="right"/>
    </xf>
    <xf numFmtId="0" fontId="3" fillId="0" borderId="0" xfId="3" applyFont="1" applyAlignment="1">
      <alignment horizontal="right"/>
    </xf>
    <xf numFmtId="3" fontId="3" fillId="0" borderId="0" xfId="3" applyNumberFormat="1" applyFont="1" applyFill="1" applyBorder="1" applyAlignment="1">
      <alignment horizontal="right"/>
    </xf>
    <xf numFmtId="3" fontId="3" fillId="0" borderId="0" xfId="3" applyNumberFormat="1" applyFont="1" applyBorder="1" applyAlignment="1">
      <alignment horizontal="right"/>
    </xf>
    <xf numFmtId="0" fontId="3" fillId="0" borderId="0" xfId="3" applyFont="1" applyBorder="1"/>
    <xf numFmtId="0" fontId="3" fillId="0" borderId="0" xfId="3" quotePrefix="1" applyBorder="1" applyAlignment="1">
      <alignment horizontal="right"/>
    </xf>
    <xf numFmtId="0" fontId="3" fillId="0" borderId="1" xfId="3" applyFont="1" applyBorder="1"/>
    <xf numFmtId="0" fontId="7" fillId="0" borderId="0" xfId="3" applyFont="1"/>
    <xf numFmtId="0" fontId="7" fillId="0" borderId="0" xfId="3" applyFont="1" applyAlignment="1">
      <alignment wrapText="1"/>
    </xf>
    <xf numFmtId="3" fontId="3" fillId="0" borderId="0" xfId="3" applyNumberFormat="1"/>
    <xf numFmtId="167" fontId="3" fillId="0" borderId="0" xfId="3" applyNumberFormat="1"/>
    <xf numFmtId="0" fontId="3" fillId="0" borderId="3" xfId="3" applyFont="1" applyBorder="1"/>
    <xf numFmtId="3" fontId="3" fillId="0" borderId="3" xfId="3" applyNumberFormat="1" applyBorder="1"/>
    <xf numFmtId="0" fontId="6" fillId="0" borderId="0" xfId="3" applyFont="1" applyFill="1"/>
    <xf numFmtId="0" fontId="7" fillId="0" borderId="0" xfId="3" applyFont="1" applyFill="1"/>
    <xf numFmtId="3" fontId="3" fillId="0" borderId="0" xfId="3" applyNumberFormat="1" applyFont="1" applyFill="1"/>
    <xf numFmtId="3" fontId="3" fillId="0" borderId="0" xfId="3" applyNumberFormat="1" applyFont="1" applyFill="1" applyAlignment="1">
      <alignment horizontal="right"/>
    </xf>
    <xf numFmtId="0" fontId="7" fillId="0" borderId="2" xfId="3" applyFont="1" applyFill="1" applyBorder="1"/>
    <xf numFmtId="3" fontId="10" fillId="0" borderId="0" xfId="3" applyNumberFormat="1" applyFont="1" applyFill="1" applyBorder="1" applyAlignment="1">
      <alignment horizontal="right"/>
    </xf>
    <xf numFmtId="0" fontId="3" fillId="0" borderId="0" xfId="3" applyFont="1" applyFill="1" applyBorder="1"/>
    <xf numFmtId="0" fontId="3" fillId="0" borderId="0" xfId="3" applyFont="1" applyFill="1" applyBorder="1" applyAlignment="1">
      <alignment horizontal="right"/>
    </xf>
    <xf numFmtId="0" fontId="3" fillId="0" borderId="0" xfId="3" quotePrefix="1" applyAlignment="1">
      <alignment horizontal="right"/>
    </xf>
    <xf numFmtId="3" fontId="3" fillId="0" borderId="0" xfId="3" quotePrefix="1" applyNumberFormat="1" applyFill="1" applyBorder="1" applyAlignment="1">
      <alignment horizontal="right"/>
    </xf>
    <xf numFmtId="3" fontId="3" fillId="0" borderId="0" xfId="3" applyNumberFormat="1" applyFont="1" applyBorder="1"/>
    <xf numFmtId="0" fontId="3" fillId="0" borderId="0" xfId="3" quotePrefix="1" applyFont="1" applyBorder="1" applyAlignment="1">
      <alignment horizontal="right"/>
    </xf>
    <xf numFmtId="0" fontId="3" fillId="0" borderId="0" xfId="3" applyFont="1" applyBorder="1" applyAlignment="1">
      <alignment horizontal="right"/>
    </xf>
    <xf numFmtId="0" fontId="8" fillId="0" borderId="1" xfId="3" applyFont="1" applyBorder="1"/>
    <xf numFmtId="3" fontId="8" fillId="0" borderId="1" xfId="3" applyNumberFormat="1" applyFont="1" applyBorder="1"/>
    <xf numFmtId="0" fontId="3" fillId="0" borderId="1" xfId="3" applyBorder="1"/>
    <xf numFmtId="0" fontId="3" fillId="0" borderId="1" xfId="3" applyBorder="1" applyAlignment="1">
      <alignment horizontal="right"/>
    </xf>
    <xf numFmtId="3" fontId="3" fillId="0" borderId="0" xfId="3" applyNumberFormat="1" applyAlignment="1">
      <alignment horizontal="right"/>
    </xf>
    <xf numFmtId="0" fontId="3" fillId="0" borderId="2" xfId="3" applyBorder="1" applyAlignment="1">
      <alignment horizontal="right"/>
    </xf>
    <xf numFmtId="167" fontId="3" fillId="0" borderId="2" xfId="3" applyNumberFormat="1" applyBorder="1" applyAlignment="1">
      <alignment horizontal="right"/>
    </xf>
    <xf numFmtId="0" fontId="3" fillId="0" borderId="0" xfId="3" applyAlignment="1">
      <alignment horizontal="right"/>
    </xf>
    <xf numFmtId="0" fontId="10" fillId="0" borderId="0" xfId="3" applyFont="1" applyBorder="1" applyAlignment="1">
      <alignment horizontal="right"/>
    </xf>
    <xf numFmtId="0" fontId="10" fillId="0" borderId="4" xfId="3" applyFont="1" applyFill="1" applyBorder="1" applyAlignment="1">
      <alignment horizontal="left"/>
    </xf>
    <xf numFmtId="0" fontId="3" fillId="0" borderId="0" xfId="3" applyFill="1" applyBorder="1" applyAlignment="1">
      <alignment horizontal="right"/>
    </xf>
    <xf numFmtId="167" fontId="3" fillId="0" borderId="0" xfId="3" applyNumberFormat="1" applyFill="1" applyBorder="1" applyAlignment="1">
      <alignment horizontal="right"/>
    </xf>
    <xf numFmtId="0" fontId="3" fillId="0" borderId="0" xfId="3" applyBorder="1" applyAlignment="1">
      <alignment horizontal="right"/>
    </xf>
    <xf numFmtId="0" fontId="3" fillId="0" borderId="0" xfId="3" applyFill="1" applyBorder="1" applyAlignment="1">
      <alignment horizontal="left"/>
    </xf>
    <xf numFmtId="0" fontId="3" fillId="0" borderId="0" xfId="3" applyBorder="1"/>
    <xf numFmtId="0" fontId="8" fillId="0" borderId="0" xfId="3" applyFont="1" applyFill="1" applyBorder="1" applyAlignment="1">
      <alignment horizontal="right"/>
    </xf>
    <xf numFmtId="167" fontId="3" fillId="0" borderId="0" xfId="3" applyNumberFormat="1" applyAlignment="1">
      <alignment horizontal="right"/>
    </xf>
    <xf numFmtId="0" fontId="3" fillId="0" borderId="0" xfId="3" applyFont="1" applyFill="1" applyBorder="1" applyAlignment="1">
      <alignment horizontal="left"/>
    </xf>
    <xf numFmtId="167" fontId="8" fillId="0" borderId="0" xfId="3" applyNumberFormat="1" applyFont="1" applyAlignment="1">
      <alignment horizontal="right"/>
    </xf>
    <xf numFmtId="0" fontId="3" fillId="0" borderId="1" xfId="3" applyFill="1" applyBorder="1" applyAlignment="1">
      <alignment horizontal="right"/>
    </xf>
    <xf numFmtId="0" fontId="3" fillId="0" borderId="1" xfId="3" applyBorder="1" applyAlignment="1">
      <alignment horizontal="left"/>
    </xf>
    <xf numFmtId="0" fontId="8" fillId="0" borderId="1" xfId="3" applyFont="1" applyBorder="1" applyAlignment="1">
      <alignment horizontal="right"/>
    </xf>
    <xf numFmtId="0" fontId="8" fillId="0" borderId="1" xfId="3" applyFont="1" applyFill="1" applyBorder="1" applyAlignment="1">
      <alignment horizontal="right"/>
    </xf>
    <xf numFmtId="167" fontId="8" fillId="0" borderId="1" xfId="3" applyNumberFormat="1" applyFont="1" applyBorder="1" applyAlignment="1">
      <alignment horizontal="right"/>
    </xf>
    <xf numFmtId="10" fontId="3" fillId="0" borderId="0" xfId="3" quotePrefix="1" applyNumberFormat="1" applyAlignment="1">
      <alignment horizontal="right"/>
    </xf>
    <xf numFmtId="0" fontId="3" fillId="0" borderId="1" xfId="3" applyFont="1" applyFill="1" applyBorder="1" applyAlignment="1">
      <alignment horizontal="right"/>
    </xf>
    <xf numFmtId="0" fontId="7" fillId="0" borderId="4" xfId="3" applyFont="1" applyBorder="1"/>
    <xf numFmtId="0" fontId="3" fillId="0" borderId="4" xfId="3" applyFont="1" applyBorder="1" applyAlignment="1">
      <alignment horizontal="right"/>
    </xf>
    <xf numFmtId="0" fontId="3" fillId="0" borderId="4" xfId="3" applyBorder="1" applyAlignment="1">
      <alignment horizontal="right"/>
    </xf>
    <xf numFmtId="0" fontId="3" fillId="0" borderId="0" xfId="3" quotePrefix="1" applyFont="1"/>
    <xf numFmtId="0" fontId="11" fillId="0" borderId="0" xfId="3" applyFont="1"/>
    <xf numFmtId="0" fontId="11" fillId="0" borderId="1" xfId="3" applyFont="1" applyBorder="1"/>
    <xf numFmtId="0" fontId="3" fillId="0" borderId="1" xfId="3" quotePrefix="1" applyBorder="1" applyAlignment="1">
      <alignment horizontal="right"/>
    </xf>
    <xf numFmtId="0" fontId="7" fillId="0" borderId="0" xfId="3" applyFont="1" applyBorder="1"/>
    <xf numFmtId="0" fontId="7" fillId="0" borderId="1" xfId="3" applyFont="1" applyBorder="1"/>
    <xf numFmtId="3" fontId="3" fillId="0" borderId="1" xfId="3" applyNumberFormat="1" applyBorder="1" applyAlignment="1">
      <alignment horizontal="right"/>
    </xf>
    <xf numFmtId="3" fontId="3" fillId="0" borderId="1" xfId="3" applyNumberFormat="1" applyBorder="1"/>
    <xf numFmtId="0" fontId="12" fillId="0" borderId="0" xfId="3" applyFont="1"/>
    <xf numFmtId="0" fontId="12" fillId="0" borderId="0" xfId="3" applyFont="1" applyBorder="1"/>
    <xf numFmtId="0" fontId="6" fillId="0" borderId="0" xfId="3" applyFont="1" applyBorder="1"/>
    <xf numFmtId="0" fontId="6" fillId="0" borderId="4" xfId="3" applyFont="1" applyBorder="1"/>
    <xf numFmtId="3" fontId="3" fillId="0" borderId="4" xfId="3" applyNumberFormat="1" applyFont="1" applyBorder="1" applyAlignment="1">
      <alignment horizontal="right"/>
    </xf>
    <xf numFmtId="0" fontId="6" fillId="0" borderId="1" xfId="3" applyFont="1" applyBorder="1"/>
    <xf numFmtId="0" fontId="3" fillId="0" borderId="1" xfId="3" quotePrefix="1" applyNumberFormat="1" applyFont="1" applyBorder="1" applyAlignment="1">
      <alignment horizontal="center"/>
    </xf>
    <xf numFmtId="0" fontId="12" fillId="0" borderId="0" xfId="3" applyFont="1" applyFill="1" applyBorder="1"/>
    <xf numFmtId="3" fontId="11" fillId="0" borderId="0" xfId="3" applyNumberFormat="1" applyFont="1"/>
    <xf numFmtId="0" fontId="13" fillId="0" borderId="0" xfId="3" applyFont="1"/>
    <xf numFmtId="0" fontId="6" fillId="0" borderId="0" xfId="3" applyFont="1" applyProtection="1"/>
    <xf numFmtId="3" fontId="13" fillId="0" borderId="0" xfId="3" applyNumberFormat="1" applyFont="1" applyProtection="1"/>
    <xf numFmtId="0" fontId="13" fillId="0" borderId="0" xfId="3" applyFont="1" applyBorder="1"/>
    <xf numFmtId="3" fontId="13" fillId="0" borderId="0" xfId="3" applyNumberFormat="1" applyFont="1" applyBorder="1" applyProtection="1"/>
    <xf numFmtId="0" fontId="3" fillId="0" borderId="0" xfId="3" applyFont="1" applyBorder="1" applyProtection="1"/>
    <xf numFmtId="3" fontId="14" fillId="0" borderId="0" xfId="3" applyNumberFormat="1" applyFont="1" applyBorder="1" applyProtection="1"/>
    <xf numFmtId="3" fontId="3" fillId="0" borderId="0" xfId="3" applyNumberFormat="1" applyFont="1" applyBorder="1" applyProtection="1">
      <protection locked="0"/>
    </xf>
    <xf numFmtId="0" fontId="15" fillId="0" borderId="0" xfId="3" applyFont="1" applyBorder="1" applyProtection="1"/>
    <xf numFmtId="3" fontId="3" fillId="0" borderId="0" xfId="3" applyNumberFormat="1" applyFont="1" applyBorder="1" applyProtection="1"/>
    <xf numFmtId="0" fontId="10" fillId="0" borderId="0" xfId="3" applyFont="1" applyBorder="1" applyProtection="1"/>
    <xf numFmtId="0" fontId="7" fillId="0" borderId="0" xfId="3" applyFont="1" applyBorder="1" applyProtection="1"/>
    <xf numFmtId="0" fontId="8" fillId="0" borderId="0" xfId="3" applyFont="1" applyBorder="1" applyProtection="1"/>
    <xf numFmtId="3" fontId="13" fillId="0" borderId="0" xfId="3" applyNumberFormat="1" applyFont="1"/>
    <xf numFmtId="0" fontId="3" fillId="0" borderId="0" xfId="3" applyFont="1" applyFill="1" applyBorder="1" applyProtection="1"/>
    <xf numFmtId="0" fontId="8" fillId="0" borderId="0" xfId="3" applyFont="1" applyBorder="1"/>
    <xf numFmtId="0" fontId="10" fillId="0" borderId="0" xfId="3" applyFont="1" applyFill="1" applyBorder="1"/>
    <xf numFmtId="0" fontId="10" fillId="0" borderId="0" xfId="3" applyFont="1" applyBorder="1"/>
    <xf numFmtId="167" fontId="3" fillId="0" borderId="0" xfId="3" applyNumberFormat="1" applyFont="1" applyBorder="1" applyProtection="1"/>
    <xf numFmtId="0" fontId="3" fillId="0" borderId="0" xfId="3" quotePrefix="1" applyFont="1" applyFill="1" applyBorder="1"/>
    <xf numFmtId="0" fontId="7" fillId="0" borderId="0" xfId="3" applyFont="1" applyFill="1" applyBorder="1"/>
    <xf numFmtId="3" fontId="3" fillId="0" borderId="3" xfId="3" applyNumberFormat="1" applyFont="1" applyBorder="1"/>
    <xf numFmtId="0" fontId="13" fillId="0" borderId="3" xfId="3" applyFont="1" applyBorder="1"/>
    <xf numFmtId="0" fontId="13" fillId="0" borderId="0" xfId="3" applyFont="1" applyAlignment="1">
      <alignment wrapText="1"/>
    </xf>
    <xf numFmtId="0" fontId="3" fillId="0" borderId="0" xfId="3" applyFont="1" applyBorder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3" quotePrefix="1" applyFont="1" applyAlignment="1">
      <alignment horizontal="right"/>
    </xf>
    <xf numFmtId="17" fontId="3" fillId="0" borderId="0" xfId="3" quotePrefix="1" applyNumberFormat="1" applyFont="1" applyAlignment="1">
      <alignment horizontal="right"/>
    </xf>
    <xf numFmtId="3" fontId="3" fillId="0" borderId="0" xfId="3" quotePrefix="1" applyNumberFormat="1" applyFont="1" applyAlignment="1">
      <alignment horizontal="right"/>
    </xf>
    <xf numFmtId="0" fontId="16" fillId="0" borderId="0" xfId="3" applyFont="1" applyAlignment="1">
      <alignment horizontal="right"/>
    </xf>
    <xf numFmtId="1" fontId="7" fillId="0" borderId="1" xfId="3" applyNumberFormat="1" applyFont="1" applyBorder="1" applyAlignment="1">
      <alignment horizontal="left"/>
    </xf>
    <xf numFmtId="1" fontId="7" fillId="0" borderId="1" xfId="3" applyNumberFormat="1" applyFont="1" applyBorder="1" applyAlignment="1">
      <alignment horizontal="right"/>
    </xf>
    <xf numFmtId="0" fontId="17" fillId="0" borderId="0" xfId="3" applyFont="1" applyBorder="1"/>
    <xf numFmtId="0" fontId="3" fillId="0" borderId="0" xfId="3" applyFont="1" applyBorder="1" applyAlignment="1"/>
    <xf numFmtId="0" fontId="22" fillId="0" borderId="0" xfId="0" applyFont="1" applyBorder="1"/>
    <xf numFmtId="0" fontId="18" fillId="0" borderId="0" xfId="2" applyAlignment="1" applyProtection="1"/>
    <xf numFmtId="49" fontId="3" fillId="0" borderId="0" xfId="3" applyNumberFormat="1"/>
    <xf numFmtId="0" fontId="6" fillId="0" borderId="0" xfId="6" applyFont="1"/>
    <xf numFmtId="0" fontId="3" fillId="0" borderId="0" xfId="6" applyFont="1" applyFill="1"/>
    <xf numFmtId="0" fontId="3" fillId="0" borderId="0" xfId="6" applyFont="1" applyAlignment="1">
      <alignment horizontal="right"/>
    </xf>
    <xf numFmtId="0" fontId="3" fillId="0" borderId="0" xfId="6" applyFont="1"/>
    <xf numFmtId="0" fontId="7" fillId="0" borderId="2" xfId="6" applyFont="1" applyBorder="1"/>
    <xf numFmtId="0" fontId="3" fillId="0" borderId="2" xfId="6" applyFont="1" applyFill="1" applyBorder="1" applyAlignment="1">
      <alignment horizontal="right"/>
    </xf>
    <xf numFmtId="0" fontId="3" fillId="0" borderId="2" xfId="6" applyFont="1" applyBorder="1" applyAlignment="1">
      <alignment horizontal="right"/>
    </xf>
    <xf numFmtId="0" fontId="19" fillId="0" borderId="2" xfId="6" applyBorder="1" applyAlignment="1">
      <alignment horizontal="right"/>
    </xf>
    <xf numFmtId="0" fontId="3" fillId="0" borderId="0" xfId="6" applyFont="1" applyFill="1" applyAlignment="1">
      <alignment horizontal="right"/>
    </xf>
    <xf numFmtId="0" fontId="3" fillId="0" borderId="0" xfId="6" applyFont="1" applyBorder="1" applyAlignment="1">
      <alignment horizontal="right"/>
    </xf>
    <xf numFmtId="0" fontId="3" fillId="0" borderId="0" xfId="6" quotePrefix="1" applyFont="1" applyBorder="1" applyAlignment="1">
      <alignment horizontal="right"/>
    </xf>
    <xf numFmtId="0" fontId="3" fillId="0" borderId="0" xfId="6" applyFont="1" applyFill="1" applyBorder="1" applyAlignment="1">
      <alignment horizontal="right"/>
    </xf>
    <xf numFmtId="17" fontId="3" fillId="0" borderId="0" xfId="6" applyNumberFormat="1" applyFont="1" applyFill="1" applyAlignment="1">
      <alignment horizontal="right"/>
    </xf>
    <xf numFmtId="0" fontId="3" fillId="0" borderId="0" xfId="6" applyFont="1" applyBorder="1"/>
    <xf numFmtId="0" fontId="3" fillId="0" borderId="1" xfId="6" applyFont="1" applyBorder="1"/>
    <xf numFmtId="0" fontId="3" fillId="0" borderId="1" xfId="6" applyFont="1" applyFill="1" applyBorder="1" applyAlignment="1">
      <alignment horizontal="right"/>
    </xf>
    <xf numFmtId="0" fontId="8" fillId="0" borderId="1" xfId="6" applyFont="1" applyFill="1" applyBorder="1" applyAlignment="1">
      <alignment horizontal="right"/>
    </xf>
    <xf numFmtId="0" fontId="3" fillId="0" borderId="1" xfId="6" applyFont="1" applyBorder="1" applyAlignment="1">
      <alignment horizontal="right"/>
    </xf>
    <xf numFmtId="0" fontId="7" fillId="0" borderId="0" xfId="6" applyFont="1"/>
    <xf numFmtId="3" fontId="7" fillId="0" borderId="0" xfId="6" applyNumberFormat="1" applyFont="1" applyFill="1"/>
    <xf numFmtId="167" fontId="7" fillId="0" borderId="0" xfId="6" applyNumberFormat="1" applyFont="1"/>
    <xf numFmtId="3" fontId="7" fillId="0" borderId="0" xfId="6" applyNumberFormat="1" applyFont="1"/>
    <xf numFmtId="0" fontId="7" fillId="0" borderId="0" xfId="6" applyFont="1" applyAlignment="1">
      <alignment wrapText="1"/>
    </xf>
    <xf numFmtId="0" fontId="20" fillId="0" borderId="0" xfId="6" applyFont="1"/>
    <xf numFmtId="0" fontId="20" fillId="0" borderId="0" xfId="6" applyFont="1" applyFill="1"/>
    <xf numFmtId="0" fontId="20" fillId="0" borderId="0" xfId="6" applyFont="1" applyAlignment="1">
      <alignment horizontal="right"/>
    </xf>
    <xf numFmtId="0" fontId="12" fillId="0" borderId="0" xfId="5" applyFont="1" applyFill="1" applyBorder="1"/>
    <xf numFmtId="0" fontId="25" fillId="0" borderId="0" xfId="0" applyFont="1"/>
    <xf numFmtId="0" fontId="3" fillId="0" borderId="0" xfId="6" applyFont="1" applyAlignment="1">
      <alignment wrapText="1"/>
    </xf>
    <xf numFmtId="0" fontId="3" fillId="0" borderId="0" xfId="6" applyFont="1" applyBorder="1" applyAlignment="1">
      <alignment wrapText="1"/>
    </xf>
    <xf numFmtId="0" fontId="3" fillId="0" borderId="3" xfId="6" applyFont="1" applyBorder="1" applyAlignment="1">
      <alignment wrapText="1"/>
    </xf>
    <xf numFmtId="3" fontId="3" fillId="0" borderId="0" xfId="6" applyNumberFormat="1" applyFont="1" applyAlignment="1">
      <alignment wrapText="1"/>
    </xf>
    <xf numFmtId="167" fontId="3" fillId="0" borderId="0" xfId="6" applyNumberFormat="1" applyFont="1" applyAlignment="1">
      <alignment wrapText="1"/>
    </xf>
    <xf numFmtId="3" fontId="3" fillId="0" borderId="3" xfId="6" applyNumberFormat="1" applyFont="1" applyBorder="1" applyAlignment="1">
      <alignment wrapText="1"/>
    </xf>
    <xf numFmtId="167" fontId="3" fillId="0" borderId="3" xfId="6" applyNumberFormat="1" applyFont="1" applyBorder="1" applyAlignment="1">
      <alignment wrapText="1"/>
    </xf>
    <xf numFmtId="0" fontId="7" fillId="0" borderId="0" xfId="3" applyNumberFormat="1" applyFont="1" applyBorder="1"/>
    <xf numFmtId="0" fontId="3" fillId="0" borderId="0" xfId="3" applyNumberFormat="1" applyFont="1" applyBorder="1"/>
    <xf numFmtId="3" fontId="3" fillId="0" borderId="3" xfId="3" applyNumberFormat="1" applyFont="1" applyBorder="1" applyAlignment="1">
      <alignment horizontal="right"/>
    </xf>
    <xf numFmtId="3" fontId="7" fillId="0" borderId="0" xfId="3" applyNumberFormat="1" applyFont="1" applyBorder="1" applyProtection="1"/>
    <xf numFmtId="10" fontId="3" fillId="0" borderId="0" xfId="3" quotePrefix="1" applyNumberFormat="1" applyFont="1" applyFill="1" applyAlignment="1">
      <alignment horizontal="right"/>
    </xf>
    <xf numFmtId="0" fontId="3" fillId="0" borderId="0" xfId="14"/>
    <xf numFmtId="0" fontId="3" fillId="0" borderId="0" xfId="14" applyFill="1"/>
    <xf numFmtId="0" fontId="7" fillId="0" borderId="2" xfId="14" applyFont="1" applyBorder="1"/>
    <xf numFmtId="0" fontId="3" fillId="0" borderId="0" xfId="14" applyBorder="1"/>
    <xf numFmtId="0" fontId="3" fillId="0" borderId="1" xfId="14" applyBorder="1"/>
    <xf numFmtId="3" fontId="3" fillId="0" borderId="0" xfId="14" applyNumberFormat="1"/>
    <xf numFmtId="1" fontId="7" fillId="0" borderId="0" xfId="3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0" fontId="8" fillId="0" borderId="0" xfId="15" applyFont="1" applyAlignment="1">
      <alignment horizontal="right"/>
    </xf>
    <xf numFmtId="0" fontId="3" fillId="0" borderId="0" xfId="0" quotePrefix="1" applyFont="1" applyFill="1" applyBorder="1" applyAlignment="1">
      <alignment horizontal="right"/>
    </xf>
    <xf numFmtId="0" fontId="3" fillId="0" borderId="0" xfId="0" quotePrefix="1" applyFont="1" applyBorder="1" applyAlignment="1">
      <alignment horizontal="right"/>
    </xf>
    <xf numFmtId="0" fontId="8" fillId="0" borderId="0" xfId="15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quotePrefix="1" applyFont="1" applyAlignment="1">
      <alignment horizontal="right"/>
    </xf>
    <xf numFmtId="0" fontId="3" fillId="0" borderId="0" xfId="0" quotePrefix="1" applyFont="1" applyFill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17" fontId="8" fillId="0" borderId="0" xfId="0" applyNumberFormat="1" applyFont="1" applyFill="1" applyBorder="1" applyAlignment="1">
      <alignment horizontal="right"/>
    </xf>
    <xf numFmtId="17" fontId="8" fillId="0" borderId="1" xfId="0" quotePrefix="1" applyNumberFormat="1" applyFont="1" applyBorder="1" applyAlignment="1">
      <alignment horizontal="right"/>
    </xf>
    <xf numFmtId="17" fontId="8" fillId="0" borderId="1" xfId="0" quotePrefix="1" applyNumberFormat="1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7" fillId="0" borderId="0" xfId="0" applyFont="1" applyAlignment="1">
      <alignment wrapText="1"/>
    </xf>
    <xf numFmtId="3" fontId="3" fillId="0" borderId="0" xfId="0" applyNumberFormat="1" applyFont="1" applyFill="1" applyAlignment="1" applyProtection="1">
      <alignment horizontal="right"/>
      <protection locked="0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/>
    <xf numFmtId="0" fontId="0" fillId="0" borderId="0" xfId="0" applyFill="1"/>
    <xf numFmtId="0" fontId="3" fillId="0" borderId="0" xfId="6" quotePrefix="1" applyFont="1" applyFill="1" applyBorder="1" applyAlignment="1">
      <alignment horizontal="right"/>
    </xf>
    <xf numFmtId="0" fontId="3" fillId="0" borderId="0" xfId="3" applyFill="1"/>
    <xf numFmtId="0" fontId="6" fillId="0" borderId="0" xfId="14" applyFont="1" applyFill="1"/>
    <xf numFmtId="0" fontId="3" fillId="0" borderId="2" xfId="6" applyFont="1" applyFill="1" applyBorder="1" applyAlignment="1">
      <alignment horizontal="center"/>
    </xf>
    <xf numFmtId="0" fontId="19" fillId="0" borderId="2" xfId="6" applyBorder="1" applyAlignment="1">
      <alignment horizontal="center"/>
    </xf>
    <xf numFmtId="0" fontId="3" fillId="0" borderId="0" xfId="6" applyFont="1" applyBorder="1" applyAlignment="1">
      <alignment horizontal="center"/>
    </xf>
    <xf numFmtId="0" fontId="3" fillId="0" borderId="0" xfId="6" applyFont="1" applyAlignment="1">
      <alignment horizontal="center"/>
    </xf>
    <xf numFmtId="0" fontId="3" fillId="0" borderId="1" xfId="6" applyFont="1" applyBorder="1" applyAlignment="1">
      <alignment horizontal="center"/>
    </xf>
    <xf numFmtId="3" fontId="3" fillId="0" borderId="5" xfId="3" applyNumberFormat="1" applyFill="1" applyBorder="1" applyAlignment="1">
      <alignment horizontal="center"/>
    </xf>
    <xf numFmtId="3" fontId="3" fillId="0" borderId="5" xfId="3" applyNumberFormat="1" applyFont="1" applyFill="1" applyBorder="1" applyAlignment="1">
      <alignment horizontal="center"/>
    </xf>
    <xf numFmtId="3" fontId="3" fillId="0" borderId="6" xfId="3" applyNumberFormat="1" applyFont="1" applyFill="1" applyBorder="1" applyAlignment="1">
      <alignment horizontal="center"/>
    </xf>
    <xf numFmtId="0" fontId="3" fillId="0" borderId="6" xfId="3" applyBorder="1" applyAlignment="1">
      <alignment horizontal="center"/>
    </xf>
    <xf numFmtId="0" fontId="3" fillId="0" borderId="5" xfId="3" applyBorder="1" applyAlignment="1">
      <alignment horizontal="center"/>
    </xf>
    <xf numFmtId="3" fontId="3" fillId="0" borderId="6" xfId="3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7" fillId="0" borderId="7" xfId="3" applyNumberFormat="1" applyFont="1" applyBorder="1" applyAlignment="1">
      <alignment horizontal="center"/>
    </xf>
    <xf numFmtId="0" fontId="3" fillId="0" borderId="1" xfId="3" applyBorder="1" applyAlignment="1">
      <alignment horizontal="center"/>
    </xf>
    <xf numFmtId="3" fontId="3" fillId="0" borderId="4" xfId="3" applyNumberFormat="1" applyFont="1" applyBorder="1" applyAlignment="1">
      <alignment horizontal="center"/>
    </xf>
    <xf numFmtId="3" fontId="3" fillId="0" borderId="1" xfId="3" applyNumberFormat="1" applyFont="1" applyBorder="1" applyAlignment="1">
      <alignment horizontal="center"/>
    </xf>
  </cellXfs>
  <cellStyles count="16">
    <cellStyle name="Följde hyperlänken" xfId="1"/>
    <cellStyle name="Hyperlänk" xfId="2" builtinId="8"/>
    <cellStyle name="Normal" xfId="0" builtinId="0"/>
    <cellStyle name="Normal 2" xfId="3"/>
    <cellStyle name="Normal 2 2" xfId="4"/>
    <cellStyle name="Normal 3" xfId="5"/>
    <cellStyle name="Normal 4" xfId="6"/>
    <cellStyle name="Normal 4 2" xfId="7"/>
    <cellStyle name="Normal 5" xfId="14"/>
    <cellStyle name="Normal 5 2" xfId="15"/>
    <cellStyle name="Procent 2" xfId="8"/>
    <cellStyle name="Procent 2 2" xfId="9"/>
    <cellStyle name="Tusental (0)_1999 (2)" xfId="10"/>
    <cellStyle name="Tusental 2" xfId="11"/>
    <cellStyle name="Tusental 3" xfId="12"/>
    <cellStyle name="Valuta (0)_1999 (2)" xfId="13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335280</xdr:colOff>
          <xdr:row>4</xdr:row>
          <xdr:rowOff>60960</xdr:rowOff>
        </xdr:to>
        <xdr:sp macro="" textlink="">
          <xdr:nvSpPr>
            <xdr:cNvPr id="6145" name="ComboBox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sapp2\J\prod\NR\Offentlig%20Ekonomi\Statsbidrag\Maxtaxa\Bidrags&#229;r%202009\Prelimin&#228;r\Maxtaxa%202009se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Tabell 1"/>
      <sheetName val="Tabell 2"/>
      <sheetName val="Tabell 3"/>
      <sheetName val="Bilaga X"/>
      <sheetName val="Blad1"/>
      <sheetName val="VBAallman"/>
      <sheetName val="DiaLogin"/>
    </sheetNames>
    <sheetDataSet>
      <sheetData sheetId="0"/>
      <sheetData sheetId="1"/>
      <sheetData sheetId="2"/>
      <sheetData sheetId="3">
        <row r="4">
          <cell r="K4">
            <v>500000000</v>
          </cell>
        </row>
      </sheetData>
      <sheetData sheetId="4"/>
      <sheetData sheetId="5">
        <row r="4">
          <cell r="R4" t="str">
            <v>Ljusnarsberg</v>
          </cell>
        </row>
        <row r="43">
          <cell r="F43">
            <v>96695039</v>
          </cell>
        </row>
        <row r="44">
          <cell r="F44">
            <v>91478928</v>
          </cell>
        </row>
        <row r="46">
          <cell r="F46">
            <v>87710459</v>
          </cell>
        </row>
        <row r="47">
          <cell r="F47">
            <v>83105365</v>
          </cell>
        </row>
      </sheetData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cb.se/OE011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IV31"/>
  <sheetViews>
    <sheetView showGridLines="0" tabSelected="1" topLeftCell="A4" zoomScaleNormal="100" workbookViewId="0">
      <selection activeCell="A7" sqref="A7"/>
    </sheetView>
  </sheetViews>
  <sheetFormatPr defaultColWidth="0" defaultRowHeight="15" customHeight="1" zeroHeight="1"/>
  <cols>
    <col min="1" max="1" width="8.88671875" customWidth="1"/>
    <col min="2" max="2" width="71.88671875" customWidth="1"/>
    <col min="3" max="3" width="8.88671875" customWidth="1"/>
    <col min="4" max="16384" width="8.88671875" hidden="1"/>
  </cols>
  <sheetData>
    <row r="1" spans="1:256" ht="14.4">
      <c r="A1" s="1" t="s">
        <v>0</v>
      </c>
      <c r="B1" s="1"/>
      <c r="C1" s="1"/>
    </row>
    <row r="2" spans="1:256" ht="14.4">
      <c r="A2" s="1" t="s">
        <v>262</v>
      </c>
      <c r="B2" s="1"/>
      <c r="C2" s="1"/>
    </row>
    <row r="3" spans="1:256" ht="15" customHeight="1"/>
    <row r="4" spans="1:256" ht="25.8">
      <c r="A4" s="2" t="s">
        <v>33</v>
      </c>
    </row>
    <row r="5" spans="1:256" ht="18">
      <c r="A5" s="150" t="s">
        <v>294</v>
      </c>
    </row>
    <row r="6" spans="1:256" ht="18">
      <c r="A6" s="150" t="s">
        <v>967</v>
      </c>
    </row>
    <row r="7" spans="1:256" ht="15" customHeight="1"/>
    <row r="8" spans="1:256" ht="15" customHeight="1"/>
    <row r="9" spans="1:256" ht="15.6">
      <c r="A9" s="3" t="s">
        <v>1</v>
      </c>
      <c r="B9" s="4"/>
    </row>
    <row r="10" spans="1:256" ht="14.4">
      <c r="A10" s="5" t="s">
        <v>2</v>
      </c>
      <c r="B10" s="6" t="s">
        <v>33</v>
      </c>
    </row>
    <row r="11" spans="1:256" ht="14.4">
      <c r="A11" s="5" t="s">
        <v>3</v>
      </c>
      <c r="B11" s="5" t="s">
        <v>152</v>
      </c>
    </row>
    <row r="12" spans="1:256" ht="15.6">
      <c r="A12" s="5" t="s">
        <v>4</v>
      </c>
      <c r="B12" s="5" t="s">
        <v>117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14.4">
      <c r="A13" s="5" t="s">
        <v>5</v>
      </c>
      <c r="B13" t="s">
        <v>264</v>
      </c>
    </row>
    <row r="14" spans="1:256" ht="14.4">
      <c r="A14" s="5" t="s">
        <v>151</v>
      </c>
      <c r="B14" t="s">
        <v>295</v>
      </c>
    </row>
    <row r="15" spans="1:256" ht="14.4">
      <c r="A15" s="5" t="s">
        <v>153</v>
      </c>
      <c r="B15" t="s">
        <v>968</v>
      </c>
    </row>
    <row r="16" spans="1:256" ht="14.4">
      <c r="A16" s="5" t="s">
        <v>284</v>
      </c>
      <c r="B16" s="195" t="s">
        <v>975</v>
      </c>
    </row>
    <row r="17" spans="1:1" ht="14.4">
      <c r="A17" s="5"/>
    </row>
    <row r="18" spans="1:1" ht="15.6">
      <c r="A18" s="7"/>
    </row>
    <row r="19" spans="1:1" ht="14.4">
      <c r="A19" s="5"/>
    </row>
    <row r="20" spans="1:1" ht="15" customHeight="1"/>
    <row r="21" spans="1:1" ht="15" customHeight="1"/>
    <row r="22" spans="1:1" s="6" customFormat="1" ht="14.4">
      <c r="A22" s="5"/>
    </row>
    <row r="23" spans="1:1" ht="15" customHeight="1">
      <c r="A23" s="120" t="s">
        <v>261</v>
      </c>
    </row>
    <row r="24" spans="1:1" ht="14.4">
      <c r="A24" t="s">
        <v>293</v>
      </c>
    </row>
    <row r="25" spans="1:1" ht="15" customHeight="1">
      <c r="A25" t="s">
        <v>283</v>
      </c>
    </row>
    <row r="26" spans="1:1" ht="15" customHeight="1">
      <c r="A26" t="s">
        <v>258</v>
      </c>
    </row>
    <row r="27" spans="1:1" ht="15" customHeight="1"/>
    <row r="28" spans="1:1" ht="15" customHeight="1">
      <c r="A28" s="120" t="s">
        <v>259</v>
      </c>
    </row>
    <row r="29" spans="1:1" ht="15" customHeight="1">
      <c r="A29" s="121" t="s">
        <v>260</v>
      </c>
    </row>
    <row r="30" spans="1:1" ht="15" customHeight="1"/>
    <row r="31" spans="1:1" ht="15" customHeight="1"/>
  </sheetData>
  <hyperlinks>
    <hyperlink ref="A29" r:id="rId1"/>
  </hyperlinks>
  <pageMargins left="0.51181102362204722" right="0.39370078740157483" top="0.98425196850393704" bottom="0.78740157480314965" header="0.35433070866141736" footer="0.51181102362204722"/>
  <pageSetup paperSize="9" orientation="landscape" r:id="rId2"/>
  <headerFooter>
    <oddHeader xml:space="preserve">&amp;L&amp;"Arial,Normal"&amp;10&amp;G
&amp;R&amp;"Arial,Normal"&amp;9
</oddHeader>
    <oddFooter>&amp;R&amp;G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XFD322"/>
  <sheetViews>
    <sheetView showGridLines="0" zoomScaleNormal="100" workbookViewId="0">
      <pane ySplit="7" topLeftCell="A8" activePane="bottomLeft" state="frozen"/>
      <selection pane="bottomLeft"/>
    </sheetView>
  </sheetViews>
  <sheetFormatPr defaultColWidth="0" defaultRowHeight="10.199999999999999"/>
  <cols>
    <col min="1" max="1" width="19.88671875" style="146" customWidth="1"/>
    <col min="2" max="2" width="11.6640625" style="147" customWidth="1"/>
    <col min="3" max="3" width="10.6640625" style="148" customWidth="1"/>
    <col min="4" max="5" width="10.6640625" style="146" customWidth="1"/>
    <col min="6" max="6" width="13.6640625" style="146" bestFit="1" customWidth="1"/>
    <col min="7" max="7" width="8.33203125" style="146" customWidth="1"/>
    <col min="8" max="8" width="11.6640625" style="148" customWidth="1"/>
    <col min="9" max="9" width="12.6640625" style="148" bestFit="1" customWidth="1"/>
    <col min="10" max="10" width="13.6640625" style="146" customWidth="1"/>
    <col min="11" max="16384" width="0" style="146" hidden="1"/>
  </cols>
  <sheetData>
    <row r="1" spans="1:16384" s="126" customFormat="1" ht="16.2" thickBot="1">
      <c r="A1" s="123" t="s">
        <v>969</v>
      </c>
      <c r="B1" s="124"/>
      <c r="C1" s="125"/>
      <c r="H1" s="125"/>
      <c r="I1" s="125"/>
    </row>
    <row r="2" spans="1:16384" s="126" customFormat="1" ht="13.2">
      <c r="A2" s="127" t="s">
        <v>6</v>
      </c>
      <c r="B2" s="128" t="s">
        <v>7</v>
      </c>
      <c r="C2" s="129" t="s">
        <v>8</v>
      </c>
      <c r="D2" s="128" t="s">
        <v>9</v>
      </c>
      <c r="E2" s="128" t="s">
        <v>10</v>
      </c>
      <c r="F2" s="199" t="s">
        <v>11</v>
      </c>
      <c r="G2" s="200"/>
      <c r="H2" s="130" t="s">
        <v>12</v>
      </c>
      <c r="I2" s="129" t="s">
        <v>12</v>
      </c>
      <c r="J2" s="129" t="s">
        <v>12</v>
      </c>
    </row>
    <row r="3" spans="1:16384" s="126" customFormat="1" ht="13.2">
      <c r="B3" s="131" t="s">
        <v>13</v>
      </c>
      <c r="C3" s="125" t="s">
        <v>14</v>
      </c>
      <c r="D3" s="125" t="s">
        <v>15</v>
      </c>
      <c r="E3" s="125" t="s">
        <v>16</v>
      </c>
      <c r="F3" s="201" t="s">
        <v>17</v>
      </c>
      <c r="G3" s="201"/>
      <c r="H3" s="125" t="s">
        <v>18</v>
      </c>
      <c r="I3" s="125" t="s">
        <v>290</v>
      </c>
      <c r="J3" s="125" t="s">
        <v>291</v>
      </c>
    </row>
    <row r="4" spans="1:16384" s="126" customFormat="1" ht="13.2">
      <c r="A4" s="126" t="s">
        <v>19</v>
      </c>
      <c r="B4" s="135" t="s">
        <v>972</v>
      </c>
      <c r="C4" s="125" t="s">
        <v>20</v>
      </c>
      <c r="D4" s="125" t="s">
        <v>21</v>
      </c>
      <c r="E4" s="125" t="s">
        <v>22</v>
      </c>
      <c r="F4" s="202" t="s">
        <v>296</v>
      </c>
      <c r="G4" s="202"/>
      <c r="H4" s="133" t="s">
        <v>277</v>
      </c>
      <c r="I4" s="133" t="s">
        <v>23</v>
      </c>
      <c r="J4" s="133" t="s">
        <v>23</v>
      </c>
    </row>
    <row r="5" spans="1:16384" s="126" customFormat="1" ht="13.2">
      <c r="B5" s="135" t="s">
        <v>973</v>
      </c>
      <c r="C5" s="125" t="s">
        <v>16</v>
      </c>
      <c r="D5" s="125" t="s">
        <v>24</v>
      </c>
      <c r="E5" s="125" t="s">
        <v>25</v>
      </c>
      <c r="F5" s="203" t="s">
        <v>26</v>
      </c>
      <c r="G5" s="203"/>
      <c r="H5" s="125" t="s">
        <v>23</v>
      </c>
      <c r="I5" s="125"/>
      <c r="J5" s="134"/>
    </row>
    <row r="6" spans="1:16384" s="126" customFormat="1" ht="13.2">
      <c r="A6" s="136"/>
      <c r="B6" s="196">
        <v>2020</v>
      </c>
      <c r="C6" s="133" t="s">
        <v>297</v>
      </c>
      <c r="D6" s="133">
        <v>2019</v>
      </c>
      <c r="E6" s="133" t="s">
        <v>297</v>
      </c>
      <c r="F6" s="132" t="s">
        <v>27</v>
      </c>
      <c r="G6" s="132" t="s">
        <v>28</v>
      </c>
      <c r="H6" s="132" t="s">
        <v>31</v>
      </c>
      <c r="I6" s="132"/>
      <c r="J6" s="125"/>
    </row>
    <row r="7" spans="1:16384" s="126" customFormat="1" ht="13.2">
      <c r="A7" s="137"/>
      <c r="B7" s="138"/>
      <c r="C7" s="139" t="s">
        <v>29</v>
      </c>
      <c r="D7" s="139" t="s">
        <v>30</v>
      </c>
      <c r="E7" s="139"/>
      <c r="F7" s="140"/>
      <c r="G7" s="140" t="s">
        <v>31</v>
      </c>
      <c r="H7" s="137"/>
      <c r="I7" s="137"/>
      <c r="J7" s="140"/>
    </row>
    <row r="8" spans="1:16384" s="126" customFormat="1" ht="18" customHeight="1">
      <c r="A8" s="141" t="s">
        <v>32</v>
      </c>
      <c r="B8" s="142">
        <v>10378483</v>
      </c>
      <c r="C8" s="142">
        <v>54433725.557999961</v>
      </c>
      <c r="D8" s="143">
        <v>1</v>
      </c>
      <c r="E8" s="142">
        <v>55597200.922515005</v>
      </c>
      <c r="F8" s="142">
        <v>55273308.312517799</v>
      </c>
      <c r="G8" s="144">
        <v>5325.7598738659599</v>
      </c>
      <c r="H8" s="142"/>
      <c r="I8" s="142">
        <v>4716510549</v>
      </c>
      <c r="J8" s="142">
        <v>-4716510546</v>
      </c>
    </row>
    <row r="9" spans="1:16384" ht="18.75" customHeight="1">
      <c r="A9" s="145" t="s">
        <v>298</v>
      </c>
      <c r="B9" s="154"/>
    </row>
    <row r="10" spans="1:16384" ht="13.2">
      <c r="A10" s="151" t="s">
        <v>287</v>
      </c>
      <c r="B10" s="154">
        <v>94843</v>
      </c>
      <c r="C10" s="154">
        <v>527798.89099999995</v>
      </c>
      <c r="D10" s="155">
        <v>1.0209999999999999</v>
      </c>
      <c r="E10" s="154">
        <v>538882.66771099996</v>
      </c>
      <c r="F10" s="154">
        <v>535743.29898683704</v>
      </c>
      <c r="G10" s="154">
        <v>5648.7384307417196</v>
      </c>
      <c r="H10" s="154">
        <v>322.97855687575998</v>
      </c>
      <c r="I10" s="154">
        <v>30632255</v>
      </c>
      <c r="J10" s="154">
        <v>0</v>
      </c>
      <c r="K10" s="154">
        <v>44259.409513888902</v>
      </c>
      <c r="L10" s="154">
        <v>2</v>
      </c>
      <c r="M10" s="154">
        <v>0</v>
      </c>
      <c r="N10" s="154">
        <v>0</v>
      </c>
      <c r="O10" s="154">
        <v>0</v>
      </c>
      <c r="P10" s="154">
        <v>0</v>
      </c>
      <c r="Q10" s="154">
        <v>0</v>
      </c>
      <c r="R10" s="154">
        <v>0</v>
      </c>
      <c r="S10" s="154">
        <v>0</v>
      </c>
      <c r="T10" s="154">
        <v>0</v>
      </c>
      <c r="U10" s="154">
        <v>0</v>
      </c>
      <c r="V10" s="154">
        <v>0</v>
      </c>
      <c r="W10" s="154">
        <v>0</v>
      </c>
      <c r="X10" s="154">
        <v>0</v>
      </c>
      <c r="Y10" s="154">
        <v>0</v>
      </c>
      <c r="Z10" s="154">
        <v>0</v>
      </c>
      <c r="AA10" s="154">
        <v>0</v>
      </c>
      <c r="AB10" s="154">
        <v>0</v>
      </c>
      <c r="AC10" s="154">
        <v>0</v>
      </c>
      <c r="AD10" s="154">
        <v>0</v>
      </c>
      <c r="AE10" s="154">
        <v>0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  <c r="AL10" s="154">
        <v>0</v>
      </c>
      <c r="AM10" s="154">
        <v>0</v>
      </c>
      <c r="AN10" s="154">
        <v>0</v>
      </c>
      <c r="AO10" s="154">
        <v>0</v>
      </c>
      <c r="AP10" s="154">
        <v>0</v>
      </c>
      <c r="AQ10" s="154">
        <v>0</v>
      </c>
      <c r="AR10" s="154">
        <v>0</v>
      </c>
      <c r="AS10" s="154">
        <v>0</v>
      </c>
      <c r="AT10" s="154">
        <v>0</v>
      </c>
      <c r="AU10" s="154">
        <v>0</v>
      </c>
      <c r="AV10" s="154">
        <v>0</v>
      </c>
      <c r="AW10" s="154">
        <v>0</v>
      </c>
      <c r="AX10" s="154">
        <v>0</v>
      </c>
      <c r="AY10" s="154">
        <v>0</v>
      </c>
      <c r="AZ10" s="154">
        <v>0</v>
      </c>
      <c r="BA10" s="154">
        <v>0</v>
      </c>
      <c r="BB10" s="154">
        <v>0</v>
      </c>
      <c r="BC10" s="154">
        <v>0</v>
      </c>
      <c r="BD10" s="154">
        <v>0</v>
      </c>
      <c r="BE10" s="154">
        <v>0</v>
      </c>
      <c r="BF10" s="154">
        <v>0</v>
      </c>
      <c r="BG10" s="154">
        <v>0</v>
      </c>
      <c r="BH10" s="154">
        <v>0</v>
      </c>
      <c r="BI10" s="154">
        <v>0</v>
      </c>
      <c r="BJ10" s="154">
        <v>0</v>
      </c>
      <c r="BK10" s="154">
        <v>0</v>
      </c>
      <c r="BL10" s="154">
        <v>0</v>
      </c>
      <c r="BM10" s="154">
        <v>0</v>
      </c>
      <c r="BN10" s="154">
        <v>0</v>
      </c>
      <c r="BO10" s="154">
        <v>0</v>
      </c>
      <c r="BP10" s="154">
        <v>0</v>
      </c>
      <c r="BQ10" s="154">
        <v>0</v>
      </c>
      <c r="BR10" s="154">
        <v>0</v>
      </c>
      <c r="BS10" s="154">
        <v>0</v>
      </c>
      <c r="BT10" s="154">
        <v>0</v>
      </c>
      <c r="BU10" s="154">
        <v>0</v>
      </c>
      <c r="BV10" s="154">
        <v>0</v>
      </c>
      <c r="BW10" s="154">
        <v>0</v>
      </c>
      <c r="BX10" s="154">
        <v>0</v>
      </c>
      <c r="BY10" s="154">
        <v>0</v>
      </c>
      <c r="BZ10" s="154">
        <v>0</v>
      </c>
      <c r="CA10" s="154">
        <v>0</v>
      </c>
      <c r="CB10" s="154">
        <v>0</v>
      </c>
      <c r="CC10" s="154">
        <v>0</v>
      </c>
      <c r="CD10" s="154">
        <v>0</v>
      </c>
      <c r="CE10" s="154">
        <v>0</v>
      </c>
      <c r="CF10" s="154">
        <v>0</v>
      </c>
      <c r="CG10" s="154">
        <v>0</v>
      </c>
      <c r="CH10" s="154">
        <v>0</v>
      </c>
      <c r="CI10" s="154">
        <v>0</v>
      </c>
      <c r="CJ10" s="154">
        <v>0</v>
      </c>
      <c r="CK10" s="154">
        <v>0</v>
      </c>
      <c r="CL10" s="154">
        <v>0</v>
      </c>
      <c r="CM10" s="154">
        <v>0</v>
      </c>
      <c r="CN10" s="154">
        <v>0</v>
      </c>
      <c r="CO10" s="154">
        <v>0</v>
      </c>
      <c r="CP10" s="154">
        <v>0</v>
      </c>
      <c r="CQ10" s="154">
        <v>0</v>
      </c>
      <c r="CR10" s="154">
        <v>0</v>
      </c>
      <c r="CS10" s="154">
        <v>0</v>
      </c>
      <c r="CT10" s="154">
        <v>0</v>
      </c>
      <c r="CU10" s="154">
        <v>0</v>
      </c>
      <c r="CV10" s="154">
        <v>0</v>
      </c>
      <c r="CW10" s="154">
        <v>0</v>
      </c>
      <c r="CX10" s="154">
        <v>0</v>
      </c>
      <c r="CY10" s="154">
        <v>0</v>
      </c>
      <c r="CZ10" s="154">
        <v>0</v>
      </c>
      <c r="DA10" s="154">
        <v>0</v>
      </c>
      <c r="DB10" s="154">
        <v>0</v>
      </c>
      <c r="DC10" s="154">
        <v>0</v>
      </c>
      <c r="DD10" s="154">
        <v>0</v>
      </c>
      <c r="DE10" s="154">
        <v>0</v>
      </c>
      <c r="DF10" s="154">
        <v>0</v>
      </c>
      <c r="DG10" s="154">
        <v>0</v>
      </c>
      <c r="DH10" s="154">
        <v>0</v>
      </c>
      <c r="DI10" s="154">
        <v>0</v>
      </c>
      <c r="DJ10" s="154">
        <v>0</v>
      </c>
      <c r="DK10" s="154">
        <v>0</v>
      </c>
      <c r="DL10" s="154">
        <v>0</v>
      </c>
      <c r="DM10" s="154">
        <v>0</v>
      </c>
      <c r="DN10" s="154">
        <v>0</v>
      </c>
      <c r="DO10" s="154">
        <v>0</v>
      </c>
      <c r="DP10" s="154">
        <v>0</v>
      </c>
      <c r="DQ10" s="154">
        <v>0</v>
      </c>
      <c r="DR10" s="154">
        <v>0</v>
      </c>
      <c r="DS10" s="154">
        <v>0</v>
      </c>
      <c r="DT10" s="154">
        <v>0</v>
      </c>
      <c r="DU10" s="154">
        <v>0</v>
      </c>
      <c r="DV10" s="154">
        <v>0</v>
      </c>
      <c r="DW10" s="154">
        <v>0</v>
      </c>
      <c r="DX10" s="154">
        <v>0</v>
      </c>
      <c r="DY10" s="154">
        <v>0</v>
      </c>
      <c r="DZ10" s="154">
        <v>0</v>
      </c>
      <c r="EA10" s="154">
        <v>0</v>
      </c>
      <c r="EB10" s="154">
        <v>0</v>
      </c>
      <c r="EC10" s="154">
        <v>0</v>
      </c>
      <c r="ED10" s="154">
        <v>0</v>
      </c>
      <c r="EE10" s="154">
        <v>0</v>
      </c>
      <c r="EF10" s="154">
        <v>0</v>
      </c>
      <c r="EG10" s="154">
        <v>0</v>
      </c>
      <c r="EH10" s="154">
        <v>0</v>
      </c>
      <c r="EI10" s="154">
        <v>0</v>
      </c>
      <c r="EJ10" s="154">
        <v>0</v>
      </c>
      <c r="EK10" s="154">
        <v>0</v>
      </c>
      <c r="EL10" s="154">
        <v>0</v>
      </c>
      <c r="EM10" s="154">
        <v>0</v>
      </c>
      <c r="EN10" s="154">
        <v>0</v>
      </c>
      <c r="EO10" s="154">
        <v>0</v>
      </c>
      <c r="EP10" s="154">
        <v>0</v>
      </c>
      <c r="EQ10" s="154">
        <v>0</v>
      </c>
      <c r="ER10" s="154">
        <v>0</v>
      </c>
      <c r="ES10" s="154">
        <v>0</v>
      </c>
      <c r="ET10" s="154">
        <v>0</v>
      </c>
      <c r="EU10" s="154">
        <v>0</v>
      </c>
      <c r="EV10" s="154">
        <v>0</v>
      </c>
      <c r="EW10" s="154">
        <v>0</v>
      </c>
      <c r="EX10" s="154">
        <v>0</v>
      </c>
      <c r="EY10" s="154">
        <v>0</v>
      </c>
      <c r="EZ10" s="154">
        <v>0</v>
      </c>
      <c r="FA10" s="154">
        <v>0</v>
      </c>
      <c r="FB10" s="154">
        <v>0</v>
      </c>
      <c r="FC10" s="154">
        <v>0</v>
      </c>
      <c r="FD10" s="154">
        <v>0</v>
      </c>
      <c r="FE10" s="154">
        <v>0</v>
      </c>
      <c r="FF10" s="154">
        <v>0</v>
      </c>
      <c r="FG10" s="154">
        <v>0</v>
      </c>
      <c r="FH10" s="154">
        <v>0</v>
      </c>
      <c r="FI10" s="154">
        <v>0</v>
      </c>
      <c r="FJ10" s="154">
        <v>0</v>
      </c>
      <c r="FK10" s="154">
        <v>0</v>
      </c>
      <c r="FL10" s="154">
        <v>0</v>
      </c>
      <c r="FM10" s="154">
        <v>0</v>
      </c>
      <c r="FN10" s="154">
        <v>0</v>
      </c>
      <c r="FO10" s="154">
        <v>0</v>
      </c>
      <c r="FP10" s="154">
        <v>0</v>
      </c>
      <c r="FQ10" s="154">
        <v>0</v>
      </c>
      <c r="FR10" s="154">
        <v>0</v>
      </c>
      <c r="FS10" s="154">
        <v>0</v>
      </c>
      <c r="FT10" s="154">
        <v>0</v>
      </c>
      <c r="FU10" s="154">
        <v>0</v>
      </c>
      <c r="FV10" s="154">
        <v>0</v>
      </c>
      <c r="FW10" s="154">
        <v>0</v>
      </c>
      <c r="FX10" s="154">
        <v>0</v>
      </c>
      <c r="FY10" s="154">
        <v>0</v>
      </c>
      <c r="FZ10" s="154">
        <v>0</v>
      </c>
      <c r="GA10" s="154">
        <v>0</v>
      </c>
      <c r="GB10" s="154">
        <v>0</v>
      </c>
      <c r="GC10" s="154">
        <v>0</v>
      </c>
      <c r="GD10" s="154">
        <v>0</v>
      </c>
      <c r="GE10" s="154">
        <v>0</v>
      </c>
      <c r="GF10" s="154">
        <v>0</v>
      </c>
      <c r="GG10" s="154">
        <v>0</v>
      </c>
      <c r="GH10" s="154">
        <v>0</v>
      </c>
      <c r="GI10" s="154">
        <v>0</v>
      </c>
      <c r="GJ10" s="154">
        <v>0</v>
      </c>
      <c r="GK10" s="154">
        <v>0</v>
      </c>
      <c r="GL10" s="154">
        <v>0</v>
      </c>
      <c r="GM10" s="154">
        <v>0</v>
      </c>
      <c r="GN10" s="154">
        <v>0</v>
      </c>
      <c r="GO10" s="154">
        <v>0</v>
      </c>
      <c r="GP10" s="154">
        <v>0</v>
      </c>
      <c r="GQ10" s="154">
        <v>0</v>
      </c>
      <c r="GR10" s="154">
        <v>0</v>
      </c>
      <c r="GS10" s="154">
        <v>0</v>
      </c>
      <c r="GT10" s="154">
        <v>0</v>
      </c>
      <c r="GU10" s="154">
        <v>0</v>
      </c>
      <c r="GV10" s="154">
        <v>0</v>
      </c>
      <c r="GW10" s="154">
        <v>0</v>
      </c>
      <c r="GX10" s="154">
        <v>0</v>
      </c>
      <c r="GY10" s="154">
        <v>0</v>
      </c>
      <c r="GZ10" s="154">
        <v>0</v>
      </c>
      <c r="HA10" s="154">
        <v>0</v>
      </c>
      <c r="HB10" s="154">
        <v>0</v>
      </c>
      <c r="HC10" s="154">
        <v>0</v>
      </c>
      <c r="HD10" s="154">
        <v>0</v>
      </c>
      <c r="HE10" s="154">
        <v>0</v>
      </c>
      <c r="HF10" s="154">
        <v>0</v>
      </c>
      <c r="HG10" s="154">
        <v>0</v>
      </c>
      <c r="HH10" s="154">
        <v>0</v>
      </c>
      <c r="HI10" s="154">
        <v>0</v>
      </c>
      <c r="HJ10" s="154">
        <v>0</v>
      </c>
      <c r="HK10" s="154">
        <v>0</v>
      </c>
      <c r="HL10" s="154">
        <v>0</v>
      </c>
      <c r="HM10" s="154">
        <v>0</v>
      </c>
      <c r="HN10" s="154">
        <v>0</v>
      </c>
      <c r="HO10" s="154">
        <v>0</v>
      </c>
      <c r="HP10" s="154">
        <v>0</v>
      </c>
      <c r="HQ10" s="154">
        <v>0</v>
      </c>
      <c r="HR10" s="154">
        <v>0</v>
      </c>
      <c r="HS10" s="154">
        <v>0</v>
      </c>
      <c r="HT10" s="154">
        <v>0</v>
      </c>
      <c r="HU10" s="154">
        <v>0</v>
      </c>
      <c r="HV10" s="154">
        <v>0</v>
      </c>
      <c r="HW10" s="154">
        <v>0</v>
      </c>
      <c r="HX10" s="154">
        <v>0</v>
      </c>
      <c r="HY10" s="154">
        <v>0</v>
      </c>
      <c r="HZ10" s="154">
        <v>0</v>
      </c>
      <c r="IA10" s="154">
        <v>0</v>
      </c>
      <c r="IB10" s="154">
        <v>0</v>
      </c>
      <c r="IC10" s="154">
        <v>0</v>
      </c>
      <c r="ID10" s="154">
        <v>0</v>
      </c>
      <c r="IE10" s="154">
        <v>0</v>
      </c>
      <c r="IF10" s="154">
        <v>0</v>
      </c>
      <c r="IG10" s="154">
        <v>0</v>
      </c>
      <c r="IH10" s="154">
        <v>0</v>
      </c>
      <c r="II10" s="154">
        <v>0</v>
      </c>
      <c r="IJ10" s="154">
        <v>0</v>
      </c>
      <c r="IK10" s="154">
        <v>0</v>
      </c>
      <c r="IL10" s="154">
        <v>0</v>
      </c>
      <c r="IM10" s="154">
        <v>0</v>
      </c>
      <c r="IN10" s="154">
        <v>0</v>
      </c>
      <c r="IO10" s="154">
        <v>0</v>
      </c>
      <c r="IP10" s="154">
        <v>0</v>
      </c>
      <c r="IQ10" s="154">
        <v>0</v>
      </c>
      <c r="IR10" s="154">
        <v>0</v>
      </c>
      <c r="IS10" s="154">
        <v>0</v>
      </c>
      <c r="IT10" s="154">
        <v>0</v>
      </c>
      <c r="IU10" s="154">
        <v>0</v>
      </c>
      <c r="IV10" s="154">
        <v>0</v>
      </c>
      <c r="IW10" s="154">
        <v>0</v>
      </c>
      <c r="IX10" s="154">
        <v>0</v>
      </c>
      <c r="IY10" s="154">
        <v>0</v>
      </c>
      <c r="IZ10" s="154">
        <v>0</v>
      </c>
      <c r="JA10" s="154">
        <v>0</v>
      </c>
      <c r="JB10" s="154">
        <v>0</v>
      </c>
      <c r="JC10" s="154">
        <v>0</v>
      </c>
      <c r="JD10" s="154">
        <v>0</v>
      </c>
      <c r="JE10" s="154">
        <v>0</v>
      </c>
      <c r="JF10" s="154">
        <v>0</v>
      </c>
      <c r="JG10" s="154">
        <v>0</v>
      </c>
      <c r="JH10" s="154">
        <v>0</v>
      </c>
      <c r="JI10" s="154">
        <v>0</v>
      </c>
      <c r="JJ10" s="154">
        <v>0</v>
      </c>
      <c r="JK10" s="154">
        <v>0</v>
      </c>
      <c r="JL10" s="154">
        <v>0</v>
      </c>
      <c r="JM10" s="154">
        <v>0</v>
      </c>
      <c r="JN10" s="154">
        <v>0</v>
      </c>
      <c r="JO10" s="154">
        <v>0</v>
      </c>
      <c r="JP10" s="154">
        <v>0</v>
      </c>
      <c r="JQ10" s="154">
        <v>0</v>
      </c>
      <c r="JR10" s="154">
        <v>0</v>
      </c>
      <c r="JS10" s="154">
        <v>0</v>
      </c>
      <c r="JT10" s="154">
        <v>0</v>
      </c>
      <c r="JU10" s="154">
        <v>0</v>
      </c>
      <c r="JV10" s="154">
        <v>0</v>
      </c>
      <c r="JW10" s="154">
        <v>0</v>
      </c>
      <c r="JX10" s="154">
        <v>0</v>
      </c>
      <c r="JY10" s="154">
        <v>0</v>
      </c>
      <c r="JZ10" s="154">
        <v>0</v>
      </c>
      <c r="KA10" s="154">
        <v>0</v>
      </c>
      <c r="KB10" s="154">
        <v>0</v>
      </c>
      <c r="KC10" s="154">
        <v>0</v>
      </c>
      <c r="KD10" s="154">
        <v>0</v>
      </c>
      <c r="KE10" s="154">
        <v>0</v>
      </c>
      <c r="KF10" s="154">
        <v>0</v>
      </c>
      <c r="KG10" s="154">
        <v>0</v>
      </c>
      <c r="KH10" s="154">
        <v>0</v>
      </c>
      <c r="KI10" s="154">
        <v>0</v>
      </c>
      <c r="KJ10" s="154">
        <v>0</v>
      </c>
      <c r="KK10" s="154">
        <v>0</v>
      </c>
      <c r="KL10" s="154">
        <v>0</v>
      </c>
      <c r="KM10" s="154">
        <v>0</v>
      </c>
      <c r="KN10" s="154">
        <v>0</v>
      </c>
      <c r="KO10" s="154">
        <v>0</v>
      </c>
      <c r="KP10" s="154">
        <v>0</v>
      </c>
      <c r="KQ10" s="154">
        <v>0</v>
      </c>
      <c r="KR10" s="154">
        <v>0</v>
      </c>
      <c r="KS10" s="154">
        <v>0</v>
      </c>
      <c r="KT10" s="154">
        <v>0</v>
      </c>
      <c r="KU10" s="154">
        <v>0</v>
      </c>
      <c r="KV10" s="154">
        <v>0</v>
      </c>
      <c r="KW10" s="154">
        <v>0</v>
      </c>
      <c r="KX10" s="154">
        <v>0</v>
      </c>
      <c r="KY10" s="154">
        <v>0</v>
      </c>
      <c r="KZ10" s="154">
        <v>0</v>
      </c>
      <c r="LA10" s="154">
        <v>0</v>
      </c>
      <c r="LB10" s="154">
        <v>0</v>
      </c>
      <c r="LC10" s="154">
        <v>0</v>
      </c>
      <c r="LD10" s="154">
        <v>0</v>
      </c>
      <c r="LE10" s="154">
        <v>0</v>
      </c>
      <c r="LF10" s="154">
        <v>0</v>
      </c>
      <c r="LG10" s="154">
        <v>0</v>
      </c>
      <c r="LH10" s="154">
        <v>0</v>
      </c>
      <c r="LI10" s="154">
        <v>0</v>
      </c>
      <c r="LJ10" s="154">
        <v>0</v>
      </c>
      <c r="LK10" s="154">
        <v>0</v>
      </c>
      <c r="LL10" s="154">
        <v>0</v>
      </c>
      <c r="LM10" s="154">
        <v>0</v>
      </c>
      <c r="LN10" s="154">
        <v>0</v>
      </c>
      <c r="LO10" s="154">
        <v>0</v>
      </c>
      <c r="LP10" s="154">
        <v>0</v>
      </c>
      <c r="LQ10" s="154">
        <v>0</v>
      </c>
      <c r="LR10" s="154">
        <v>0</v>
      </c>
      <c r="LS10" s="154">
        <v>0</v>
      </c>
      <c r="LT10" s="154">
        <v>0</v>
      </c>
      <c r="LU10" s="154">
        <v>0</v>
      </c>
      <c r="LV10" s="154">
        <v>0</v>
      </c>
      <c r="LW10" s="154">
        <v>0</v>
      </c>
      <c r="LX10" s="154">
        <v>0</v>
      </c>
      <c r="LY10" s="154">
        <v>0</v>
      </c>
      <c r="LZ10" s="154">
        <v>0</v>
      </c>
      <c r="MA10" s="154">
        <v>0</v>
      </c>
      <c r="MB10" s="154">
        <v>0</v>
      </c>
      <c r="MC10" s="154">
        <v>0</v>
      </c>
      <c r="MD10" s="154">
        <v>0</v>
      </c>
      <c r="ME10" s="154">
        <v>0</v>
      </c>
      <c r="MF10" s="154">
        <v>0</v>
      </c>
      <c r="MG10" s="154">
        <v>0</v>
      </c>
      <c r="MH10" s="154">
        <v>0</v>
      </c>
      <c r="MI10" s="154">
        <v>0</v>
      </c>
      <c r="MJ10" s="154">
        <v>0</v>
      </c>
      <c r="MK10" s="154">
        <v>0</v>
      </c>
      <c r="ML10" s="154">
        <v>0</v>
      </c>
      <c r="MM10" s="154">
        <v>0</v>
      </c>
      <c r="MN10" s="154">
        <v>0</v>
      </c>
      <c r="MO10" s="154">
        <v>0</v>
      </c>
      <c r="MP10" s="154">
        <v>0</v>
      </c>
      <c r="MQ10" s="154">
        <v>0</v>
      </c>
      <c r="MR10" s="154">
        <v>0</v>
      </c>
      <c r="MS10" s="154">
        <v>0</v>
      </c>
      <c r="MT10" s="154">
        <v>0</v>
      </c>
      <c r="MU10" s="154">
        <v>0</v>
      </c>
      <c r="MV10" s="154">
        <v>0</v>
      </c>
      <c r="MW10" s="154">
        <v>0</v>
      </c>
      <c r="MX10" s="154">
        <v>0</v>
      </c>
      <c r="MY10" s="154">
        <v>0</v>
      </c>
      <c r="MZ10" s="154">
        <v>0</v>
      </c>
      <c r="NA10" s="154">
        <v>0</v>
      </c>
      <c r="NB10" s="154">
        <v>0</v>
      </c>
      <c r="NC10" s="154">
        <v>0</v>
      </c>
      <c r="ND10" s="154">
        <v>0</v>
      </c>
      <c r="NE10" s="154">
        <v>0</v>
      </c>
      <c r="NF10" s="154">
        <v>0</v>
      </c>
      <c r="NG10" s="154">
        <v>0</v>
      </c>
      <c r="NH10" s="154">
        <v>0</v>
      </c>
      <c r="NI10" s="154">
        <v>0</v>
      </c>
      <c r="NJ10" s="154">
        <v>0</v>
      </c>
      <c r="NK10" s="154">
        <v>0</v>
      </c>
      <c r="NL10" s="154">
        <v>0</v>
      </c>
      <c r="NM10" s="154">
        <v>0</v>
      </c>
      <c r="NN10" s="154">
        <v>0</v>
      </c>
      <c r="NO10" s="154">
        <v>0</v>
      </c>
      <c r="NP10" s="154">
        <v>0</v>
      </c>
      <c r="NQ10" s="154">
        <v>0</v>
      </c>
      <c r="NR10" s="154">
        <v>0</v>
      </c>
      <c r="NS10" s="154">
        <v>0</v>
      </c>
      <c r="NT10" s="154">
        <v>0</v>
      </c>
      <c r="NU10" s="154">
        <v>0</v>
      </c>
      <c r="NV10" s="154">
        <v>0</v>
      </c>
      <c r="NW10" s="154">
        <v>0</v>
      </c>
      <c r="NX10" s="154">
        <v>0</v>
      </c>
      <c r="NY10" s="154">
        <v>0</v>
      </c>
      <c r="NZ10" s="154">
        <v>0</v>
      </c>
      <c r="OA10" s="154">
        <v>0</v>
      </c>
      <c r="OB10" s="154">
        <v>0</v>
      </c>
      <c r="OC10" s="154">
        <v>0</v>
      </c>
      <c r="OD10" s="154">
        <v>0</v>
      </c>
      <c r="OE10" s="154">
        <v>0</v>
      </c>
      <c r="OF10" s="154">
        <v>0</v>
      </c>
      <c r="OG10" s="154">
        <v>0</v>
      </c>
      <c r="OH10" s="154">
        <v>0</v>
      </c>
      <c r="OI10" s="154">
        <v>0</v>
      </c>
      <c r="OJ10" s="154">
        <v>0</v>
      </c>
      <c r="OK10" s="154">
        <v>0</v>
      </c>
      <c r="OL10" s="154">
        <v>0</v>
      </c>
      <c r="OM10" s="154">
        <v>0</v>
      </c>
      <c r="ON10" s="154">
        <v>0</v>
      </c>
      <c r="OO10" s="154">
        <v>0</v>
      </c>
      <c r="OP10" s="154">
        <v>0</v>
      </c>
      <c r="OQ10" s="154">
        <v>0</v>
      </c>
      <c r="OR10" s="154">
        <v>0</v>
      </c>
      <c r="OS10" s="154">
        <v>0</v>
      </c>
      <c r="OT10" s="154">
        <v>0</v>
      </c>
      <c r="OU10" s="154">
        <v>0</v>
      </c>
      <c r="OV10" s="154">
        <v>0</v>
      </c>
      <c r="OW10" s="154">
        <v>0</v>
      </c>
      <c r="OX10" s="154">
        <v>0</v>
      </c>
      <c r="OY10" s="154">
        <v>0</v>
      </c>
      <c r="OZ10" s="154">
        <v>0</v>
      </c>
      <c r="PA10" s="154">
        <v>0</v>
      </c>
      <c r="PB10" s="154">
        <v>0</v>
      </c>
      <c r="PC10" s="154">
        <v>0</v>
      </c>
      <c r="PD10" s="154">
        <v>0</v>
      </c>
      <c r="PE10" s="154">
        <v>0</v>
      </c>
      <c r="PF10" s="154">
        <v>0</v>
      </c>
      <c r="PG10" s="154">
        <v>0</v>
      </c>
      <c r="PH10" s="154">
        <v>0</v>
      </c>
      <c r="PI10" s="154">
        <v>0</v>
      </c>
      <c r="PJ10" s="154">
        <v>0</v>
      </c>
      <c r="PK10" s="154">
        <v>0</v>
      </c>
      <c r="PL10" s="154">
        <v>0</v>
      </c>
      <c r="PM10" s="154">
        <v>0</v>
      </c>
      <c r="PN10" s="154">
        <v>0</v>
      </c>
      <c r="PO10" s="154">
        <v>0</v>
      </c>
      <c r="PP10" s="154">
        <v>0</v>
      </c>
      <c r="PQ10" s="154">
        <v>0</v>
      </c>
      <c r="PR10" s="154">
        <v>0</v>
      </c>
      <c r="PS10" s="154">
        <v>0</v>
      </c>
      <c r="PT10" s="154">
        <v>0</v>
      </c>
      <c r="PU10" s="154">
        <v>0</v>
      </c>
      <c r="PV10" s="154">
        <v>0</v>
      </c>
      <c r="PW10" s="154">
        <v>0</v>
      </c>
      <c r="PX10" s="154">
        <v>0</v>
      </c>
      <c r="PY10" s="154">
        <v>0</v>
      </c>
      <c r="PZ10" s="154">
        <v>0</v>
      </c>
      <c r="QA10" s="154">
        <v>0</v>
      </c>
      <c r="QB10" s="154">
        <v>0</v>
      </c>
      <c r="QC10" s="154">
        <v>0</v>
      </c>
      <c r="QD10" s="154">
        <v>0</v>
      </c>
      <c r="QE10" s="154">
        <v>0</v>
      </c>
      <c r="QF10" s="154">
        <v>0</v>
      </c>
      <c r="QG10" s="154">
        <v>0</v>
      </c>
      <c r="QH10" s="154">
        <v>0</v>
      </c>
      <c r="QI10" s="154">
        <v>0</v>
      </c>
      <c r="QJ10" s="154">
        <v>0</v>
      </c>
      <c r="QK10" s="154">
        <v>0</v>
      </c>
      <c r="QL10" s="154">
        <v>0</v>
      </c>
      <c r="QM10" s="154">
        <v>0</v>
      </c>
      <c r="QN10" s="154">
        <v>0</v>
      </c>
      <c r="QO10" s="154">
        <v>0</v>
      </c>
      <c r="QP10" s="154">
        <v>0</v>
      </c>
      <c r="QQ10" s="154">
        <v>0</v>
      </c>
      <c r="QR10" s="154">
        <v>0</v>
      </c>
      <c r="QS10" s="154">
        <v>0</v>
      </c>
      <c r="QT10" s="154">
        <v>0</v>
      </c>
      <c r="QU10" s="154">
        <v>0</v>
      </c>
      <c r="QV10" s="154">
        <v>0</v>
      </c>
      <c r="QW10" s="154">
        <v>0</v>
      </c>
      <c r="QX10" s="154">
        <v>0</v>
      </c>
      <c r="QY10" s="154">
        <v>0</v>
      </c>
      <c r="QZ10" s="154">
        <v>0</v>
      </c>
      <c r="RA10" s="154">
        <v>0</v>
      </c>
      <c r="RB10" s="154">
        <v>0</v>
      </c>
      <c r="RC10" s="154">
        <v>0</v>
      </c>
      <c r="RD10" s="154">
        <v>0</v>
      </c>
      <c r="RE10" s="154">
        <v>0</v>
      </c>
      <c r="RF10" s="154">
        <v>0</v>
      </c>
      <c r="RG10" s="154">
        <v>0</v>
      </c>
      <c r="RH10" s="154">
        <v>0</v>
      </c>
      <c r="RI10" s="154">
        <v>0</v>
      </c>
      <c r="RJ10" s="154">
        <v>0</v>
      </c>
      <c r="RK10" s="154">
        <v>0</v>
      </c>
      <c r="RL10" s="154">
        <v>0</v>
      </c>
      <c r="RM10" s="154">
        <v>0</v>
      </c>
      <c r="RN10" s="154">
        <v>0</v>
      </c>
      <c r="RO10" s="154">
        <v>0</v>
      </c>
      <c r="RP10" s="154">
        <v>0</v>
      </c>
      <c r="RQ10" s="154">
        <v>0</v>
      </c>
      <c r="RR10" s="154">
        <v>0</v>
      </c>
      <c r="RS10" s="154">
        <v>0</v>
      </c>
      <c r="RT10" s="154">
        <v>0</v>
      </c>
      <c r="RU10" s="154">
        <v>0</v>
      </c>
      <c r="RV10" s="154">
        <v>0</v>
      </c>
      <c r="RW10" s="154">
        <v>0</v>
      </c>
      <c r="RX10" s="154">
        <v>0</v>
      </c>
      <c r="RY10" s="154">
        <v>0</v>
      </c>
      <c r="RZ10" s="154">
        <v>0</v>
      </c>
      <c r="SA10" s="154">
        <v>0</v>
      </c>
      <c r="SB10" s="154">
        <v>0</v>
      </c>
      <c r="SC10" s="154">
        <v>0</v>
      </c>
      <c r="SD10" s="154">
        <v>0</v>
      </c>
      <c r="SE10" s="154">
        <v>0</v>
      </c>
      <c r="SF10" s="154">
        <v>0</v>
      </c>
      <c r="SG10" s="154">
        <v>0</v>
      </c>
      <c r="SH10" s="154">
        <v>0</v>
      </c>
      <c r="SI10" s="154">
        <v>0</v>
      </c>
      <c r="SJ10" s="154">
        <v>0</v>
      </c>
      <c r="SK10" s="154">
        <v>0</v>
      </c>
      <c r="SL10" s="154">
        <v>0</v>
      </c>
      <c r="SM10" s="154">
        <v>0</v>
      </c>
      <c r="SN10" s="154">
        <v>0</v>
      </c>
      <c r="SO10" s="154">
        <v>0</v>
      </c>
      <c r="SP10" s="154">
        <v>0</v>
      </c>
      <c r="SQ10" s="154">
        <v>0</v>
      </c>
      <c r="SR10" s="154">
        <v>0</v>
      </c>
      <c r="SS10" s="154">
        <v>0</v>
      </c>
      <c r="ST10" s="154">
        <v>0</v>
      </c>
      <c r="SU10" s="154">
        <v>0</v>
      </c>
      <c r="SV10" s="154">
        <v>0</v>
      </c>
      <c r="SW10" s="154">
        <v>0</v>
      </c>
      <c r="SX10" s="154">
        <v>0</v>
      </c>
      <c r="SY10" s="154">
        <v>0</v>
      </c>
      <c r="SZ10" s="154">
        <v>0</v>
      </c>
      <c r="TA10" s="154">
        <v>0</v>
      </c>
      <c r="TB10" s="154">
        <v>0</v>
      </c>
      <c r="TC10" s="154">
        <v>0</v>
      </c>
      <c r="TD10" s="154">
        <v>0</v>
      </c>
      <c r="TE10" s="154">
        <v>0</v>
      </c>
      <c r="TF10" s="154">
        <v>0</v>
      </c>
      <c r="TG10" s="154">
        <v>0</v>
      </c>
      <c r="TH10" s="154">
        <v>0</v>
      </c>
      <c r="TI10" s="154">
        <v>0</v>
      </c>
      <c r="TJ10" s="154">
        <v>0</v>
      </c>
      <c r="TK10" s="154">
        <v>0</v>
      </c>
      <c r="TL10" s="154">
        <v>0</v>
      </c>
      <c r="TM10" s="154">
        <v>0</v>
      </c>
      <c r="TN10" s="154">
        <v>0</v>
      </c>
      <c r="TO10" s="154">
        <v>0</v>
      </c>
      <c r="TP10" s="154">
        <v>0</v>
      </c>
      <c r="TQ10" s="154">
        <v>0</v>
      </c>
      <c r="TR10" s="154">
        <v>0</v>
      </c>
      <c r="TS10" s="154">
        <v>0</v>
      </c>
      <c r="TT10" s="154">
        <v>0</v>
      </c>
      <c r="TU10" s="154">
        <v>0</v>
      </c>
      <c r="TV10" s="154">
        <v>0</v>
      </c>
      <c r="TW10" s="154">
        <v>0</v>
      </c>
      <c r="TX10" s="154">
        <v>0</v>
      </c>
      <c r="TY10" s="154">
        <v>0</v>
      </c>
      <c r="TZ10" s="154">
        <v>0</v>
      </c>
      <c r="UA10" s="154">
        <v>0</v>
      </c>
      <c r="UB10" s="154">
        <v>0</v>
      </c>
      <c r="UC10" s="154">
        <v>0</v>
      </c>
      <c r="UD10" s="154">
        <v>0</v>
      </c>
      <c r="UE10" s="154">
        <v>0</v>
      </c>
      <c r="UF10" s="154">
        <v>0</v>
      </c>
      <c r="UG10" s="154">
        <v>0</v>
      </c>
      <c r="UH10" s="154">
        <v>0</v>
      </c>
      <c r="UI10" s="154">
        <v>0</v>
      </c>
      <c r="UJ10" s="154">
        <v>0</v>
      </c>
      <c r="UK10" s="154">
        <v>0</v>
      </c>
      <c r="UL10" s="154">
        <v>0</v>
      </c>
      <c r="UM10" s="154">
        <v>0</v>
      </c>
      <c r="UN10" s="154">
        <v>0</v>
      </c>
      <c r="UO10" s="154">
        <v>0</v>
      </c>
      <c r="UP10" s="154">
        <v>0</v>
      </c>
      <c r="UQ10" s="154">
        <v>0</v>
      </c>
      <c r="UR10" s="154">
        <v>0</v>
      </c>
      <c r="US10" s="154">
        <v>0</v>
      </c>
      <c r="UT10" s="154">
        <v>0</v>
      </c>
      <c r="UU10" s="154">
        <v>0</v>
      </c>
      <c r="UV10" s="154">
        <v>0</v>
      </c>
      <c r="UW10" s="154">
        <v>0</v>
      </c>
      <c r="UX10" s="154">
        <v>0</v>
      </c>
      <c r="UY10" s="154">
        <v>0</v>
      </c>
      <c r="UZ10" s="154">
        <v>0</v>
      </c>
      <c r="VA10" s="154">
        <v>0</v>
      </c>
      <c r="VB10" s="154">
        <v>0</v>
      </c>
      <c r="VC10" s="154">
        <v>0</v>
      </c>
      <c r="VD10" s="154">
        <v>0</v>
      </c>
      <c r="VE10" s="154">
        <v>0</v>
      </c>
      <c r="VF10" s="154">
        <v>0</v>
      </c>
      <c r="VG10" s="154">
        <v>0</v>
      </c>
      <c r="VH10" s="154">
        <v>0</v>
      </c>
      <c r="VI10" s="154">
        <v>0</v>
      </c>
      <c r="VJ10" s="154">
        <v>0</v>
      </c>
      <c r="VK10" s="154">
        <v>0</v>
      </c>
      <c r="VL10" s="154">
        <v>0</v>
      </c>
      <c r="VM10" s="154">
        <v>0</v>
      </c>
      <c r="VN10" s="154">
        <v>0</v>
      </c>
      <c r="VO10" s="154">
        <v>0</v>
      </c>
      <c r="VP10" s="154">
        <v>0</v>
      </c>
      <c r="VQ10" s="154">
        <v>0</v>
      </c>
      <c r="VR10" s="154">
        <v>0</v>
      </c>
      <c r="VS10" s="154">
        <v>0</v>
      </c>
      <c r="VT10" s="154">
        <v>0</v>
      </c>
      <c r="VU10" s="154">
        <v>0</v>
      </c>
      <c r="VV10" s="154">
        <v>0</v>
      </c>
      <c r="VW10" s="154">
        <v>0</v>
      </c>
      <c r="VX10" s="154">
        <v>0</v>
      </c>
      <c r="VY10" s="154">
        <v>0</v>
      </c>
      <c r="VZ10" s="154">
        <v>0</v>
      </c>
      <c r="WA10" s="154">
        <v>0</v>
      </c>
      <c r="WB10" s="154">
        <v>0</v>
      </c>
      <c r="WC10" s="154">
        <v>0</v>
      </c>
      <c r="WD10" s="154">
        <v>0</v>
      </c>
      <c r="WE10" s="154">
        <v>0</v>
      </c>
      <c r="WF10" s="154">
        <v>0</v>
      </c>
      <c r="WG10" s="154">
        <v>0</v>
      </c>
      <c r="WH10" s="154">
        <v>0</v>
      </c>
      <c r="WI10" s="154">
        <v>0</v>
      </c>
      <c r="WJ10" s="154">
        <v>0</v>
      </c>
      <c r="WK10" s="154">
        <v>0</v>
      </c>
      <c r="WL10" s="154">
        <v>0</v>
      </c>
      <c r="WM10" s="154">
        <v>0</v>
      </c>
      <c r="WN10" s="154">
        <v>0</v>
      </c>
      <c r="WO10" s="154">
        <v>0</v>
      </c>
      <c r="WP10" s="154">
        <v>0</v>
      </c>
      <c r="WQ10" s="154">
        <v>0</v>
      </c>
      <c r="WR10" s="154">
        <v>0</v>
      </c>
      <c r="WS10" s="154">
        <v>0</v>
      </c>
      <c r="WT10" s="154">
        <v>0</v>
      </c>
      <c r="WU10" s="154">
        <v>0</v>
      </c>
      <c r="WV10" s="154">
        <v>0</v>
      </c>
      <c r="WW10" s="154">
        <v>0</v>
      </c>
      <c r="WX10" s="154">
        <v>0</v>
      </c>
      <c r="WY10" s="154">
        <v>0</v>
      </c>
      <c r="WZ10" s="154">
        <v>0</v>
      </c>
      <c r="XA10" s="154">
        <v>0</v>
      </c>
      <c r="XB10" s="154">
        <v>0</v>
      </c>
      <c r="XC10" s="154">
        <v>0</v>
      </c>
      <c r="XD10" s="154">
        <v>0</v>
      </c>
      <c r="XE10" s="154">
        <v>0</v>
      </c>
      <c r="XF10" s="154">
        <v>0</v>
      </c>
      <c r="XG10" s="154">
        <v>0</v>
      </c>
      <c r="XH10" s="154">
        <v>0</v>
      </c>
      <c r="XI10" s="154">
        <v>0</v>
      </c>
      <c r="XJ10" s="154">
        <v>0</v>
      </c>
      <c r="XK10" s="154">
        <v>0</v>
      </c>
      <c r="XL10" s="154">
        <v>0</v>
      </c>
      <c r="XM10" s="154">
        <v>0</v>
      </c>
      <c r="XN10" s="154">
        <v>0</v>
      </c>
      <c r="XO10" s="154">
        <v>0</v>
      </c>
      <c r="XP10" s="154">
        <v>0</v>
      </c>
      <c r="XQ10" s="154">
        <v>0</v>
      </c>
      <c r="XR10" s="154">
        <v>0</v>
      </c>
      <c r="XS10" s="154">
        <v>0</v>
      </c>
      <c r="XT10" s="154">
        <v>0</v>
      </c>
      <c r="XU10" s="154">
        <v>0</v>
      </c>
      <c r="XV10" s="154">
        <v>0</v>
      </c>
      <c r="XW10" s="154">
        <v>0</v>
      </c>
      <c r="XX10" s="154">
        <v>0</v>
      </c>
      <c r="XY10" s="154">
        <v>0</v>
      </c>
      <c r="XZ10" s="154">
        <v>0</v>
      </c>
      <c r="YA10" s="154">
        <v>0</v>
      </c>
      <c r="YB10" s="154">
        <v>0</v>
      </c>
      <c r="YC10" s="154">
        <v>0</v>
      </c>
      <c r="YD10" s="154">
        <v>0</v>
      </c>
      <c r="YE10" s="154">
        <v>0</v>
      </c>
      <c r="YF10" s="154">
        <v>0</v>
      </c>
      <c r="YG10" s="154">
        <v>0</v>
      </c>
      <c r="YH10" s="154">
        <v>0</v>
      </c>
      <c r="YI10" s="154">
        <v>0</v>
      </c>
      <c r="YJ10" s="154">
        <v>0</v>
      </c>
      <c r="YK10" s="154">
        <v>0</v>
      </c>
      <c r="YL10" s="154">
        <v>0</v>
      </c>
      <c r="YM10" s="154">
        <v>0</v>
      </c>
      <c r="YN10" s="154">
        <v>0</v>
      </c>
      <c r="YO10" s="154">
        <v>0</v>
      </c>
      <c r="YP10" s="154">
        <v>0</v>
      </c>
      <c r="YQ10" s="154">
        <v>0</v>
      </c>
      <c r="YR10" s="154">
        <v>0</v>
      </c>
      <c r="YS10" s="154">
        <v>0</v>
      </c>
      <c r="YT10" s="154">
        <v>0</v>
      </c>
      <c r="YU10" s="154">
        <v>0</v>
      </c>
      <c r="YV10" s="154">
        <v>0</v>
      </c>
      <c r="YW10" s="154">
        <v>0</v>
      </c>
      <c r="YX10" s="154">
        <v>0</v>
      </c>
      <c r="YY10" s="154">
        <v>0</v>
      </c>
      <c r="YZ10" s="154">
        <v>0</v>
      </c>
      <c r="ZA10" s="154">
        <v>0</v>
      </c>
      <c r="ZB10" s="154">
        <v>0</v>
      </c>
      <c r="ZC10" s="154">
        <v>0</v>
      </c>
      <c r="ZD10" s="154">
        <v>0</v>
      </c>
      <c r="ZE10" s="154">
        <v>0</v>
      </c>
      <c r="ZF10" s="154">
        <v>0</v>
      </c>
      <c r="ZG10" s="154">
        <v>0</v>
      </c>
      <c r="ZH10" s="154">
        <v>0</v>
      </c>
      <c r="ZI10" s="154">
        <v>0</v>
      </c>
      <c r="ZJ10" s="154">
        <v>0</v>
      </c>
      <c r="ZK10" s="154">
        <v>0</v>
      </c>
      <c r="ZL10" s="154">
        <v>0</v>
      </c>
      <c r="ZM10" s="154">
        <v>0</v>
      </c>
      <c r="ZN10" s="154">
        <v>0</v>
      </c>
      <c r="ZO10" s="154">
        <v>0</v>
      </c>
      <c r="ZP10" s="154">
        <v>0</v>
      </c>
      <c r="ZQ10" s="154">
        <v>0</v>
      </c>
      <c r="ZR10" s="154">
        <v>0</v>
      </c>
      <c r="ZS10" s="154">
        <v>0</v>
      </c>
      <c r="ZT10" s="154">
        <v>0</v>
      </c>
      <c r="ZU10" s="154">
        <v>0</v>
      </c>
      <c r="ZV10" s="154">
        <v>0</v>
      </c>
      <c r="ZW10" s="154">
        <v>0</v>
      </c>
      <c r="ZX10" s="154">
        <v>0</v>
      </c>
      <c r="ZY10" s="154">
        <v>0</v>
      </c>
      <c r="ZZ10" s="154">
        <v>0</v>
      </c>
      <c r="AAA10" s="154">
        <v>0</v>
      </c>
      <c r="AAB10" s="154">
        <v>0</v>
      </c>
      <c r="AAC10" s="154">
        <v>0</v>
      </c>
      <c r="AAD10" s="154">
        <v>0</v>
      </c>
      <c r="AAE10" s="154">
        <v>0</v>
      </c>
      <c r="AAF10" s="154">
        <v>0</v>
      </c>
      <c r="AAG10" s="154">
        <v>0</v>
      </c>
      <c r="AAH10" s="154">
        <v>0</v>
      </c>
      <c r="AAI10" s="154">
        <v>0</v>
      </c>
      <c r="AAJ10" s="154">
        <v>0</v>
      </c>
      <c r="AAK10" s="154">
        <v>0</v>
      </c>
      <c r="AAL10" s="154">
        <v>0</v>
      </c>
      <c r="AAM10" s="154">
        <v>0</v>
      </c>
      <c r="AAN10" s="154">
        <v>0</v>
      </c>
      <c r="AAO10" s="154">
        <v>0</v>
      </c>
      <c r="AAP10" s="154">
        <v>0</v>
      </c>
      <c r="AAQ10" s="154">
        <v>0</v>
      </c>
      <c r="AAR10" s="154">
        <v>0</v>
      </c>
      <c r="AAS10" s="154">
        <v>0</v>
      </c>
      <c r="AAT10" s="154">
        <v>0</v>
      </c>
      <c r="AAU10" s="154">
        <v>0</v>
      </c>
      <c r="AAV10" s="154">
        <v>0</v>
      </c>
      <c r="AAW10" s="154">
        <v>0</v>
      </c>
      <c r="AAX10" s="154">
        <v>0</v>
      </c>
      <c r="AAY10" s="154">
        <v>0</v>
      </c>
      <c r="AAZ10" s="154">
        <v>0</v>
      </c>
      <c r="ABA10" s="154">
        <v>0</v>
      </c>
      <c r="ABB10" s="154">
        <v>0</v>
      </c>
      <c r="ABC10" s="154">
        <v>0</v>
      </c>
      <c r="ABD10" s="154">
        <v>0</v>
      </c>
      <c r="ABE10" s="154">
        <v>0</v>
      </c>
      <c r="ABF10" s="154">
        <v>0</v>
      </c>
      <c r="ABG10" s="154">
        <v>0</v>
      </c>
      <c r="ABH10" s="154">
        <v>0</v>
      </c>
      <c r="ABI10" s="154">
        <v>0</v>
      </c>
      <c r="ABJ10" s="154">
        <v>0</v>
      </c>
      <c r="ABK10" s="154">
        <v>0</v>
      </c>
      <c r="ABL10" s="154">
        <v>0</v>
      </c>
      <c r="ABM10" s="154">
        <v>0</v>
      </c>
      <c r="ABN10" s="154">
        <v>0</v>
      </c>
      <c r="ABO10" s="154">
        <v>0</v>
      </c>
      <c r="ABP10" s="154">
        <v>0</v>
      </c>
      <c r="ABQ10" s="154">
        <v>0</v>
      </c>
      <c r="ABR10" s="154">
        <v>0</v>
      </c>
      <c r="ABS10" s="154">
        <v>0</v>
      </c>
      <c r="ABT10" s="154">
        <v>0</v>
      </c>
      <c r="ABU10" s="154">
        <v>0</v>
      </c>
      <c r="ABV10" s="154">
        <v>0</v>
      </c>
      <c r="ABW10" s="154">
        <v>0</v>
      </c>
      <c r="ABX10" s="154">
        <v>0</v>
      </c>
      <c r="ABY10" s="154">
        <v>0</v>
      </c>
      <c r="ABZ10" s="154">
        <v>0</v>
      </c>
      <c r="ACA10" s="154">
        <v>0</v>
      </c>
      <c r="ACB10" s="154">
        <v>0</v>
      </c>
      <c r="ACC10" s="154">
        <v>0</v>
      </c>
      <c r="ACD10" s="154">
        <v>0</v>
      </c>
      <c r="ACE10" s="154">
        <v>0</v>
      </c>
      <c r="ACF10" s="154">
        <v>0</v>
      </c>
      <c r="ACG10" s="154">
        <v>0</v>
      </c>
      <c r="ACH10" s="154">
        <v>0</v>
      </c>
      <c r="ACI10" s="154">
        <v>0</v>
      </c>
      <c r="ACJ10" s="154">
        <v>0</v>
      </c>
      <c r="ACK10" s="154">
        <v>0</v>
      </c>
      <c r="ACL10" s="154">
        <v>0</v>
      </c>
      <c r="ACM10" s="154">
        <v>0</v>
      </c>
      <c r="ACN10" s="154">
        <v>0</v>
      </c>
      <c r="ACO10" s="154">
        <v>0</v>
      </c>
      <c r="ACP10" s="154">
        <v>0</v>
      </c>
      <c r="ACQ10" s="154">
        <v>0</v>
      </c>
      <c r="ACR10" s="154">
        <v>0</v>
      </c>
      <c r="ACS10" s="154">
        <v>0</v>
      </c>
      <c r="ACT10" s="154">
        <v>0</v>
      </c>
      <c r="ACU10" s="154">
        <v>0</v>
      </c>
      <c r="ACV10" s="154">
        <v>0</v>
      </c>
      <c r="ACW10" s="154">
        <v>0</v>
      </c>
      <c r="ACX10" s="154">
        <v>0</v>
      </c>
      <c r="ACY10" s="154">
        <v>0</v>
      </c>
      <c r="ACZ10" s="154">
        <v>0</v>
      </c>
      <c r="ADA10" s="154">
        <v>0</v>
      </c>
      <c r="ADB10" s="154">
        <v>0</v>
      </c>
      <c r="ADC10" s="154">
        <v>0</v>
      </c>
      <c r="ADD10" s="154">
        <v>0</v>
      </c>
      <c r="ADE10" s="154">
        <v>0</v>
      </c>
      <c r="ADF10" s="154">
        <v>0</v>
      </c>
      <c r="ADG10" s="154">
        <v>0</v>
      </c>
      <c r="ADH10" s="154">
        <v>0</v>
      </c>
      <c r="ADI10" s="154">
        <v>0</v>
      </c>
      <c r="ADJ10" s="154">
        <v>0</v>
      </c>
      <c r="ADK10" s="154">
        <v>0</v>
      </c>
      <c r="ADL10" s="154">
        <v>0</v>
      </c>
      <c r="ADM10" s="154">
        <v>0</v>
      </c>
      <c r="ADN10" s="154">
        <v>0</v>
      </c>
      <c r="ADO10" s="154">
        <v>0</v>
      </c>
      <c r="ADP10" s="154">
        <v>0</v>
      </c>
      <c r="ADQ10" s="154">
        <v>0</v>
      </c>
      <c r="ADR10" s="154">
        <v>0</v>
      </c>
      <c r="ADS10" s="154">
        <v>0</v>
      </c>
      <c r="ADT10" s="154">
        <v>0</v>
      </c>
      <c r="ADU10" s="154">
        <v>0</v>
      </c>
      <c r="ADV10" s="154">
        <v>0</v>
      </c>
      <c r="ADW10" s="154">
        <v>0</v>
      </c>
      <c r="ADX10" s="154">
        <v>0</v>
      </c>
      <c r="ADY10" s="154">
        <v>0</v>
      </c>
      <c r="ADZ10" s="154">
        <v>0</v>
      </c>
      <c r="AEA10" s="154">
        <v>0</v>
      </c>
      <c r="AEB10" s="154">
        <v>0</v>
      </c>
      <c r="AEC10" s="154">
        <v>0</v>
      </c>
      <c r="AED10" s="154">
        <v>0</v>
      </c>
      <c r="AEE10" s="154">
        <v>0</v>
      </c>
      <c r="AEF10" s="154">
        <v>0</v>
      </c>
      <c r="AEG10" s="154">
        <v>0</v>
      </c>
      <c r="AEH10" s="154">
        <v>0</v>
      </c>
      <c r="AEI10" s="154">
        <v>0</v>
      </c>
      <c r="AEJ10" s="154">
        <v>0</v>
      </c>
      <c r="AEK10" s="154">
        <v>0</v>
      </c>
      <c r="AEL10" s="154">
        <v>0</v>
      </c>
      <c r="AEM10" s="154">
        <v>0</v>
      </c>
      <c r="AEN10" s="154">
        <v>0</v>
      </c>
      <c r="AEO10" s="154">
        <v>0</v>
      </c>
      <c r="AEP10" s="154">
        <v>0</v>
      </c>
      <c r="AEQ10" s="154">
        <v>0</v>
      </c>
      <c r="AER10" s="154">
        <v>0</v>
      </c>
      <c r="AES10" s="154">
        <v>0</v>
      </c>
      <c r="AET10" s="154">
        <v>0</v>
      </c>
      <c r="AEU10" s="154">
        <v>0</v>
      </c>
      <c r="AEV10" s="154">
        <v>0</v>
      </c>
      <c r="AEW10" s="154">
        <v>0</v>
      </c>
      <c r="AEX10" s="154">
        <v>0</v>
      </c>
      <c r="AEY10" s="154">
        <v>0</v>
      </c>
      <c r="AEZ10" s="154">
        <v>0</v>
      </c>
      <c r="AFA10" s="154">
        <v>0</v>
      </c>
      <c r="AFB10" s="154">
        <v>0</v>
      </c>
      <c r="AFC10" s="154">
        <v>0</v>
      </c>
      <c r="AFD10" s="154">
        <v>0</v>
      </c>
      <c r="AFE10" s="154">
        <v>0</v>
      </c>
      <c r="AFF10" s="154">
        <v>0</v>
      </c>
      <c r="AFG10" s="154">
        <v>0</v>
      </c>
      <c r="AFH10" s="154">
        <v>0</v>
      </c>
      <c r="AFI10" s="154">
        <v>0</v>
      </c>
      <c r="AFJ10" s="154">
        <v>0</v>
      </c>
      <c r="AFK10" s="154">
        <v>0</v>
      </c>
      <c r="AFL10" s="154">
        <v>0</v>
      </c>
      <c r="AFM10" s="154">
        <v>0</v>
      </c>
      <c r="AFN10" s="154">
        <v>0</v>
      </c>
      <c r="AFO10" s="154">
        <v>0</v>
      </c>
      <c r="AFP10" s="154">
        <v>0</v>
      </c>
      <c r="AFQ10" s="154">
        <v>0</v>
      </c>
      <c r="AFR10" s="154">
        <v>0</v>
      </c>
      <c r="AFS10" s="154">
        <v>0</v>
      </c>
      <c r="AFT10" s="154">
        <v>0</v>
      </c>
      <c r="AFU10" s="154">
        <v>0</v>
      </c>
      <c r="AFV10" s="154">
        <v>0</v>
      </c>
      <c r="AFW10" s="154">
        <v>0</v>
      </c>
      <c r="AFX10" s="154">
        <v>0</v>
      </c>
      <c r="AFY10" s="154">
        <v>0</v>
      </c>
      <c r="AFZ10" s="154">
        <v>0</v>
      </c>
      <c r="AGA10" s="154">
        <v>0</v>
      </c>
      <c r="AGB10" s="154">
        <v>0</v>
      </c>
      <c r="AGC10" s="154">
        <v>0</v>
      </c>
      <c r="AGD10" s="154">
        <v>0</v>
      </c>
      <c r="AGE10" s="154">
        <v>0</v>
      </c>
      <c r="AGF10" s="154">
        <v>0</v>
      </c>
      <c r="AGG10" s="154">
        <v>0</v>
      </c>
      <c r="AGH10" s="154">
        <v>0</v>
      </c>
      <c r="AGI10" s="154">
        <v>0</v>
      </c>
      <c r="AGJ10" s="154">
        <v>0</v>
      </c>
      <c r="AGK10" s="154">
        <v>0</v>
      </c>
      <c r="AGL10" s="154">
        <v>0</v>
      </c>
      <c r="AGM10" s="154">
        <v>0</v>
      </c>
      <c r="AGN10" s="154">
        <v>0</v>
      </c>
      <c r="AGO10" s="154">
        <v>0</v>
      </c>
      <c r="AGP10" s="154">
        <v>0</v>
      </c>
      <c r="AGQ10" s="154">
        <v>0</v>
      </c>
      <c r="AGR10" s="154">
        <v>0</v>
      </c>
      <c r="AGS10" s="154">
        <v>0</v>
      </c>
      <c r="AGT10" s="154">
        <v>0</v>
      </c>
      <c r="AGU10" s="154">
        <v>0</v>
      </c>
      <c r="AGV10" s="154">
        <v>0</v>
      </c>
      <c r="AGW10" s="154">
        <v>0</v>
      </c>
      <c r="AGX10" s="154">
        <v>0</v>
      </c>
      <c r="AGY10" s="154">
        <v>0</v>
      </c>
      <c r="AGZ10" s="154">
        <v>0</v>
      </c>
      <c r="AHA10" s="154">
        <v>0</v>
      </c>
      <c r="AHB10" s="154">
        <v>0</v>
      </c>
      <c r="AHC10" s="154">
        <v>0</v>
      </c>
      <c r="AHD10" s="154">
        <v>0</v>
      </c>
      <c r="AHE10" s="154">
        <v>0</v>
      </c>
      <c r="AHF10" s="154">
        <v>0</v>
      </c>
      <c r="AHG10" s="154">
        <v>0</v>
      </c>
      <c r="AHH10" s="154">
        <v>0</v>
      </c>
      <c r="AHI10" s="154">
        <v>0</v>
      </c>
      <c r="AHJ10" s="154">
        <v>0</v>
      </c>
      <c r="AHK10" s="154">
        <v>0</v>
      </c>
      <c r="AHL10" s="154">
        <v>0</v>
      </c>
      <c r="AHM10" s="154">
        <v>0</v>
      </c>
      <c r="AHN10" s="154">
        <v>0</v>
      </c>
      <c r="AHO10" s="154">
        <v>0</v>
      </c>
      <c r="AHP10" s="154">
        <v>0</v>
      </c>
      <c r="AHQ10" s="154">
        <v>0</v>
      </c>
      <c r="AHR10" s="154">
        <v>0</v>
      </c>
      <c r="AHS10" s="154">
        <v>0</v>
      </c>
      <c r="AHT10" s="154">
        <v>0</v>
      </c>
      <c r="AHU10" s="154">
        <v>0</v>
      </c>
      <c r="AHV10" s="154">
        <v>0</v>
      </c>
      <c r="AHW10" s="154">
        <v>0</v>
      </c>
      <c r="AHX10" s="154">
        <v>0</v>
      </c>
      <c r="AHY10" s="154">
        <v>0</v>
      </c>
      <c r="AHZ10" s="154">
        <v>0</v>
      </c>
      <c r="AIA10" s="154">
        <v>0</v>
      </c>
      <c r="AIB10" s="154">
        <v>0</v>
      </c>
      <c r="AIC10" s="154">
        <v>0</v>
      </c>
      <c r="AID10" s="154">
        <v>0</v>
      </c>
      <c r="AIE10" s="154">
        <v>0</v>
      </c>
      <c r="AIF10" s="154">
        <v>0</v>
      </c>
      <c r="AIG10" s="154">
        <v>0</v>
      </c>
      <c r="AIH10" s="154">
        <v>0</v>
      </c>
      <c r="AII10" s="154">
        <v>0</v>
      </c>
      <c r="AIJ10" s="154">
        <v>0</v>
      </c>
      <c r="AIK10" s="154">
        <v>0</v>
      </c>
      <c r="AIL10" s="154">
        <v>0</v>
      </c>
      <c r="AIM10" s="154">
        <v>0</v>
      </c>
      <c r="AIN10" s="154">
        <v>0</v>
      </c>
      <c r="AIO10" s="154">
        <v>0</v>
      </c>
      <c r="AIP10" s="154">
        <v>0</v>
      </c>
      <c r="AIQ10" s="154">
        <v>0</v>
      </c>
      <c r="AIR10" s="154">
        <v>0</v>
      </c>
      <c r="AIS10" s="154">
        <v>0</v>
      </c>
      <c r="AIT10" s="154">
        <v>0</v>
      </c>
      <c r="AIU10" s="154">
        <v>0</v>
      </c>
      <c r="AIV10" s="154">
        <v>0</v>
      </c>
      <c r="AIW10" s="154">
        <v>0</v>
      </c>
      <c r="AIX10" s="154">
        <v>0</v>
      </c>
      <c r="AIY10" s="154">
        <v>0</v>
      </c>
      <c r="AIZ10" s="154">
        <v>0</v>
      </c>
      <c r="AJA10" s="154">
        <v>0</v>
      </c>
      <c r="AJB10" s="154">
        <v>0</v>
      </c>
      <c r="AJC10" s="154">
        <v>0</v>
      </c>
      <c r="AJD10" s="154">
        <v>0</v>
      </c>
      <c r="AJE10" s="154">
        <v>0</v>
      </c>
      <c r="AJF10" s="154">
        <v>0</v>
      </c>
      <c r="AJG10" s="154">
        <v>0</v>
      </c>
      <c r="AJH10" s="154">
        <v>0</v>
      </c>
      <c r="AJI10" s="154">
        <v>0</v>
      </c>
      <c r="AJJ10" s="154">
        <v>0</v>
      </c>
      <c r="AJK10" s="154">
        <v>0</v>
      </c>
      <c r="AJL10" s="154">
        <v>0</v>
      </c>
      <c r="AJM10" s="154">
        <v>0</v>
      </c>
      <c r="AJN10" s="154">
        <v>0</v>
      </c>
      <c r="AJO10" s="154">
        <v>0</v>
      </c>
      <c r="AJP10" s="154">
        <v>0</v>
      </c>
      <c r="AJQ10" s="154">
        <v>0</v>
      </c>
      <c r="AJR10" s="154">
        <v>0</v>
      </c>
      <c r="AJS10" s="154">
        <v>0</v>
      </c>
      <c r="AJT10" s="154">
        <v>0</v>
      </c>
      <c r="AJU10" s="154">
        <v>0</v>
      </c>
      <c r="AJV10" s="154">
        <v>0</v>
      </c>
      <c r="AJW10" s="154">
        <v>0</v>
      </c>
      <c r="AJX10" s="154">
        <v>0</v>
      </c>
      <c r="AJY10" s="154">
        <v>0</v>
      </c>
      <c r="AJZ10" s="154">
        <v>0</v>
      </c>
      <c r="AKA10" s="154">
        <v>0</v>
      </c>
      <c r="AKB10" s="154">
        <v>0</v>
      </c>
      <c r="AKC10" s="154">
        <v>0</v>
      </c>
      <c r="AKD10" s="154">
        <v>0</v>
      </c>
      <c r="AKE10" s="154">
        <v>0</v>
      </c>
      <c r="AKF10" s="154">
        <v>0</v>
      </c>
      <c r="AKG10" s="154">
        <v>0</v>
      </c>
      <c r="AKH10" s="154">
        <v>0</v>
      </c>
      <c r="AKI10" s="154">
        <v>0</v>
      </c>
      <c r="AKJ10" s="154">
        <v>0</v>
      </c>
      <c r="AKK10" s="154">
        <v>0</v>
      </c>
      <c r="AKL10" s="154">
        <v>0</v>
      </c>
      <c r="AKM10" s="154">
        <v>0</v>
      </c>
      <c r="AKN10" s="154">
        <v>0</v>
      </c>
      <c r="AKO10" s="154">
        <v>0</v>
      </c>
      <c r="AKP10" s="154">
        <v>0</v>
      </c>
      <c r="AKQ10" s="154">
        <v>0</v>
      </c>
      <c r="AKR10" s="154">
        <v>0</v>
      </c>
      <c r="AKS10" s="154">
        <v>0</v>
      </c>
      <c r="AKT10" s="154">
        <v>0</v>
      </c>
      <c r="AKU10" s="154">
        <v>0</v>
      </c>
      <c r="AKV10" s="154">
        <v>0</v>
      </c>
      <c r="AKW10" s="154">
        <v>0</v>
      </c>
      <c r="AKX10" s="154">
        <v>0</v>
      </c>
      <c r="AKY10" s="154">
        <v>0</v>
      </c>
      <c r="AKZ10" s="154">
        <v>0</v>
      </c>
      <c r="ALA10" s="154">
        <v>0</v>
      </c>
      <c r="ALB10" s="154">
        <v>0</v>
      </c>
      <c r="ALC10" s="154">
        <v>0</v>
      </c>
      <c r="ALD10" s="154">
        <v>0</v>
      </c>
      <c r="ALE10" s="154">
        <v>0</v>
      </c>
      <c r="ALF10" s="154">
        <v>0</v>
      </c>
      <c r="ALG10" s="154">
        <v>0</v>
      </c>
      <c r="ALH10" s="154">
        <v>0</v>
      </c>
      <c r="ALI10" s="154">
        <v>0</v>
      </c>
      <c r="ALJ10" s="154">
        <v>0</v>
      </c>
      <c r="ALK10" s="154">
        <v>0</v>
      </c>
      <c r="ALL10" s="154">
        <v>0</v>
      </c>
      <c r="ALM10" s="154">
        <v>0</v>
      </c>
      <c r="ALN10" s="154">
        <v>0</v>
      </c>
      <c r="ALO10" s="154">
        <v>0</v>
      </c>
      <c r="ALP10" s="154">
        <v>0</v>
      </c>
      <c r="ALQ10" s="154">
        <v>0</v>
      </c>
      <c r="ALR10" s="154">
        <v>0</v>
      </c>
      <c r="ALS10" s="154">
        <v>0</v>
      </c>
      <c r="ALT10" s="154">
        <v>0</v>
      </c>
      <c r="ALU10" s="154">
        <v>0</v>
      </c>
      <c r="ALV10" s="154">
        <v>0</v>
      </c>
      <c r="ALW10" s="154">
        <v>0</v>
      </c>
      <c r="ALX10" s="154">
        <v>0</v>
      </c>
      <c r="ALY10" s="154">
        <v>0</v>
      </c>
      <c r="ALZ10" s="154">
        <v>0</v>
      </c>
      <c r="AMA10" s="154">
        <v>0</v>
      </c>
      <c r="AMB10" s="154">
        <v>0</v>
      </c>
      <c r="AMC10" s="154">
        <v>0</v>
      </c>
      <c r="AMD10" s="154">
        <v>0</v>
      </c>
      <c r="AME10" s="154">
        <v>0</v>
      </c>
      <c r="AMF10" s="154">
        <v>0</v>
      </c>
      <c r="AMG10" s="154">
        <v>0</v>
      </c>
      <c r="AMH10" s="154">
        <v>0</v>
      </c>
      <c r="AMI10" s="154">
        <v>0</v>
      </c>
      <c r="AMJ10" s="154">
        <v>0</v>
      </c>
      <c r="AMK10" s="154">
        <v>0</v>
      </c>
      <c r="AML10" s="154">
        <v>0</v>
      </c>
      <c r="AMM10" s="154">
        <v>0</v>
      </c>
      <c r="AMN10" s="154">
        <v>0</v>
      </c>
      <c r="AMO10" s="154">
        <v>0</v>
      </c>
      <c r="AMP10" s="154">
        <v>0</v>
      </c>
      <c r="AMQ10" s="154">
        <v>0</v>
      </c>
      <c r="AMR10" s="154">
        <v>0</v>
      </c>
      <c r="AMS10" s="154">
        <v>0</v>
      </c>
      <c r="AMT10" s="154">
        <v>0</v>
      </c>
      <c r="AMU10" s="154">
        <v>0</v>
      </c>
      <c r="AMV10" s="154">
        <v>0</v>
      </c>
      <c r="AMW10" s="154">
        <v>0</v>
      </c>
      <c r="AMX10" s="154">
        <v>0</v>
      </c>
      <c r="AMY10" s="154">
        <v>0</v>
      </c>
      <c r="AMZ10" s="154">
        <v>0</v>
      </c>
      <c r="ANA10" s="154">
        <v>0</v>
      </c>
      <c r="ANB10" s="154">
        <v>0</v>
      </c>
      <c r="ANC10" s="154">
        <v>0</v>
      </c>
      <c r="AND10" s="154">
        <v>0</v>
      </c>
      <c r="ANE10" s="154">
        <v>0</v>
      </c>
      <c r="ANF10" s="154">
        <v>0</v>
      </c>
      <c r="ANG10" s="154">
        <v>0</v>
      </c>
      <c r="ANH10" s="154">
        <v>0</v>
      </c>
      <c r="ANI10" s="154">
        <v>0</v>
      </c>
      <c r="ANJ10" s="154">
        <v>0</v>
      </c>
      <c r="ANK10" s="154">
        <v>0</v>
      </c>
      <c r="ANL10" s="154">
        <v>0</v>
      </c>
      <c r="ANM10" s="154">
        <v>0</v>
      </c>
      <c r="ANN10" s="154">
        <v>0</v>
      </c>
      <c r="ANO10" s="154">
        <v>0</v>
      </c>
      <c r="ANP10" s="154">
        <v>0</v>
      </c>
      <c r="ANQ10" s="154">
        <v>0</v>
      </c>
      <c r="ANR10" s="154">
        <v>0</v>
      </c>
      <c r="ANS10" s="154">
        <v>0</v>
      </c>
      <c r="ANT10" s="154">
        <v>0</v>
      </c>
      <c r="ANU10" s="154">
        <v>0</v>
      </c>
      <c r="ANV10" s="154">
        <v>0</v>
      </c>
      <c r="ANW10" s="154">
        <v>0</v>
      </c>
      <c r="ANX10" s="154">
        <v>0</v>
      </c>
      <c r="ANY10" s="154">
        <v>0</v>
      </c>
      <c r="ANZ10" s="154">
        <v>0</v>
      </c>
      <c r="AOA10" s="154">
        <v>0</v>
      </c>
      <c r="AOB10" s="154">
        <v>0</v>
      </c>
      <c r="AOC10" s="154">
        <v>0</v>
      </c>
      <c r="AOD10" s="154">
        <v>0</v>
      </c>
      <c r="AOE10" s="154">
        <v>0</v>
      </c>
      <c r="AOF10" s="154">
        <v>0</v>
      </c>
      <c r="AOG10" s="154">
        <v>0</v>
      </c>
      <c r="AOH10" s="154">
        <v>0</v>
      </c>
      <c r="AOI10" s="154">
        <v>0</v>
      </c>
      <c r="AOJ10" s="154">
        <v>0</v>
      </c>
      <c r="AOK10" s="154">
        <v>0</v>
      </c>
      <c r="AOL10" s="154">
        <v>0</v>
      </c>
      <c r="AOM10" s="154">
        <v>0</v>
      </c>
      <c r="AON10" s="154">
        <v>0</v>
      </c>
      <c r="AOO10" s="154">
        <v>0</v>
      </c>
      <c r="AOP10" s="154">
        <v>0</v>
      </c>
      <c r="AOQ10" s="154">
        <v>0</v>
      </c>
      <c r="AOR10" s="154">
        <v>0</v>
      </c>
      <c r="AOS10" s="154">
        <v>0</v>
      </c>
      <c r="AOT10" s="154">
        <v>0</v>
      </c>
      <c r="AOU10" s="154">
        <v>0</v>
      </c>
      <c r="AOV10" s="154">
        <v>0</v>
      </c>
      <c r="AOW10" s="154">
        <v>0</v>
      </c>
      <c r="AOX10" s="154">
        <v>0</v>
      </c>
      <c r="AOY10" s="154">
        <v>0</v>
      </c>
      <c r="AOZ10" s="154">
        <v>0</v>
      </c>
      <c r="APA10" s="154">
        <v>0</v>
      </c>
      <c r="APB10" s="154">
        <v>0</v>
      </c>
      <c r="APC10" s="154">
        <v>0</v>
      </c>
      <c r="APD10" s="154">
        <v>0</v>
      </c>
      <c r="APE10" s="154">
        <v>0</v>
      </c>
      <c r="APF10" s="154">
        <v>0</v>
      </c>
      <c r="APG10" s="154">
        <v>0</v>
      </c>
      <c r="APH10" s="154">
        <v>0</v>
      </c>
      <c r="API10" s="154">
        <v>0</v>
      </c>
      <c r="APJ10" s="154">
        <v>0</v>
      </c>
      <c r="APK10" s="154">
        <v>0</v>
      </c>
      <c r="APL10" s="154">
        <v>0</v>
      </c>
      <c r="APM10" s="154">
        <v>0</v>
      </c>
      <c r="APN10" s="154">
        <v>0</v>
      </c>
      <c r="APO10" s="154">
        <v>0</v>
      </c>
      <c r="APP10" s="154">
        <v>0</v>
      </c>
      <c r="APQ10" s="154">
        <v>0</v>
      </c>
      <c r="APR10" s="154">
        <v>0</v>
      </c>
      <c r="APS10" s="154">
        <v>0</v>
      </c>
      <c r="APT10" s="154">
        <v>0</v>
      </c>
      <c r="APU10" s="154">
        <v>0</v>
      </c>
      <c r="APV10" s="154">
        <v>0</v>
      </c>
      <c r="APW10" s="154">
        <v>0</v>
      </c>
      <c r="APX10" s="154">
        <v>0</v>
      </c>
      <c r="APY10" s="154">
        <v>0</v>
      </c>
      <c r="APZ10" s="154">
        <v>0</v>
      </c>
      <c r="AQA10" s="154">
        <v>0</v>
      </c>
      <c r="AQB10" s="154">
        <v>0</v>
      </c>
      <c r="AQC10" s="154">
        <v>0</v>
      </c>
      <c r="AQD10" s="154">
        <v>0</v>
      </c>
      <c r="AQE10" s="154">
        <v>0</v>
      </c>
      <c r="AQF10" s="154">
        <v>0</v>
      </c>
      <c r="AQG10" s="154">
        <v>0</v>
      </c>
      <c r="AQH10" s="154">
        <v>0</v>
      </c>
      <c r="AQI10" s="154">
        <v>0</v>
      </c>
      <c r="AQJ10" s="154">
        <v>0</v>
      </c>
      <c r="AQK10" s="154">
        <v>0</v>
      </c>
      <c r="AQL10" s="154">
        <v>0</v>
      </c>
      <c r="AQM10" s="154">
        <v>0</v>
      </c>
      <c r="AQN10" s="154">
        <v>0</v>
      </c>
      <c r="AQO10" s="154">
        <v>0</v>
      </c>
      <c r="AQP10" s="154">
        <v>0</v>
      </c>
      <c r="AQQ10" s="154">
        <v>0</v>
      </c>
      <c r="AQR10" s="154">
        <v>0</v>
      </c>
      <c r="AQS10" s="154">
        <v>0</v>
      </c>
      <c r="AQT10" s="154">
        <v>0</v>
      </c>
      <c r="AQU10" s="154">
        <v>0</v>
      </c>
      <c r="AQV10" s="154">
        <v>0</v>
      </c>
      <c r="AQW10" s="154">
        <v>0</v>
      </c>
      <c r="AQX10" s="154">
        <v>0</v>
      </c>
      <c r="AQY10" s="154">
        <v>0</v>
      </c>
      <c r="AQZ10" s="154">
        <v>0</v>
      </c>
      <c r="ARA10" s="154">
        <v>0</v>
      </c>
      <c r="ARB10" s="154">
        <v>0</v>
      </c>
      <c r="ARC10" s="154">
        <v>0</v>
      </c>
      <c r="ARD10" s="154">
        <v>0</v>
      </c>
      <c r="ARE10" s="154">
        <v>0</v>
      </c>
      <c r="ARF10" s="154">
        <v>0</v>
      </c>
      <c r="ARG10" s="154">
        <v>0</v>
      </c>
      <c r="ARH10" s="154">
        <v>0</v>
      </c>
      <c r="ARI10" s="154">
        <v>0</v>
      </c>
      <c r="ARJ10" s="154">
        <v>0</v>
      </c>
      <c r="ARK10" s="154">
        <v>0</v>
      </c>
      <c r="ARL10" s="154">
        <v>0</v>
      </c>
      <c r="ARM10" s="154">
        <v>0</v>
      </c>
      <c r="ARN10" s="154">
        <v>0</v>
      </c>
      <c r="ARO10" s="154">
        <v>0</v>
      </c>
      <c r="ARP10" s="154">
        <v>0</v>
      </c>
      <c r="ARQ10" s="154">
        <v>0</v>
      </c>
      <c r="ARR10" s="154">
        <v>0</v>
      </c>
      <c r="ARS10" s="154">
        <v>0</v>
      </c>
      <c r="ART10" s="154">
        <v>0</v>
      </c>
      <c r="ARU10" s="154">
        <v>0</v>
      </c>
      <c r="ARV10" s="154">
        <v>0</v>
      </c>
      <c r="ARW10" s="154">
        <v>0</v>
      </c>
      <c r="ARX10" s="154">
        <v>0</v>
      </c>
      <c r="ARY10" s="154">
        <v>0</v>
      </c>
      <c r="ARZ10" s="154">
        <v>0</v>
      </c>
      <c r="ASA10" s="154">
        <v>0</v>
      </c>
      <c r="ASB10" s="154">
        <v>0</v>
      </c>
      <c r="ASC10" s="154">
        <v>0</v>
      </c>
      <c r="ASD10" s="154">
        <v>0</v>
      </c>
      <c r="ASE10" s="154">
        <v>0</v>
      </c>
      <c r="ASF10" s="154">
        <v>0</v>
      </c>
      <c r="ASG10" s="154">
        <v>0</v>
      </c>
      <c r="ASH10" s="154">
        <v>0</v>
      </c>
      <c r="ASI10" s="154">
        <v>0</v>
      </c>
      <c r="ASJ10" s="154">
        <v>0</v>
      </c>
      <c r="ASK10" s="154">
        <v>0</v>
      </c>
      <c r="ASL10" s="154">
        <v>0</v>
      </c>
      <c r="ASM10" s="154">
        <v>0</v>
      </c>
      <c r="ASN10" s="154">
        <v>0</v>
      </c>
      <c r="ASO10" s="154">
        <v>0</v>
      </c>
      <c r="ASP10" s="154">
        <v>0</v>
      </c>
      <c r="ASQ10" s="154">
        <v>0</v>
      </c>
      <c r="ASR10" s="154">
        <v>0</v>
      </c>
      <c r="ASS10" s="154">
        <v>0</v>
      </c>
      <c r="AST10" s="154">
        <v>0</v>
      </c>
      <c r="ASU10" s="154">
        <v>0</v>
      </c>
      <c r="ASV10" s="154">
        <v>0</v>
      </c>
      <c r="ASW10" s="154">
        <v>0</v>
      </c>
      <c r="ASX10" s="154">
        <v>0</v>
      </c>
      <c r="ASY10" s="154">
        <v>0</v>
      </c>
      <c r="ASZ10" s="154">
        <v>0</v>
      </c>
      <c r="ATA10" s="154">
        <v>0</v>
      </c>
      <c r="ATB10" s="154">
        <v>0</v>
      </c>
      <c r="ATC10" s="154">
        <v>0</v>
      </c>
      <c r="ATD10" s="154">
        <v>0</v>
      </c>
      <c r="ATE10" s="154">
        <v>0</v>
      </c>
      <c r="ATF10" s="154">
        <v>0</v>
      </c>
      <c r="ATG10" s="154">
        <v>0</v>
      </c>
      <c r="ATH10" s="154">
        <v>0</v>
      </c>
      <c r="ATI10" s="154">
        <v>0</v>
      </c>
      <c r="ATJ10" s="154">
        <v>0</v>
      </c>
      <c r="ATK10" s="154">
        <v>0</v>
      </c>
      <c r="ATL10" s="154">
        <v>0</v>
      </c>
      <c r="ATM10" s="154">
        <v>0</v>
      </c>
      <c r="ATN10" s="154">
        <v>0</v>
      </c>
      <c r="ATO10" s="154">
        <v>0</v>
      </c>
      <c r="ATP10" s="154">
        <v>0</v>
      </c>
      <c r="ATQ10" s="154">
        <v>0</v>
      </c>
      <c r="ATR10" s="154">
        <v>0</v>
      </c>
      <c r="ATS10" s="154">
        <v>0</v>
      </c>
      <c r="ATT10" s="154">
        <v>0</v>
      </c>
      <c r="ATU10" s="154">
        <v>0</v>
      </c>
      <c r="ATV10" s="154">
        <v>0</v>
      </c>
      <c r="ATW10" s="154">
        <v>0</v>
      </c>
      <c r="ATX10" s="154">
        <v>0</v>
      </c>
      <c r="ATY10" s="154">
        <v>0</v>
      </c>
      <c r="ATZ10" s="154">
        <v>0</v>
      </c>
      <c r="AUA10" s="154">
        <v>0</v>
      </c>
      <c r="AUB10" s="154">
        <v>0</v>
      </c>
      <c r="AUC10" s="154">
        <v>0</v>
      </c>
      <c r="AUD10" s="154">
        <v>0</v>
      </c>
      <c r="AUE10" s="154">
        <v>0</v>
      </c>
      <c r="AUF10" s="154">
        <v>0</v>
      </c>
      <c r="AUG10" s="154">
        <v>0</v>
      </c>
      <c r="AUH10" s="154">
        <v>0</v>
      </c>
      <c r="AUI10" s="154">
        <v>0</v>
      </c>
      <c r="AUJ10" s="154">
        <v>0</v>
      </c>
      <c r="AUK10" s="154">
        <v>0</v>
      </c>
      <c r="AUL10" s="154">
        <v>0</v>
      </c>
      <c r="AUM10" s="154">
        <v>0</v>
      </c>
      <c r="AUN10" s="154">
        <v>0</v>
      </c>
      <c r="AUO10" s="154">
        <v>0</v>
      </c>
      <c r="AUP10" s="154">
        <v>0</v>
      </c>
      <c r="AUQ10" s="154">
        <v>0</v>
      </c>
      <c r="AUR10" s="154">
        <v>0</v>
      </c>
      <c r="AUS10" s="154">
        <v>0</v>
      </c>
      <c r="AUT10" s="154">
        <v>0</v>
      </c>
      <c r="AUU10" s="154">
        <v>0</v>
      </c>
      <c r="AUV10" s="154">
        <v>0</v>
      </c>
      <c r="AUW10" s="154">
        <v>0</v>
      </c>
      <c r="AUX10" s="154">
        <v>0</v>
      </c>
      <c r="AUY10" s="154">
        <v>0</v>
      </c>
      <c r="AUZ10" s="154">
        <v>0</v>
      </c>
      <c r="AVA10" s="154">
        <v>0</v>
      </c>
      <c r="AVB10" s="154">
        <v>0</v>
      </c>
      <c r="AVC10" s="154">
        <v>0</v>
      </c>
      <c r="AVD10" s="154">
        <v>0</v>
      </c>
      <c r="AVE10" s="154">
        <v>0</v>
      </c>
      <c r="AVF10" s="154">
        <v>0</v>
      </c>
      <c r="AVG10" s="154">
        <v>0</v>
      </c>
      <c r="AVH10" s="154">
        <v>0</v>
      </c>
      <c r="AVI10" s="154">
        <v>0</v>
      </c>
      <c r="AVJ10" s="154">
        <v>0</v>
      </c>
      <c r="AVK10" s="154">
        <v>0</v>
      </c>
      <c r="AVL10" s="154">
        <v>0</v>
      </c>
      <c r="AVM10" s="154">
        <v>0</v>
      </c>
      <c r="AVN10" s="154">
        <v>0</v>
      </c>
      <c r="AVO10" s="154">
        <v>0</v>
      </c>
      <c r="AVP10" s="154">
        <v>0</v>
      </c>
      <c r="AVQ10" s="154">
        <v>0</v>
      </c>
      <c r="AVR10" s="154">
        <v>0</v>
      </c>
      <c r="AVS10" s="154">
        <v>0</v>
      </c>
      <c r="AVT10" s="154">
        <v>0</v>
      </c>
      <c r="AVU10" s="154">
        <v>0</v>
      </c>
      <c r="AVV10" s="154">
        <v>0</v>
      </c>
      <c r="AVW10" s="154">
        <v>0</v>
      </c>
      <c r="AVX10" s="154">
        <v>0</v>
      </c>
      <c r="AVY10" s="154">
        <v>0</v>
      </c>
      <c r="AVZ10" s="154">
        <v>0</v>
      </c>
      <c r="AWA10" s="154">
        <v>0</v>
      </c>
      <c r="AWB10" s="154">
        <v>0</v>
      </c>
      <c r="AWC10" s="154">
        <v>0</v>
      </c>
      <c r="AWD10" s="154">
        <v>0</v>
      </c>
      <c r="AWE10" s="154">
        <v>0</v>
      </c>
      <c r="AWF10" s="154">
        <v>0</v>
      </c>
      <c r="AWG10" s="154">
        <v>0</v>
      </c>
      <c r="AWH10" s="154">
        <v>0</v>
      </c>
      <c r="AWI10" s="154">
        <v>0</v>
      </c>
      <c r="AWJ10" s="154">
        <v>0</v>
      </c>
      <c r="AWK10" s="154">
        <v>0</v>
      </c>
      <c r="AWL10" s="154">
        <v>0</v>
      </c>
      <c r="AWM10" s="154">
        <v>0</v>
      </c>
      <c r="AWN10" s="154">
        <v>0</v>
      </c>
      <c r="AWO10" s="154">
        <v>0</v>
      </c>
      <c r="AWP10" s="154">
        <v>0</v>
      </c>
      <c r="AWQ10" s="154">
        <v>0</v>
      </c>
      <c r="AWR10" s="154">
        <v>0</v>
      </c>
      <c r="AWS10" s="154">
        <v>0</v>
      </c>
      <c r="AWT10" s="154">
        <v>0</v>
      </c>
      <c r="AWU10" s="154">
        <v>0</v>
      </c>
      <c r="AWV10" s="154">
        <v>0</v>
      </c>
      <c r="AWW10" s="154">
        <v>0</v>
      </c>
      <c r="AWX10" s="154">
        <v>0</v>
      </c>
      <c r="AWY10" s="154">
        <v>0</v>
      </c>
      <c r="AWZ10" s="154">
        <v>0</v>
      </c>
      <c r="AXA10" s="154">
        <v>0</v>
      </c>
      <c r="AXB10" s="154">
        <v>0</v>
      </c>
      <c r="AXC10" s="154">
        <v>0</v>
      </c>
      <c r="AXD10" s="154">
        <v>0</v>
      </c>
      <c r="AXE10" s="154">
        <v>0</v>
      </c>
      <c r="AXF10" s="154">
        <v>0</v>
      </c>
      <c r="AXG10" s="154">
        <v>0</v>
      </c>
      <c r="AXH10" s="154">
        <v>0</v>
      </c>
      <c r="AXI10" s="154">
        <v>0</v>
      </c>
      <c r="AXJ10" s="154">
        <v>0</v>
      </c>
      <c r="AXK10" s="154">
        <v>0</v>
      </c>
      <c r="AXL10" s="154">
        <v>0</v>
      </c>
      <c r="AXM10" s="154">
        <v>0</v>
      </c>
      <c r="AXN10" s="154">
        <v>0</v>
      </c>
      <c r="AXO10" s="154">
        <v>0</v>
      </c>
      <c r="AXP10" s="154">
        <v>0</v>
      </c>
      <c r="AXQ10" s="154">
        <v>0</v>
      </c>
      <c r="AXR10" s="154">
        <v>0</v>
      </c>
      <c r="AXS10" s="154">
        <v>0</v>
      </c>
      <c r="AXT10" s="154">
        <v>0</v>
      </c>
      <c r="AXU10" s="154">
        <v>0</v>
      </c>
      <c r="AXV10" s="154">
        <v>0</v>
      </c>
      <c r="AXW10" s="154">
        <v>0</v>
      </c>
      <c r="AXX10" s="154">
        <v>0</v>
      </c>
      <c r="AXY10" s="154">
        <v>0</v>
      </c>
      <c r="AXZ10" s="154">
        <v>0</v>
      </c>
      <c r="AYA10" s="154">
        <v>0</v>
      </c>
      <c r="AYB10" s="154">
        <v>0</v>
      </c>
      <c r="AYC10" s="154">
        <v>0</v>
      </c>
      <c r="AYD10" s="154">
        <v>0</v>
      </c>
      <c r="AYE10" s="154">
        <v>0</v>
      </c>
      <c r="AYF10" s="154">
        <v>0</v>
      </c>
      <c r="AYG10" s="154">
        <v>0</v>
      </c>
      <c r="AYH10" s="154">
        <v>0</v>
      </c>
      <c r="AYI10" s="154">
        <v>0</v>
      </c>
      <c r="AYJ10" s="154">
        <v>0</v>
      </c>
      <c r="AYK10" s="154">
        <v>0</v>
      </c>
      <c r="AYL10" s="154">
        <v>0</v>
      </c>
      <c r="AYM10" s="154">
        <v>0</v>
      </c>
      <c r="AYN10" s="154">
        <v>0</v>
      </c>
      <c r="AYO10" s="154">
        <v>0</v>
      </c>
      <c r="AYP10" s="154">
        <v>0</v>
      </c>
      <c r="AYQ10" s="154">
        <v>0</v>
      </c>
      <c r="AYR10" s="154">
        <v>0</v>
      </c>
      <c r="AYS10" s="154">
        <v>0</v>
      </c>
      <c r="AYT10" s="154">
        <v>0</v>
      </c>
      <c r="AYU10" s="154">
        <v>0</v>
      </c>
      <c r="AYV10" s="154">
        <v>0</v>
      </c>
      <c r="AYW10" s="154">
        <v>0</v>
      </c>
      <c r="AYX10" s="154">
        <v>0</v>
      </c>
      <c r="AYY10" s="154">
        <v>0</v>
      </c>
      <c r="AYZ10" s="154">
        <v>0</v>
      </c>
      <c r="AZA10" s="154">
        <v>0</v>
      </c>
      <c r="AZB10" s="154">
        <v>0</v>
      </c>
      <c r="AZC10" s="154">
        <v>0</v>
      </c>
      <c r="AZD10" s="154">
        <v>0</v>
      </c>
      <c r="AZE10" s="154">
        <v>0</v>
      </c>
      <c r="AZF10" s="154">
        <v>0</v>
      </c>
      <c r="AZG10" s="154">
        <v>0</v>
      </c>
      <c r="AZH10" s="154">
        <v>0</v>
      </c>
      <c r="AZI10" s="154">
        <v>0</v>
      </c>
      <c r="AZJ10" s="154">
        <v>0</v>
      </c>
      <c r="AZK10" s="154">
        <v>0</v>
      </c>
      <c r="AZL10" s="154">
        <v>0</v>
      </c>
      <c r="AZM10" s="154">
        <v>0</v>
      </c>
      <c r="AZN10" s="154">
        <v>0</v>
      </c>
      <c r="AZO10" s="154">
        <v>0</v>
      </c>
      <c r="AZP10" s="154">
        <v>0</v>
      </c>
      <c r="AZQ10" s="154">
        <v>0</v>
      </c>
      <c r="AZR10" s="154">
        <v>0</v>
      </c>
      <c r="AZS10" s="154">
        <v>0</v>
      </c>
      <c r="AZT10" s="154">
        <v>0</v>
      </c>
      <c r="AZU10" s="154">
        <v>0</v>
      </c>
      <c r="AZV10" s="154">
        <v>0</v>
      </c>
      <c r="AZW10" s="154">
        <v>0</v>
      </c>
      <c r="AZX10" s="154">
        <v>0</v>
      </c>
      <c r="AZY10" s="154">
        <v>0</v>
      </c>
      <c r="AZZ10" s="154">
        <v>0</v>
      </c>
      <c r="BAA10" s="154">
        <v>0</v>
      </c>
      <c r="BAB10" s="154">
        <v>0</v>
      </c>
      <c r="BAC10" s="154">
        <v>0</v>
      </c>
      <c r="BAD10" s="154">
        <v>0</v>
      </c>
      <c r="BAE10" s="154">
        <v>0</v>
      </c>
      <c r="BAF10" s="154">
        <v>0</v>
      </c>
      <c r="BAG10" s="154">
        <v>0</v>
      </c>
      <c r="BAH10" s="154">
        <v>0</v>
      </c>
      <c r="BAI10" s="154">
        <v>0</v>
      </c>
      <c r="BAJ10" s="154">
        <v>0</v>
      </c>
      <c r="BAK10" s="154">
        <v>0</v>
      </c>
      <c r="BAL10" s="154">
        <v>0</v>
      </c>
      <c r="BAM10" s="154">
        <v>0</v>
      </c>
      <c r="BAN10" s="154">
        <v>0</v>
      </c>
      <c r="BAO10" s="154">
        <v>0</v>
      </c>
      <c r="BAP10" s="154">
        <v>0</v>
      </c>
      <c r="BAQ10" s="154">
        <v>0</v>
      </c>
      <c r="BAR10" s="154">
        <v>0</v>
      </c>
      <c r="BAS10" s="154">
        <v>0</v>
      </c>
      <c r="BAT10" s="154">
        <v>0</v>
      </c>
      <c r="BAU10" s="154">
        <v>0</v>
      </c>
      <c r="BAV10" s="154">
        <v>0</v>
      </c>
      <c r="BAW10" s="154">
        <v>0</v>
      </c>
      <c r="BAX10" s="154">
        <v>0</v>
      </c>
      <c r="BAY10" s="154">
        <v>0</v>
      </c>
      <c r="BAZ10" s="154">
        <v>0</v>
      </c>
      <c r="BBA10" s="154">
        <v>0</v>
      </c>
      <c r="BBB10" s="154">
        <v>0</v>
      </c>
      <c r="BBC10" s="154">
        <v>0</v>
      </c>
      <c r="BBD10" s="154">
        <v>0</v>
      </c>
      <c r="BBE10" s="154">
        <v>0</v>
      </c>
      <c r="BBF10" s="154">
        <v>0</v>
      </c>
      <c r="BBG10" s="154">
        <v>0</v>
      </c>
      <c r="BBH10" s="154">
        <v>0</v>
      </c>
      <c r="BBI10" s="154">
        <v>0</v>
      </c>
      <c r="BBJ10" s="154">
        <v>0</v>
      </c>
      <c r="BBK10" s="154">
        <v>0</v>
      </c>
      <c r="BBL10" s="154">
        <v>0</v>
      </c>
      <c r="BBM10" s="154">
        <v>0</v>
      </c>
      <c r="BBN10" s="154">
        <v>0</v>
      </c>
      <c r="BBO10" s="154">
        <v>0</v>
      </c>
      <c r="BBP10" s="154">
        <v>0</v>
      </c>
      <c r="BBQ10" s="154">
        <v>0</v>
      </c>
      <c r="BBR10" s="154">
        <v>0</v>
      </c>
      <c r="BBS10" s="154">
        <v>0</v>
      </c>
      <c r="BBT10" s="154">
        <v>0</v>
      </c>
      <c r="BBU10" s="154">
        <v>0</v>
      </c>
      <c r="BBV10" s="154">
        <v>0</v>
      </c>
      <c r="BBW10" s="154">
        <v>0</v>
      </c>
      <c r="BBX10" s="154">
        <v>0</v>
      </c>
      <c r="BBY10" s="154">
        <v>0</v>
      </c>
      <c r="BBZ10" s="154">
        <v>0</v>
      </c>
      <c r="BCA10" s="154">
        <v>0</v>
      </c>
      <c r="BCB10" s="154">
        <v>0</v>
      </c>
      <c r="BCC10" s="154">
        <v>0</v>
      </c>
      <c r="BCD10" s="154">
        <v>0</v>
      </c>
      <c r="BCE10" s="154">
        <v>0</v>
      </c>
      <c r="BCF10" s="154">
        <v>0</v>
      </c>
      <c r="BCG10" s="154">
        <v>0</v>
      </c>
      <c r="BCH10" s="154">
        <v>0</v>
      </c>
      <c r="BCI10" s="154">
        <v>0</v>
      </c>
      <c r="BCJ10" s="154">
        <v>0</v>
      </c>
      <c r="BCK10" s="154">
        <v>0</v>
      </c>
      <c r="BCL10" s="154">
        <v>0</v>
      </c>
      <c r="BCM10" s="154">
        <v>0</v>
      </c>
      <c r="BCN10" s="154">
        <v>0</v>
      </c>
      <c r="BCO10" s="154">
        <v>0</v>
      </c>
      <c r="BCP10" s="154">
        <v>0</v>
      </c>
      <c r="BCQ10" s="154">
        <v>0</v>
      </c>
      <c r="BCR10" s="154">
        <v>0</v>
      </c>
      <c r="BCS10" s="154">
        <v>0</v>
      </c>
      <c r="BCT10" s="154">
        <v>0</v>
      </c>
      <c r="BCU10" s="154">
        <v>0</v>
      </c>
      <c r="BCV10" s="154">
        <v>0</v>
      </c>
      <c r="BCW10" s="154">
        <v>0</v>
      </c>
      <c r="BCX10" s="154">
        <v>0</v>
      </c>
      <c r="BCY10" s="154">
        <v>0</v>
      </c>
      <c r="BCZ10" s="154">
        <v>0</v>
      </c>
      <c r="BDA10" s="154">
        <v>0</v>
      </c>
      <c r="BDB10" s="154">
        <v>0</v>
      </c>
      <c r="BDC10" s="154">
        <v>0</v>
      </c>
      <c r="BDD10" s="154">
        <v>0</v>
      </c>
      <c r="BDE10" s="154">
        <v>0</v>
      </c>
      <c r="BDF10" s="154">
        <v>0</v>
      </c>
      <c r="BDG10" s="154">
        <v>0</v>
      </c>
      <c r="BDH10" s="154">
        <v>0</v>
      </c>
      <c r="BDI10" s="154">
        <v>0</v>
      </c>
      <c r="BDJ10" s="154">
        <v>0</v>
      </c>
      <c r="BDK10" s="154">
        <v>0</v>
      </c>
      <c r="BDL10" s="154">
        <v>0</v>
      </c>
      <c r="BDM10" s="154">
        <v>0</v>
      </c>
      <c r="BDN10" s="154">
        <v>0</v>
      </c>
      <c r="BDO10" s="154">
        <v>0</v>
      </c>
      <c r="BDP10" s="154">
        <v>0</v>
      </c>
      <c r="BDQ10" s="154">
        <v>0</v>
      </c>
      <c r="BDR10" s="154">
        <v>0</v>
      </c>
      <c r="BDS10" s="154">
        <v>0</v>
      </c>
      <c r="BDT10" s="154">
        <v>0</v>
      </c>
      <c r="BDU10" s="154">
        <v>0</v>
      </c>
      <c r="BDV10" s="154">
        <v>0</v>
      </c>
      <c r="BDW10" s="154">
        <v>0</v>
      </c>
      <c r="BDX10" s="154">
        <v>0</v>
      </c>
      <c r="BDY10" s="154">
        <v>0</v>
      </c>
      <c r="BDZ10" s="154">
        <v>0</v>
      </c>
      <c r="BEA10" s="154">
        <v>0</v>
      </c>
      <c r="BEB10" s="154">
        <v>0</v>
      </c>
      <c r="BEC10" s="154">
        <v>0</v>
      </c>
      <c r="BED10" s="154">
        <v>0</v>
      </c>
      <c r="BEE10" s="154">
        <v>0</v>
      </c>
      <c r="BEF10" s="154">
        <v>0</v>
      </c>
      <c r="BEG10" s="154">
        <v>0</v>
      </c>
      <c r="BEH10" s="154">
        <v>0</v>
      </c>
      <c r="BEI10" s="154">
        <v>0</v>
      </c>
      <c r="BEJ10" s="154">
        <v>0</v>
      </c>
      <c r="BEK10" s="154">
        <v>0</v>
      </c>
      <c r="BEL10" s="154">
        <v>0</v>
      </c>
      <c r="BEM10" s="154">
        <v>0</v>
      </c>
      <c r="BEN10" s="154">
        <v>0</v>
      </c>
      <c r="BEO10" s="154">
        <v>0</v>
      </c>
      <c r="BEP10" s="154">
        <v>0</v>
      </c>
      <c r="BEQ10" s="154">
        <v>0</v>
      </c>
      <c r="BER10" s="154">
        <v>0</v>
      </c>
      <c r="BES10" s="154">
        <v>0</v>
      </c>
      <c r="BET10" s="154">
        <v>0</v>
      </c>
      <c r="BEU10" s="154">
        <v>0</v>
      </c>
      <c r="BEV10" s="154">
        <v>0</v>
      </c>
      <c r="BEW10" s="154">
        <v>0</v>
      </c>
      <c r="BEX10" s="154">
        <v>0</v>
      </c>
      <c r="BEY10" s="154">
        <v>0</v>
      </c>
      <c r="BEZ10" s="154">
        <v>0</v>
      </c>
      <c r="BFA10" s="154">
        <v>0</v>
      </c>
      <c r="BFB10" s="154">
        <v>0</v>
      </c>
      <c r="BFC10" s="154">
        <v>0</v>
      </c>
      <c r="BFD10" s="154">
        <v>0</v>
      </c>
      <c r="BFE10" s="154">
        <v>0</v>
      </c>
      <c r="BFF10" s="154">
        <v>0</v>
      </c>
      <c r="BFG10" s="154">
        <v>0</v>
      </c>
      <c r="BFH10" s="154">
        <v>0</v>
      </c>
      <c r="BFI10" s="154">
        <v>0</v>
      </c>
      <c r="BFJ10" s="154">
        <v>0</v>
      </c>
      <c r="BFK10" s="154">
        <v>0</v>
      </c>
      <c r="BFL10" s="154">
        <v>0</v>
      </c>
      <c r="BFM10" s="154">
        <v>0</v>
      </c>
      <c r="BFN10" s="154">
        <v>0</v>
      </c>
      <c r="BFO10" s="154">
        <v>0</v>
      </c>
      <c r="BFP10" s="154">
        <v>0</v>
      </c>
      <c r="BFQ10" s="154">
        <v>0</v>
      </c>
      <c r="BFR10" s="154">
        <v>0</v>
      </c>
      <c r="BFS10" s="154">
        <v>0</v>
      </c>
      <c r="BFT10" s="154">
        <v>0</v>
      </c>
      <c r="BFU10" s="154">
        <v>0</v>
      </c>
      <c r="BFV10" s="154">
        <v>0</v>
      </c>
      <c r="BFW10" s="154">
        <v>0</v>
      </c>
      <c r="BFX10" s="154">
        <v>0</v>
      </c>
      <c r="BFY10" s="154">
        <v>0</v>
      </c>
      <c r="BFZ10" s="154">
        <v>0</v>
      </c>
      <c r="BGA10" s="154">
        <v>0</v>
      </c>
      <c r="BGB10" s="154">
        <v>0</v>
      </c>
      <c r="BGC10" s="154">
        <v>0</v>
      </c>
      <c r="BGD10" s="154">
        <v>0</v>
      </c>
      <c r="BGE10" s="154">
        <v>0</v>
      </c>
      <c r="BGF10" s="154">
        <v>0</v>
      </c>
      <c r="BGG10" s="154">
        <v>0</v>
      </c>
      <c r="BGH10" s="154">
        <v>0</v>
      </c>
      <c r="BGI10" s="154">
        <v>0</v>
      </c>
      <c r="BGJ10" s="154">
        <v>0</v>
      </c>
      <c r="BGK10" s="154">
        <v>0</v>
      </c>
      <c r="BGL10" s="154">
        <v>0</v>
      </c>
      <c r="BGM10" s="154">
        <v>0</v>
      </c>
      <c r="BGN10" s="154">
        <v>0</v>
      </c>
      <c r="BGO10" s="154">
        <v>0</v>
      </c>
      <c r="BGP10" s="154">
        <v>0</v>
      </c>
      <c r="BGQ10" s="154">
        <v>0</v>
      </c>
      <c r="BGR10" s="154">
        <v>0</v>
      </c>
      <c r="BGS10" s="154">
        <v>0</v>
      </c>
      <c r="BGT10" s="154">
        <v>0</v>
      </c>
      <c r="BGU10" s="154">
        <v>0</v>
      </c>
      <c r="BGV10" s="154">
        <v>0</v>
      </c>
      <c r="BGW10" s="154">
        <v>0</v>
      </c>
      <c r="BGX10" s="154">
        <v>0</v>
      </c>
      <c r="BGY10" s="154">
        <v>0</v>
      </c>
      <c r="BGZ10" s="154">
        <v>0</v>
      </c>
      <c r="BHA10" s="154">
        <v>0</v>
      </c>
      <c r="BHB10" s="154">
        <v>0</v>
      </c>
      <c r="BHC10" s="154">
        <v>0</v>
      </c>
      <c r="BHD10" s="154">
        <v>0</v>
      </c>
      <c r="BHE10" s="154">
        <v>0</v>
      </c>
      <c r="BHF10" s="154">
        <v>0</v>
      </c>
      <c r="BHG10" s="154">
        <v>0</v>
      </c>
      <c r="BHH10" s="154">
        <v>0</v>
      </c>
      <c r="BHI10" s="154">
        <v>0</v>
      </c>
      <c r="BHJ10" s="154">
        <v>0</v>
      </c>
      <c r="BHK10" s="154">
        <v>0</v>
      </c>
      <c r="BHL10" s="154">
        <v>0</v>
      </c>
      <c r="BHM10" s="154">
        <v>0</v>
      </c>
      <c r="BHN10" s="154">
        <v>0</v>
      </c>
      <c r="BHO10" s="154">
        <v>0</v>
      </c>
      <c r="BHP10" s="154">
        <v>0</v>
      </c>
      <c r="BHQ10" s="154">
        <v>0</v>
      </c>
      <c r="BHR10" s="154">
        <v>0</v>
      </c>
      <c r="BHS10" s="154">
        <v>0</v>
      </c>
      <c r="BHT10" s="154">
        <v>0</v>
      </c>
      <c r="BHU10" s="154">
        <v>0</v>
      </c>
      <c r="BHV10" s="154">
        <v>0</v>
      </c>
      <c r="BHW10" s="154">
        <v>0</v>
      </c>
      <c r="BHX10" s="154">
        <v>0</v>
      </c>
      <c r="BHY10" s="154">
        <v>0</v>
      </c>
      <c r="BHZ10" s="154">
        <v>0</v>
      </c>
      <c r="BIA10" s="154">
        <v>0</v>
      </c>
      <c r="BIB10" s="154">
        <v>0</v>
      </c>
      <c r="BIC10" s="154">
        <v>0</v>
      </c>
      <c r="BID10" s="154">
        <v>0</v>
      </c>
      <c r="BIE10" s="154">
        <v>0</v>
      </c>
      <c r="BIF10" s="154">
        <v>0</v>
      </c>
      <c r="BIG10" s="154">
        <v>0</v>
      </c>
      <c r="BIH10" s="154">
        <v>0</v>
      </c>
      <c r="BII10" s="154">
        <v>0</v>
      </c>
      <c r="BIJ10" s="154">
        <v>0</v>
      </c>
      <c r="BIK10" s="154">
        <v>0</v>
      </c>
      <c r="BIL10" s="154">
        <v>0</v>
      </c>
      <c r="BIM10" s="154">
        <v>0</v>
      </c>
      <c r="BIN10" s="154">
        <v>0</v>
      </c>
      <c r="BIO10" s="154">
        <v>0</v>
      </c>
      <c r="BIP10" s="154">
        <v>0</v>
      </c>
      <c r="BIQ10" s="154">
        <v>0</v>
      </c>
      <c r="BIR10" s="154">
        <v>0</v>
      </c>
      <c r="BIS10" s="154">
        <v>0</v>
      </c>
      <c r="BIT10" s="154">
        <v>0</v>
      </c>
      <c r="BIU10" s="154">
        <v>0</v>
      </c>
      <c r="BIV10" s="154">
        <v>0</v>
      </c>
      <c r="BIW10" s="154">
        <v>0</v>
      </c>
      <c r="BIX10" s="154">
        <v>0</v>
      </c>
      <c r="BIY10" s="154">
        <v>0</v>
      </c>
      <c r="BIZ10" s="154">
        <v>0</v>
      </c>
      <c r="BJA10" s="154">
        <v>0</v>
      </c>
      <c r="BJB10" s="154">
        <v>0</v>
      </c>
      <c r="BJC10" s="154">
        <v>0</v>
      </c>
      <c r="BJD10" s="154">
        <v>0</v>
      </c>
      <c r="BJE10" s="154">
        <v>0</v>
      </c>
      <c r="BJF10" s="154">
        <v>0</v>
      </c>
      <c r="BJG10" s="154">
        <v>0</v>
      </c>
      <c r="BJH10" s="154">
        <v>0</v>
      </c>
      <c r="BJI10" s="154">
        <v>0</v>
      </c>
      <c r="BJJ10" s="154">
        <v>0</v>
      </c>
      <c r="BJK10" s="154">
        <v>0</v>
      </c>
      <c r="BJL10" s="154">
        <v>0</v>
      </c>
      <c r="BJM10" s="154">
        <v>0</v>
      </c>
      <c r="BJN10" s="154">
        <v>0</v>
      </c>
      <c r="BJO10" s="154">
        <v>0</v>
      </c>
      <c r="BJP10" s="154">
        <v>0</v>
      </c>
      <c r="BJQ10" s="154">
        <v>0</v>
      </c>
      <c r="BJR10" s="154">
        <v>0</v>
      </c>
      <c r="BJS10" s="154">
        <v>0</v>
      </c>
      <c r="BJT10" s="154">
        <v>0</v>
      </c>
      <c r="BJU10" s="154">
        <v>0</v>
      </c>
      <c r="BJV10" s="154">
        <v>0</v>
      </c>
      <c r="BJW10" s="154">
        <v>0</v>
      </c>
      <c r="BJX10" s="154">
        <v>0</v>
      </c>
      <c r="BJY10" s="154">
        <v>0</v>
      </c>
      <c r="BJZ10" s="154">
        <v>0</v>
      </c>
      <c r="BKA10" s="154">
        <v>0</v>
      </c>
      <c r="BKB10" s="154">
        <v>0</v>
      </c>
      <c r="BKC10" s="154">
        <v>0</v>
      </c>
      <c r="BKD10" s="154">
        <v>0</v>
      </c>
      <c r="BKE10" s="154">
        <v>0</v>
      </c>
      <c r="BKF10" s="154">
        <v>0</v>
      </c>
      <c r="BKG10" s="154">
        <v>0</v>
      </c>
      <c r="BKH10" s="154">
        <v>0</v>
      </c>
      <c r="BKI10" s="154">
        <v>0</v>
      </c>
      <c r="BKJ10" s="154">
        <v>0</v>
      </c>
      <c r="BKK10" s="154">
        <v>0</v>
      </c>
      <c r="BKL10" s="154">
        <v>0</v>
      </c>
      <c r="BKM10" s="154">
        <v>0</v>
      </c>
      <c r="BKN10" s="154">
        <v>0</v>
      </c>
      <c r="BKO10" s="154">
        <v>0</v>
      </c>
      <c r="BKP10" s="154">
        <v>0</v>
      </c>
      <c r="BKQ10" s="154">
        <v>0</v>
      </c>
      <c r="BKR10" s="154">
        <v>0</v>
      </c>
      <c r="BKS10" s="154">
        <v>0</v>
      </c>
      <c r="BKT10" s="154">
        <v>0</v>
      </c>
      <c r="BKU10" s="154">
        <v>0</v>
      </c>
      <c r="BKV10" s="154">
        <v>0</v>
      </c>
      <c r="BKW10" s="154">
        <v>0</v>
      </c>
      <c r="BKX10" s="154">
        <v>0</v>
      </c>
      <c r="BKY10" s="154">
        <v>0</v>
      </c>
      <c r="BKZ10" s="154">
        <v>0</v>
      </c>
      <c r="BLA10" s="154">
        <v>0</v>
      </c>
      <c r="BLB10" s="154">
        <v>0</v>
      </c>
      <c r="BLC10" s="154">
        <v>0</v>
      </c>
      <c r="BLD10" s="154">
        <v>0</v>
      </c>
      <c r="BLE10" s="154">
        <v>0</v>
      </c>
      <c r="BLF10" s="154">
        <v>0</v>
      </c>
      <c r="BLG10" s="154">
        <v>0</v>
      </c>
      <c r="BLH10" s="154">
        <v>0</v>
      </c>
      <c r="BLI10" s="154">
        <v>0</v>
      </c>
      <c r="BLJ10" s="154">
        <v>0</v>
      </c>
      <c r="BLK10" s="154">
        <v>0</v>
      </c>
      <c r="BLL10" s="154">
        <v>0</v>
      </c>
      <c r="BLM10" s="154">
        <v>0</v>
      </c>
      <c r="BLN10" s="154">
        <v>0</v>
      </c>
      <c r="BLO10" s="154">
        <v>0</v>
      </c>
      <c r="BLP10" s="154">
        <v>0</v>
      </c>
      <c r="BLQ10" s="154">
        <v>0</v>
      </c>
      <c r="BLR10" s="154">
        <v>0</v>
      </c>
      <c r="BLS10" s="154">
        <v>0</v>
      </c>
      <c r="BLT10" s="154">
        <v>0</v>
      </c>
      <c r="BLU10" s="154">
        <v>0</v>
      </c>
      <c r="BLV10" s="154">
        <v>0</v>
      </c>
      <c r="BLW10" s="154">
        <v>0</v>
      </c>
      <c r="BLX10" s="154">
        <v>0</v>
      </c>
      <c r="BLY10" s="154">
        <v>0</v>
      </c>
      <c r="BLZ10" s="154">
        <v>0</v>
      </c>
      <c r="BMA10" s="154">
        <v>0</v>
      </c>
      <c r="BMB10" s="154">
        <v>0</v>
      </c>
      <c r="BMC10" s="154">
        <v>0</v>
      </c>
      <c r="BMD10" s="154">
        <v>0</v>
      </c>
      <c r="BME10" s="154">
        <v>0</v>
      </c>
      <c r="BMF10" s="154">
        <v>0</v>
      </c>
      <c r="BMG10" s="154">
        <v>0</v>
      </c>
      <c r="BMH10" s="154">
        <v>0</v>
      </c>
      <c r="BMI10" s="154">
        <v>0</v>
      </c>
      <c r="BMJ10" s="154">
        <v>0</v>
      </c>
      <c r="BMK10" s="154">
        <v>0</v>
      </c>
      <c r="BML10" s="154">
        <v>0</v>
      </c>
      <c r="BMM10" s="154">
        <v>0</v>
      </c>
      <c r="BMN10" s="154">
        <v>0</v>
      </c>
      <c r="BMO10" s="154">
        <v>0</v>
      </c>
      <c r="BMP10" s="154">
        <v>0</v>
      </c>
      <c r="BMQ10" s="154">
        <v>0</v>
      </c>
      <c r="BMR10" s="154">
        <v>0</v>
      </c>
      <c r="BMS10" s="154">
        <v>0</v>
      </c>
      <c r="BMT10" s="154">
        <v>0</v>
      </c>
      <c r="BMU10" s="154">
        <v>0</v>
      </c>
      <c r="BMV10" s="154">
        <v>0</v>
      </c>
      <c r="BMW10" s="154">
        <v>0</v>
      </c>
      <c r="BMX10" s="154">
        <v>0</v>
      </c>
      <c r="BMY10" s="154">
        <v>0</v>
      </c>
      <c r="BMZ10" s="154">
        <v>0</v>
      </c>
      <c r="BNA10" s="154">
        <v>0</v>
      </c>
      <c r="BNB10" s="154">
        <v>0</v>
      </c>
      <c r="BNC10" s="154">
        <v>0</v>
      </c>
      <c r="BND10" s="154">
        <v>0</v>
      </c>
      <c r="BNE10" s="154">
        <v>0</v>
      </c>
      <c r="BNF10" s="154">
        <v>0</v>
      </c>
      <c r="BNG10" s="154">
        <v>0</v>
      </c>
      <c r="BNH10" s="154">
        <v>0</v>
      </c>
      <c r="BNI10" s="154">
        <v>0</v>
      </c>
      <c r="BNJ10" s="154">
        <v>0</v>
      </c>
      <c r="BNK10" s="154">
        <v>0</v>
      </c>
      <c r="BNL10" s="154">
        <v>0</v>
      </c>
      <c r="BNM10" s="154">
        <v>0</v>
      </c>
      <c r="BNN10" s="154">
        <v>0</v>
      </c>
      <c r="BNO10" s="154">
        <v>0</v>
      </c>
      <c r="BNP10" s="154">
        <v>0</v>
      </c>
      <c r="BNQ10" s="154">
        <v>0</v>
      </c>
      <c r="BNR10" s="154">
        <v>0</v>
      </c>
      <c r="BNS10" s="154">
        <v>0</v>
      </c>
      <c r="BNT10" s="154">
        <v>0</v>
      </c>
      <c r="BNU10" s="154">
        <v>0</v>
      </c>
      <c r="BNV10" s="154">
        <v>0</v>
      </c>
      <c r="BNW10" s="154">
        <v>0</v>
      </c>
      <c r="BNX10" s="154">
        <v>0</v>
      </c>
      <c r="BNY10" s="154">
        <v>0</v>
      </c>
      <c r="BNZ10" s="154">
        <v>0</v>
      </c>
      <c r="BOA10" s="154">
        <v>0</v>
      </c>
      <c r="BOB10" s="154">
        <v>0</v>
      </c>
      <c r="BOC10" s="154">
        <v>0</v>
      </c>
      <c r="BOD10" s="154">
        <v>0</v>
      </c>
      <c r="BOE10" s="154">
        <v>0</v>
      </c>
      <c r="BOF10" s="154">
        <v>0</v>
      </c>
      <c r="BOG10" s="154">
        <v>0</v>
      </c>
      <c r="BOH10" s="154">
        <v>0</v>
      </c>
      <c r="BOI10" s="154">
        <v>0</v>
      </c>
      <c r="BOJ10" s="154">
        <v>0</v>
      </c>
      <c r="BOK10" s="154">
        <v>0</v>
      </c>
      <c r="BOL10" s="154">
        <v>0</v>
      </c>
      <c r="BOM10" s="154">
        <v>0</v>
      </c>
      <c r="BON10" s="154">
        <v>0</v>
      </c>
      <c r="BOO10" s="154">
        <v>0</v>
      </c>
      <c r="BOP10" s="154">
        <v>0</v>
      </c>
      <c r="BOQ10" s="154">
        <v>0</v>
      </c>
      <c r="BOR10" s="154">
        <v>0</v>
      </c>
      <c r="BOS10" s="154">
        <v>0</v>
      </c>
      <c r="BOT10" s="154">
        <v>0</v>
      </c>
      <c r="BOU10" s="154">
        <v>0</v>
      </c>
      <c r="BOV10" s="154">
        <v>0</v>
      </c>
      <c r="BOW10" s="154">
        <v>0</v>
      </c>
      <c r="BOX10" s="154">
        <v>0</v>
      </c>
      <c r="BOY10" s="154">
        <v>0</v>
      </c>
      <c r="BOZ10" s="154">
        <v>0</v>
      </c>
      <c r="BPA10" s="154">
        <v>0</v>
      </c>
      <c r="BPB10" s="154">
        <v>0</v>
      </c>
      <c r="BPC10" s="154">
        <v>0</v>
      </c>
      <c r="BPD10" s="154">
        <v>0</v>
      </c>
      <c r="BPE10" s="154">
        <v>0</v>
      </c>
      <c r="BPF10" s="154">
        <v>0</v>
      </c>
      <c r="BPG10" s="154">
        <v>0</v>
      </c>
      <c r="BPH10" s="154">
        <v>0</v>
      </c>
      <c r="BPI10" s="154">
        <v>0</v>
      </c>
      <c r="BPJ10" s="154">
        <v>0</v>
      </c>
      <c r="BPK10" s="154">
        <v>0</v>
      </c>
      <c r="BPL10" s="154">
        <v>0</v>
      </c>
      <c r="BPM10" s="154">
        <v>0</v>
      </c>
      <c r="BPN10" s="154">
        <v>0</v>
      </c>
      <c r="BPO10" s="154">
        <v>0</v>
      </c>
      <c r="BPP10" s="154">
        <v>0</v>
      </c>
      <c r="BPQ10" s="154">
        <v>0</v>
      </c>
      <c r="BPR10" s="154">
        <v>0</v>
      </c>
      <c r="BPS10" s="154">
        <v>0</v>
      </c>
      <c r="BPT10" s="154">
        <v>0</v>
      </c>
      <c r="BPU10" s="154">
        <v>0</v>
      </c>
      <c r="BPV10" s="154">
        <v>0</v>
      </c>
      <c r="BPW10" s="154">
        <v>0</v>
      </c>
      <c r="BPX10" s="154">
        <v>0</v>
      </c>
      <c r="BPY10" s="154">
        <v>0</v>
      </c>
      <c r="BPZ10" s="154">
        <v>0</v>
      </c>
      <c r="BQA10" s="154">
        <v>0</v>
      </c>
      <c r="BQB10" s="154">
        <v>0</v>
      </c>
      <c r="BQC10" s="154">
        <v>0</v>
      </c>
      <c r="BQD10" s="154">
        <v>0</v>
      </c>
      <c r="BQE10" s="154">
        <v>0</v>
      </c>
      <c r="BQF10" s="154">
        <v>0</v>
      </c>
      <c r="BQG10" s="154">
        <v>0</v>
      </c>
      <c r="BQH10" s="154">
        <v>0</v>
      </c>
      <c r="BQI10" s="154">
        <v>0</v>
      </c>
      <c r="BQJ10" s="154">
        <v>0</v>
      </c>
      <c r="BQK10" s="154">
        <v>0</v>
      </c>
      <c r="BQL10" s="154">
        <v>0</v>
      </c>
      <c r="BQM10" s="154">
        <v>0</v>
      </c>
      <c r="BQN10" s="154">
        <v>0</v>
      </c>
      <c r="BQO10" s="154">
        <v>0</v>
      </c>
      <c r="BQP10" s="154">
        <v>0</v>
      </c>
      <c r="BQQ10" s="154">
        <v>0</v>
      </c>
      <c r="BQR10" s="154">
        <v>0</v>
      </c>
      <c r="BQS10" s="154">
        <v>0</v>
      </c>
      <c r="BQT10" s="154">
        <v>0</v>
      </c>
      <c r="BQU10" s="154">
        <v>0</v>
      </c>
      <c r="BQV10" s="154">
        <v>0</v>
      </c>
      <c r="BQW10" s="154">
        <v>0</v>
      </c>
      <c r="BQX10" s="154">
        <v>0</v>
      </c>
      <c r="BQY10" s="154">
        <v>0</v>
      </c>
      <c r="BQZ10" s="154">
        <v>0</v>
      </c>
      <c r="BRA10" s="154">
        <v>0</v>
      </c>
      <c r="BRB10" s="154">
        <v>0</v>
      </c>
      <c r="BRC10" s="154">
        <v>0</v>
      </c>
      <c r="BRD10" s="154">
        <v>0</v>
      </c>
      <c r="BRE10" s="154">
        <v>0</v>
      </c>
      <c r="BRF10" s="154">
        <v>0</v>
      </c>
      <c r="BRG10" s="154">
        <v>0</v>
      </c>
      <c r="BRH10" s="154">
        <v>0</v>
      </c>
      <c r="BRI10" s="154">
        <v>0</v>
      </c>
      <c r="BRJ10" s="154">
        <v>0</v>
      </c>
      <c r="BRK10" s="154">
        <v>0</v>
      </c>
      <c r="BRL10" s="154">
        <v>0</v>
      </c>
      <c r="BRM10" s="154">
        <v>0</v>
      </c>
      <c r="BRN10" s="154">
        <v>0</v>
      </c>
      <c r="BRO10" s="154">
        <v>0</v>
      </c>
      <c r="BRP10" s="154">
        <v>0</v>
      </c>
      <c r="BRQ10" s="154">
        <v>0</v>
      </c>
      <c r="BRR10" s="154">
        <v>0</v>
      </c>
      <c r="BRS10" s="154">
        <v>0</v>
      </c>
      <c r="BRT10" s="154">
        <v>0</v>
      </c>
      <c r="BRU10" s="154">
        <v>0</v>
      </c>
      <c r="BRV10" s="154">
        <v>0</v>
      </c>
      <c r="BRW10" s="154">
        <v>0</v>
      </c>
      <c r="BRX10" s="154">
        <v>0</v>
      </c>
      <c r="BRY10" s="154">
        <v>0</v>
      </c>
      <c r="BRZ10" s="154">
        <v>0</v>
      </c>
      <c r="BSA10" s="154">
        <v>0</v>
      </c>
      <c r="BSB10" s="154">
        <v>0</v>
      </c>
      <c r="BSC10" s="154">
        <v>0</v>
      </c>
      <c r="BSD10" s="154">
        <v>0</v>
      </c>
      <c r="BSE10" s="154">
        <v>0</v>
      </c>
      <c r="BSF10" s="154">
        <v>0</v>
      </c>
      <c r="BSG10" s="154">
        <v>0</v>
      </c>
      <c r="BSH10" s="154">
        <v>0</v>
      </c>
      <c r="BSI10" s="154">
        <v>0</v>
      </c>
      <c r="BSJ10" s="154">
        <v>0</v>
      </c>
      <c r="BSK10" s="154">
        <v>0</v>
      </c>
      <c r="BSL10" s="154">
        <v>0</v>
      </c>
      <c r="BSM10" s="154">
        <v>0</v>
      </c>
      <c r="BSN10" s="154">
        <v>0</v>
      </c>
      <c r="BSO10" s="154">
        <v>0</v>
      </c>
      <c r="BSP10" s="154">
        <v>0</v>
      </c>
      <c r="BSQ10" s="154">
        <v>0</v>
      </c>
      <c r="BSR10" s="154">
        <v>0</v>
      </c>
      <c r="BSS10" s="154">
        <v>0</v>
      </c>
      <c r="BST10" s="154">
        <v>0</v>
      </c>
      <c r="BSU10" s="154">
        <v>0</v>
      </c>
      <c r="BSV10" s="154">
        <v>0</v>
      </c>
      <c r="BSW10" s="154">
        <v>0</v>
      </c>
      <c r="BSX10" s="154">
        <v>0</v>
      </c>
      <c r="BSY10" s="154">
        <v>0</v>
      </c>
      <c r="BSZ10" s="154">
        <v>0</v>
      </c>
      <c r="BTA10" s="154">
        <v>0</v>
      </c>
      <c r="BTB10" s="154">
        <v>0</v>
      </c>
      <c r="BTC10" s="154">
        <v>0</v>
      </c>
      <c r="BTD10" s="154">
        <v>0</v>
      </c>
      <c r="BTE10" s="154">
        <v>0</v>
      </c>
      <c r="BTF10" s="154">
        <v>0</v>
      </c>
      <c r="BTG10" s="154">
        <v>0</v>
      </c>
      <c r="BTH10" s="154">
        <v>0</v>
      </c>
      <c r="BTI10" s="154">
        <v>0</v>
      </c>
      <c r="BTJ10" s="154">
        <v>0</v>
      </c>
      <c r="BTK10" s="154">
        <v>0</v>
      </c>
      <c r="BTL10" s="154">
        <v>0</v>
      </c>
      <c r="BTM10" s="154">
        <v>0</v>
      </c>
      <c r="BTN10" s="154">
        <v>0</v>
      </c>
      <c r="BTO10" s="154">
        <v>0</v>
      </c>
      <c r="BTP10" s="154">
        <v>0</v>
      </c>
      <c r="BTQ10" s="154">
        <v>0</v>
      </c>
      <c r="BTR10" s="154">
        <v>0</v>
      </c>
      <c r="BTS10" s="154">
        <v>0</v>
      </c>
      <c r="BTT10" s="154">
        <v>0</v>
      </c>
      <c r="BTU10" s="154">
        <v>0</v>
      </c>
      <c r="BTV10" s="154">
        <v>0</v>
      </c>
      <c r="BTW10" s="154">
        <v>0</v>
      </c>
      <c r="BTX10" s="154">
        <v>0</v>
      </c>
      <c r="BTY10" s="154">
        <v>0</v>
      </c>
      <c r="BTZ10" s="154">
        <v>0</v>
      </c>
      <c r="BUA10" s="154">
        <v>0</v>
      </c>
      <c r="BUB10" s="154">
        <v>0</v>
      </c>
      <c r="BUC10" s="154">
        <v>0</v>
      </c>
      <c r="BUD10" s="154">
        <v>0</v>
      </c>
      <c r="BUE10" s="154">
        <v>0</v>
      </c>
      <c r="BUF10" s="154">
        <v>0</v>
      </c>
      <c r="BUG10" s="154">
        <v>0</v>
      </c>
      <c r="BUH10" s="154">
        <v>0</v>
      </c>
      <c r="BUI10" s="154">
        <v>0</v>
      </c>
      <c r="BUJ10" s="154">
        <v>0</v>
      </c>
      <c r="BUK10" s="154">
        <v>0</v>
      </c>
      <c r="BUL10" s="154">
        <v>0</v>
      </c>
      <c r="BUM10" s="154">
        <v>0</v>
      </c>
      <c r="BUN10" s="154">
        <v>0</v>
      </c>
      <c r="BUO10" s="154">
        <v>0</v>
      </c>
      <c r="BUP10" s="154">
        <v>0</v>
      </c>
      <c r="BUQ10" s="154">
        <v>0</v>
      </c>
      <c r="BUR10" s="154">
        <v>0</v>
      </c>
      <c r="BUS10" s="154">
        <v>0</v>
      </c>
      <c r="BUT10" s="154">
        <v>0</v>
      </c>
      <c r="BUU10" s="154">
        <v>0</v>
      </c>
      <c r="BUV10" s="154">
        <v>0</v>
      </c>
      <c r="BUW10" s="154">
        <v>0</v>
      </c>
      <c r="BUX10" s="154">
        <v>0</v>
      </c>
      <c r="BUY10" s="154">
        <v>0</v>
      </c>
      <c r="BUZ10" s="154">
        <v>0</v>
      </c>
      <c r="BVA10" s="154">
        <v>0</v>
      </c>
      <c r="BVB10" s="154">
        <v>0</v>
      </c>
      <c r="BVC10" s="154">
        <v>0</v>
      </c>
      <c r="BVD10" s="154">
        <v>0</v>
      </c>
      <c r="BVE10" s="154">
        <v>0</v>
      </c>
      <c r="BVF10" s="154">
        <v>0</v>
      </c>
      <c r="BVG10" s="154">
        <v>0</v>
      </c>
      <c r="BVH10" s="154">
        <v>0</v>
      </c>
      <c r="BVI10" s="154">
        <v>0</v>
      </c>
      <c r="BVJ10" s="154">
        <v>0</v>
      </c>
      <c r="BVK10" s="154">
        <v>0</v>
      </c>
      <c r="BVL10" s="154">
        <v>0</v>
      </c>
      <c r="BVM10" s="154">
        <v>0</v>
      </c>
      <c r="BVN10" s="154">
        <v>0</v>
      </c>
      <c r="BVO10" s="154">
        <v>0</v>
      </c>
      <c r="BVP10" s="154">
        <v>0</v>
      </c>
      <c r="BVQ10" s="154">
        <v>0</v>
      </c>
      <c r="BVR10" s="154">
        <v>0</v>
      </c>
      <c r="BVS10" s="154">
        <v>0</v>
      </c>
      <c r="BVT10" s="154">
        <v>0</v>
      </c>
      <c r="BVU10" s="154">
        <v>0</v>
      </c>
      <c r="BVV10" s="154">
        <v>0</v>
      </c>
      <c r="BVW10" s="154">
        <v>0</v>
      </c>
      <c r="BVX10" s="154">
        <v>0</v>
      </c>
      <c r="BVY10" s="154">
        <v>0</v>
      </c>
      <c r="BVZ10" s="154">
        <v>0</v>
      </c>
      <c r="BWA10" s="154">
        <v>0</v>
      </c>
      <c r="BWB10" s="154">
        <v>0</v>
      </c>
      <c r="BWC10" s="154">
        <v>0</v>
      </c>
      <c r="BWD10" s="154">
        <v>0</v>
      </c>
      <c r="BWE10" s="154">
        <v>0</v>
      </c>
      <c r="BWF10" s="154">
        <v>0</v>
      </c>
      <c r="BWG10" s="154">
        <v>0</v>
      </c>
      <c r="BWH10" s="154">
        <v>0</v>
      </c>
      <c r="BWI10" s="154">
        <v>0</v>
      </c>
      <c r="BWJ10" s="154">
        <v>0</v>
      </c>
      <c r="BWK10" s="154">
        <v>0</v>
      </c>
      <c r="BWL10" s="154">
        <v>0</v>
      </c>
      <c r="BWM10" s="154">
        <v>0</v>
      </c>
      <c r="BWN10" s="154">
        <v>0</v>
      </c>
      <c r="BWO10" s="154">
        <v>0</v>
      </c>
      <c r="BWP10" s="154">
        <v>0</v>
      </c>
      <c r="BWQ10" s="154">
        <v>0</v>
      </c>
      <c r="BWR10" s="154">
        <v>0</v>
      </c>
      <c r="BWS10" s="154">
        <v>0</v>
      </c>
      <c r="BWT10" s="154">
        <v>0</v>
      </c>
      <c r="BWU10" s="154">
        <v>0</v>
      </c>
      <c r="BWV10" s="154">
        <v>0</v>
      </c>
      <c r="BWW10" s="154">
        <v>0</v>
      </c>
      <c r="BWX10" s="154">
        <v>0</v>
      </c>
      <c r="BWY10" s="154">
        <v>0</v>
      </c>
      <c r="BWZ10" s="154">
        <v>0</v>
      </c>
      <c r="BXA10" s="154">
        <v>0</v>
      </c>
      <c r="BXB10" s="154">
        <v>0</v>
      </c>
      <c r="BXC10" s="154">
        <v>0</v>
      </c>
      <c r="BXD10" s="154">
        <v>0</v>
      </c>
      <c r="BXE10" s="154">
        <v>0</v>
      </c>
      <c r="BXF10" s="154">
        <v>0</v>
      </c>
      <c r="BXG10" s="154">
        <v>0</v>
      </c>
      <c r="BXH10" s="154">
        <v>0</v>
      </c>
      <c r="BXI10" s="154">
        <v>0</v>
      </c>
      <c r="BXJ10" s="154">
        <v>0</v>
      </c>
      <c r="BXK10" s="154">
        <v>0</v>
      </c>
      <c r="BXL10" s="154">
        <v>0</v>
      </c>
      <c r="BXM10" s="154">
        <v>0</v>
      </c>
      <c r="BXN10" s="154">
        <v>0</v>
      </c>
      <c r="BXO10" s="154">
        <v>0</v>
      </c>
      <c r="BXP10" s="154">
        <v>0</v>
      </c>
      <c r="BXQ10" s="154">
        <v>0</v>
      </c>
      <c r="BXR10" s="154">
        <v>0</v>
      </c>
      <c r="BXS10" s="154">
        <v>0</v>
      </c>
      <c r="BXT10" s="154">
        <v>0</v>
      </c>
      <c r="BXU10" s="154">
        <v>0</v>
      </c>
      <c r="BXV10" s="154">
        <v>0</v>
      </c>
      <c r="BXW10" s="154">
        <v>0</v>
      </c>
      <c r="BXX10" s="154">
        <v>0</v>
      </c>
      <c r="BXY10" s="154">
        <v>0</v>
      </c>
      <c r="BXZ10" s="154">
        <v>0</v>
      </c>
      <c r="BYA10" s="154">
        <v>0</v>
      </c>
      <c r="BYB10" s="154">
        <v>0</v>
      </c>
      <c r="BYC10" s="154">
        <v>0</v>
      </c>
      <c r="BYD10" s="154">
        <v>0</v>
      </c>
      <c r="BYE10" s="154">
        <v>0</v>
      </c>
      <c r="BYF10" s="154">
        <v>0</v>
      </c>
      <c r="BYG10" s="154">
        <v>0</v>
      </c>
      <c r="BYH10" s="154">
        <v>0</v>
      </c>
      <c r="BYI10" s="154">
        <v>0</v>
      </c>
      <c r="BYJ10" s="154">
        <v>0</v>
      </c>
      <c r="BYK10" s="154">
        <v>0</v>
      </c>
      <c r="BYL10" s="154">
        <v>0</v>
      </c>
      <c r="BYM10" s="154">
        <v>0</v>
      </c>
      <c r="BYN10" s="154">
        <v>0</v>
      </c>
      <c r="BYO10" s="154">
        <v>0</v>
      </c>
      <c r="BYP10" s="154">
        <v>0</v>
      </c>
      <c r="BYQ10" s="154">
        <v>0</v>
      </c>
      <c r="BYR10" s="154">
        <v>0</v>
      </c>
      <c r="BYS10" s="154">
        <v>0</v>
      </c>
      <c r="BYT10" s="154">
        <v>0</v>
      </c>
      <c r="BYU10" s="154">
        <v>0</v>
      </c>
      <c r="BYV10" s="154">
        <v>0</v>
      </c>
      <c r="BYW10" s="154">
        <v>0</v>
      </c>
      <c r="BYX10" s="154">
        <v>0</v>
      </c>
      <c r="BYY10" s="154">
        <v>0</v>
      </c>
      <c r="BYZ10" s="154">
        <v>0</v>
      </c>
      <c r="BZA10" s="154">
        <v>0</v>
      </c>
      <c r="BZB10" s="154">
        <v>0</v>
      </c>
      <c r="BZC10" s="154">
        <v>0</v>
      </c>
      <c r="BZD10" s="154">
        <v>0</v>
      </c>
      <c r="BZE10" s="154">
        <v>0</v>
      </c>
      <c r="BZF10" s="154">
        <v>0</v>
      </c>
      <c r="BZG10" s="154">
        <v>0</v>
      </c>
      <c r="BZH10" s="154">
        <v>0</v>
      </c>
      <c r="BZI10" s="154">
        <v>0</v>
      </c>
      <c r="BZJ10" s="154">
        <v>0</v>
      </c>
      <c r="BZK10" s="154">
        <v>0</v>
      </c>
      <c r="BZL10" s="154">
        <v>0</v>
      </c>
      <c r="BZM10" s="154">
        <v>0</v>
      </c>
      <c r="BZN10" s="154">
        <v>0</v>
      </c>
      <c r="BZO10" s="154">
        <v>0</v>
      </c>
      <c r="BZP10" s="154">
        <v>0</v>
      </c>
      <c r="BZQ10" s="154">
        <v>0</v>
      </c>
      <c r="BZR10" s="154">
        <v>0</v>
      </c>
      <c r="BZS10" s="154">
        <v>0</v>
      </c>
      <c r="BZT10" s="154">
        <v>0</v>
      </c>
      <c r="BZU10" s="154">
        <v>0</v>
      </c>
      <c r="BZV10" s="154">
        <v>0</v>
      </c>
      <c r="BZW10" s="154">
        <v>0</v>
      </c>
      <c r="BZX10" s="154">
        <v>0</v>
      </c>
      <c r="BZY10" s="154">
        <v>0</v>
      </c>
      <c r="BZZ10" s="154">
        <v>0</v>
      </c>
      <c r="CAA10" s="154">
        <v>0</v>
      </c>
      <c r="CAB10" s="154">
        <v>0</v>
      </c>
      <c r="CAC10" s="154">
        <v>0</v>
      </c>
      <c r="CAD10" s="154">
        <v>0</v>
      </c>
      <c r="CAE10" s="154">
        <v>0</v>
      </c>
      <c r="CAF10" s="154">
        <v>0</v>
      </c>
      <c r="CAG10" s="154">
        <v>0</v>
      </c>
      <c r="CAH10" s="154">
        <v>0</v>
      </c>
      <c r="CAI10" s="154">
        <v>0</v>
      </c>
      <c r="CAJ10" s="154">
        <v>0</v>
      </c>
      <c r="CAK10" s="154">
        <v>0</v>
      </c>
      <c r="CAL10" s="154">
        <v>0</v>
      </c>
      <c r="CAM10" s="154">
        <v>0</v>
      </c>
      <c r="CAN10" s="154">
        <v>0</v>
      </c>
      <c r="CAO10" s="154">
        <v>0</v>
      </c>
      <c r="CAP10" s="154">
        <v>0</v>
      </c>
      <c r="CAQ10" s="154">
        <v>0</v>
      </c>
      <c r="CAR10" s="154">
        <v>0</v>
      </c>
      <c r="CAS10" s="154">
        <v>0</v>
      </c>
      <c r="CAT10" s="154">
        <v>0</v>
      </c>
      <c r="CAU10" s="154">
        <v>0</v>
      </c>
      <c r="CAV10" s="154">
        <v>0</v>
      </c>
      <c r="CAW10" s="154">
        <v>0</v>
      </c>
      <c r="CAX10" s="154">
        <v>0</v>
      </c>
      <c r="CAY10" s="154">
        <v>0</v>
      </c>
      <c r="CAZ10" s="154">
        <v>0</v>
      </c>
      <c r="CBA10" s="154">
        <v>0</v>
      </c>
      <c r="CBB10" s="154">
        <v>0</v>
      </c>
      <c r="CBC10" s="154">
        <v>0</v>
      </c>
      <c r="CBD10" s="154">
        <v>0</v>
      </c>
      <c r="CBE10" s="154">
        <v>0</v>
      </c>
      <c r="CBF10" s="154">
        <v>0</v>
      </c>
      <c r="CBG10" s="154">
        <v>0</v>
      </c>
      <c r="CBH10" s="154">
        <v>0</v>
      </c>
      <c r="CBI10" s="154">
        <v>0</v>
      </c>
      <c r="CBJ10" s="154">
        <v>0</v>
      </c>
      <c r="CBK10" s="154">
        <v>0</v>
      </c>
      <c r="CBL10" s="154">
        <v>0</v>
      </c>
      <c r="CBM10" s="154">
        <v>0</v>
      </c>
      <c r="CBN10" s="154">
        <v>0</v>
      </c>
      <c r="CBO10" s="154">
        <v>0</v>
      </c>
      <c r="CBP10" s="154">
        <v>0</v>
      </c>
      <c r="CBQ10" s="154">
        <v>0</v>
      </c>
      <c r="CBR10" s="154">
        <v>0</v>
      </c>
      <c r="CBS10" s="154">
        <v>0</v>
      </c>
      <c r="CBT10" s="154">
        <v>0</v>
      </c>
      <c r="CBU10" s="154">
        <v>0</v>
      </c>
      <c r="CBV10" s="154">
        <v>0</v>
      </c>
      <c r="CBW10" s="154">
        <v>0</v>
      </c>
      <c r="CBX10" s="154">
        <v>0</v>
      </c>
      <c r="CBY10" s="154">
        <v>0</v>
      </c>
      <c r="CBZ10" s="154">
        <v>0</v>
      </c>
      <c r="CCA10" s="154">
        <v>0</v>
      </c>
      <c r="CCB10" s="154">
        <v>0</v>
      </c>
      <c r="CCC10" s="154">
        <v>0</v>
      </c>
      <c r="CCD10" s="154">
        <v>0</v>
      </c>
      <c r="CCE10" s="154">
        <v>0</v>
      </c>
      <c r="CCF10" s="154">
        <v>0</v>
      </c>
      <c r="CCG10" s="154">
        <v>0</v>
      </c>
      <c r="CCH10" s="154">
        <v>0</v>
      </c>
      <c r="CCI10" s="154">
        <v>0</v>
      </c>
      <c r="CCJ10" s="154">
        <v>0</v>
      </c>
      <c r="CCK10" s="154">
        <v>0</v>
      </c>
      <c r="CCL10" s="154">
        <v>0</v>
      </c>
      <c r="CCM10" s="154">
        <v>0</v>
      </c>
      <c r="CCN10" s="154">
        <v>0</v>
      </c>
      <c r="CCO10" s="154">
        <v>0</v>
      </c>
      <c r="CCP10" s="154">
        <v>0</v>
      </c>
      <c r="CCQ10" s="154">
        <v>0</v>
      </c>
      <c r="CCR10" s="154">
        <v>0</v>
      </c>
      <c r="CCS10" s="154">
        <v>0</v>
      </c>
      <c r="CCT10" s="154">
        <v>0</v>
      </c>
      <c r="CCU10" s="154">
        <v>0</v>
      </c>
      <c r="CCV10" s="154">
        <v>0</v>
      </c>
      <c r="CCW10" s="154">
        <v>0</v>
      </c>
      <c r="CCX10" s="154">
        <v>0</v>
      </c>
      <c r="CCY10" s="154">
        <v>0</v>
      </c>
      <c r="CCZ10" s="154">
        <v>0</v>
      </c>
      <c r="CDA10" s="154">
        <v>0</v>
      </c>
      <c r="CDB10" s="154">
        <v>0</v>
      </c>
      <c r="CDC10" s="154">
        <v>0</v>
      </c>
      <c r="CDD10" s="154">
        <v>0</v>
      </c>
      <c r="CDE10" s="154">
        <v>0</v>
      </c>
      <c r="CDF10" s="154">
        <v>0</v>
      </c>
      <c r="CDG10" s="154">
        <v>0</v>
      </c>
      <c r="CDH10" s="154">
        <v>0</v>
      </c>
      <c r="CDI10" s="154">
        <v>0</v>
      </c>
      <c r="CDJ10" s="154">
        <v>0</v>
      </c>
      <c r="CDK10" s="154">
        <v>0</v>
      </c>
      <c r="CDL10" s="154">
        <v>0</v>
      </c>
      <c r="CDM10" s="154">
        <v>0</v>
      </c>
      <c r="CDN10" s="154">
        <v>0</v>
      </c>
      <c r="CDO10" s="154">
        <v>0</v>
      </c>
      <c r="CDP10" s="154">
        <v>0</v>
      </c>
      <c r="CDQ10" s="154">
        <v>0</v>
      </c>
      <c r="CDR10" s="154">
        <v>0</v>
      </c>
      <c r="CDS10" s="154">
        <v>0</v>
      </c>
      <c r="CDT10" s="154">
        <v>0</v>
      </c>
      <c r="CDU10" s="154">
        <v>0</v>
      </c>
      <c r="CDV10" s="154">
        <v>0</v>
      </c>
      <c r="CDW10" s="154">
        <v>0</v>
      </c>
      <c r="CDX10" s="154">
        <v>0</v>
      </c>
      <c r="CDY10" s="154">
        <v>0</v>
      </c>
      <c r="CDZ10" s="154">
        <v>0</v>
      </c>
      <c r="CEA10" s="154">
        <v>0</v>
      </c>
      <c r="CEB10" s="154">
        <v>0</v>
      </c>
      <c r="CEC10" s="154">
        <v>0</v>
      </c>
      <c r="CED10" s="154">
        <v>0</v>
      </c>
      <c r="CEE10" s="154">
        <v>0</v>
      </c>
      <c r="CEF10" s="154">
        <v>0</v>
      </c>
      <c r="CEG10" s="154">
        <v>0</v>
      </c>
      <c r="CEH10" s="154">
        <v>0</v>
      </c>
      <c r="CEI10" s="154">
        <v>0</v>
      </c>
      <c r="CEJ10" s="154">
        <v>0</v>
      </c>
      <c r="CEK10" s="154">
        <v>0</v>
      </c>
      <c r="CEL10" s="154">
        <v>0</v>
      </c>
      <c r="CEM10" s="154">
        <v>0</v>
      </c>
      <c r="CEN10" s="154">
        <v>0</v>
      </c>
      <c r="CEO10" s="154">
        <v>0</v>
      </c>
      <c r="CEP10" s="154">
        <v>0</v>
      </c>
      <c r="CEQ10" s="154">
        <v>0</v>
      </c>
      <c r="CER10" s="154">
        <v>0</v>
      </c>
      <c r="CES10" s="154">
        <v>0</v>
      </c>
      <c r="CET10" s="154">
        <v>0</v>
      </c>
      <c r="CEU10" s="154">
        <v>0</v>
      </c>
      <c r="CEV10" s="154">
        <v>0</v>
      </c>
      <c r="CEW10" s="154">
        <v>0</v>
      </c>
      <c r="CEX10" s="154">
        <v>0</v>
      </c>
      <c r="CEY10" s="154">
        <v>0</v>
      </c>
      <c r="CEZ10" s="154">
        <v>0</v>
      </c>
      <c r="CFA10" s="154">
        <v>0</v>
      </c>
      <c r="CFB10" s="154">
        <v>0</v>
      </c>
      <c r="CFC10" s="154">
        <v>0</v>
      </c>
      <c r="CFD10" s="154">
        <v>0</v>
      </c>
      <c r="CFE10" s="154">
        <v>0</v>
      </c>
      <c r="CFF10" s="154">
        <v>0</v>
      </c>
      <c r="CFG10" s="154">
        <v>0</v>
      </c>
      <c r="CFH10" s="154">
        <v>0</v>
      </c>
      <c r="CFI10" s="154">
        <v>0</v>
      </c>
      <c r="CFJ10" s="154">
        <v>0</v>
      </c>
      <c r="CFK10" s="154">
        <v>0</v>
      </c>
      <c r="CFL10" s="154">
        <v>0</v>
      </c>
      <c r="CFM10" s="154">
        <v>0</v>
      </c>
      <c r="CFN10" s="154">
        <v>0</v>
      </c>
      <c r="CFO10" s="154">
        <v>0</v>
      </c>
      <c r="CFP10" s="154">
        <v>0</v>
      </c>
      <c r="CFQ10" s="154">
        <v>0</v>
      </c>
      <c r="CFR10" s="154">
        <v>0</v>
      </c>
      <c r="CFS10" s="154">
        <v>0</v>
      </c>
      <c r="CFT10" s="154">
        <v>0</v>
      </c>
      <c r="CFU10" s="154">
        <v>0</v>
      </c>
      <c r="CFV10" s="154">
        <v>0</v>
      </c>
      <c r="CFW10" s="154">
        <v>0</v>
      </c>
      <c r="CFX10" s="154">
        <v>0</v>
      </c>
      <c r="CFY10" s="154">
        <v>0</v>
      </c>
      <c r="CFZ10" s="154">
        <v>0</v>
      </c>
      <c r="CGA10" s="154">
        <v>0</v>
      </c>
      <c r="CGB10" s="154">
        <v>0</v>
      </c>
      <c r="CGC10" s="154">
        <v>0</v>
      </c>
      <c r="CGD10" s="154">
        <v>0</v>
      </c>
      <c r="CGE10" s="154">
        <v>0</v>
      </c>
      <c r="CGF10" s="154">
        <v>0</v>
      </c>
      <c r="CGG10" s="154">
        <v>0</v>
      </c>
      <c r="CGH10" s="154">
        <v>0</v>
      </c>
      <c r="CGI10" s="154">
        <v>0</v>
      </c>
      <c r="CGJ10" s="154">
        <v>0</v>
      </c>
      <c r="CGK10" s="154">
        <v>0</v>
      </c>
      <c r="CGL10" s="154">
        <v>0</v>
      </c>
      <c r="CGM10" s="154">
        <v>0</v>
      </c>
      <c r="CGN10" s="154">
        <v>0</v>
      </c>
      <c r="CGO10" s="154">
        <v>0</v>
      </c>
      <c r="CGP10" s="154">
        <v>0</v>
      </c>
      <c r="CGQ10" s="154">
        <v>0</v>
      </c>
      <c r="CGR10" s="154">
        <v>0</v>
      </c>
      <c r="CGS10" s="154">
        <v>0</v>
      </c>
      <c r="CGT10" s="154">
        <v>0</v>
      </c>
      <c r="CGU10" s="154">
        <v>0</v>
      </c>
      <c r="CGV10" s="154">
        <v>0</v>
      </c>
      <c r="CGW10" s="154">
        <v>0</v>
      </c>
      <c r="CGX10" s="154">
        <v>0</v>
      </c>
      <c r="CGY10" s="154">
        <v>0</v>
      </c>
      <c r="CGZ10" s="154">
        <v>0</v>
      </c>
      <c r="CHA10" s="154">
        <v>0</v>
      </c>
      <c r="CHB10" s="154">
        <v>0</v>
      </c>
      <c r="CHC10" s="154">
        <v>0</v>
      </c>
      <c r="CHD10" s="154">
        <v>0</v>
      </c>
      <c r="CHE10" s="154">
        <v>0</v>
      </c>
      <c r="CHF10" s="154">
        <v>0</v>
      </c>
      <c r="CHG10" s="154">
        <v>0</v>
      </c>
      <c r="CHH10" s="154">
        <v>0</v>
      </c>
      <c r="CHI10" s="154">
        <v>0</v>
      </c>
      <c r="CHJ10" s="154">
        <v>0</v>
      </c>
      <c r="CHK10" s="154">
        <v>0</v>
      </c>
      <c r="CHL10" s="154">
        <v>0</v>
      </c>
      <c r="CHM10" s="154">
        <v>0</v>
      </c>
      <c r="CHN10" s="154">
        <v>0</v>
      </c>
      <c r="CHO10" s="154">
        <v>0</v>
      </c>
      <c r="CHP10" s="154">
        <v>0</v>
      </c>
      <c r="CHQ10" s="154">
        <v>0</v>
      </c>
      <c r="CHR10" s="154">
        <v>0</v>
      </c>
      <c r="CHS10" s="154">
        <v>0</v>
      </c>
      <c r="CHT10" s="154">
        <v>0</v>
      </c>
      <c r="CHU10" s="154">
        <v>0</v>
      </c>
      <c r="CHV10" s="154">
        <v>0</v>
      </c>
      <c r="CHW10" s="154">
        <v>0</v>
      </c>
      <c r="CHX10" s="154">
        <v>0</v>
      </c>
      <c r="CHY10" s="154">
        <v>0</v>
      </c>
      <c r="CHZ10" s="154">
        <v>0</v>
      </c>
      <c r="CIA10" s="154">
        <v>0</v>
      </c>
      <c r="CIB10" s="154">
        <v>0</v>
      </c>
      <c r="CIC10" s="154">
        <v>0</v>
      </c>
      <c r="CID10" s="154">
        <v>0</v>
      </c>
      <c r="CIE10" s="154">
        <v>0</v>
      </c>
      <c r="CIF10" s="154">
        <v>0</v>
      </c>
      <c r="CIG10" s="154">
        <v>0</v>
      </c>
      <c r="CIH10" s="154">
        <v>0</v>
      </c>
      <c r="CII10" s="154">
        <v>0</v>
      </c>
      <c r="CIJ10" s="154">
        <v>0</v>
      </c>
      <c r="CIK10" s="154">
        <v>0</v>
      </c>
      <c r="CIL10" s="154">
        <v>0</v>
      </c>
      <c r="CIM10" s="154">
        <v>0</v>
      </c>
      <c r="CIN10" s="154">
        <v>0</v>
      </c>
      <c r="CIO10" s="154">
        <v>0</v>
      </c>
      <c r="CIP10" s="154">
        <v>0</v>
      </c>
      <c r="CIQ10" s="154">
        <v>0</v>
      </c>
      <c r="CIR10" s="154">
        <v>0</v>
      </c>
      <c r="CIS10" s="154">
        <v>0</v>
      </c>
      <c r="CIT10" s="154">
        <v>0</v>
      </c>
      <c r="CIU10" s="154">
        <v>0</v>
      </c>
      <c r="CIV10" s="154">
        <v>0</v>
      </c>
      <c r="CIW10" s="154">
        <v>0</v>
      </c>
      <c r="CIX10" s="154">
        <v>0</v>
      </c>
      <c r="CIY10" s="154">
        <v>0</v>
      </c>
      <c r="CIZ10" s="154">
        <v>0</v>
      </c>
      <c r="CJA10" s="154">
        <v>0</v>
      </c>
      <c r="CJB10" s="154">
        <v>0</v>
      </c>
      <c r="CJC10" s="154">
        <v>0</v>
      </c>
      <c r="CJD10" s="154">
        <v>0</v>
      </c>
      <c r="CJE10" s="154">
        <v>0</v>
      </c>
      <c r="CJF10" s="154">
        <v>0</v>
      </c>
      <c r="CJG10" s="154">
        <v>0</v>
      </c>
      <c r="CJH10" s="154">
        <v>0</v>
      </c>
      <c r="CJI10" s="154">
        <v>0</v>
      </c>
      <c r="CJJ10" s="154">
        <v>0</v>
      </c>
      <c r="CJK10" s="154">
        <v>0</v>
      </c>
      <c r="CJL10" s="154">
        <v>0</v>
      </c>
      <c r="CJM10" s="154">
        <v>0</v>
      </c>
      <c r="CJN10" s="154">
        <v>0</v>
      </c>
      <c r="CJO10" s="154">
        <v>0</v>
      </c>
      <c r="CJP10" s="154">
        <v>0</v>
      </c>
      <c r="CJQ10" s="154">
        <v>0</v>
      </c>
      <c r="CJR10" s="154">
        <v>0</v>
      </c>
      <c r="CJS10" s="154">
        <v>0</v>
      </c>
      <c r="CJT10" s="154">
        <v>0</v>
      </c>
      <c r="CJU10" s="154">
        <v>0</v>
      </c>
      <c r="CJV10" s="154">
        <v>0</v>
      </c>
      <c r="CJW10" s="154">
        <v>0</v>
      </c>
      <c r="CJX10" s="154">
        <v>0</v>
      </c>
      <c r="CJY10" s="154">
        <v>0</v>
      </c>
      <c r="CJZ10" s="154">
        <v>0</v>
      </c>
      <c r="CKA10" s="154">
        <v>0</v>
      </c>
      <c r="CKB10" s="154">
        <v>0</v>
      </c>
      <c r="CKC10" s="154">
        <v>0</v>
      </c>
      <c r="CKD10" s="154">
        <v>0</v>
      </c>
      <c r="CKE10" s="154">
        <v>0</v>
      </c>
      <c r="CKF10" s="154">
        <v>0</v>
      </c>
      <c r="CKG10" s="154">
        <v>0</v>
      </c>
      <c r="CKH10" s="154">
        <v>0</v>
      </c>
      <c r="CKI10" s="154">
        <v>0</v>
      </c>
      <c r="CKJ10" s="154">
        <v>0</v>
      </c>
      <c r="CKK10" s="154">
        <v>0</v>
      </c>
      <c r="CKL10" s="154">
        <v>0</v>
      </c>
      <c r="CKM10" s="154">
        <v>0</v>
      </c>
      <c r="CKN10" s="154">
        <v>0</v>
      </c>
      <c r="CKO10" s="154">
        <v>0</v>
      </c>
      <c r="CKP10" s="154">
        <v>0</v>
      </c>
      <c r="CKQ10" s="154">
        <v>0</v>
      </c>
      <c r="CKR10" s="154">
        <v>0</v>
      </c>
      <c r="CKS10" s="154">
        <v>0</v>
      </c>
      <c r="CKT10" s="154">
        <v>0</v>
      </c>
      <c r="CKU10" s="154">
        <v>0</v>
      </c>
      <c r="CKV10" s="154">
        <v>0</v>
      </c>
      <c r="CKW10" s="154">
        <v>0</v>
      </c>
      <c r="CKX10" s="154">
        <v>0</v>
      </c>
      <c r="CKY10" s="154">
        <v>0</v>
      </c>
      <c r="CKZ10" s="154">
        <v>0</v>
      </c>
      <c r="CLA10" s="154">
        <v>0</v>
      </c>
      <c r="CLB10" s="154">
        <v>0</v>
      </c>
      <c r="CLC10" s="154">
        <v>0</v>
      </c>
      <c r="CLD10" s="154">
        <v>0</v>
      </c>
      <c r="CLE10" s="154">
        <v>0</v>
      </c>
      <c r="CLF10" s="154">
        <v>0</v>
      </c>
      <c r="CLG10" s="154">
        <v>0</v>
      </c>
      <c r="CLH10" s="154">
        <v>0</v>
      </c>
      <c r="CLI10" s="154">
        <v>0</v>
      </c>
      <c r="CLJ10" s="154">
        <v>0</v>
      </c>
      <c r="CLK10" s="154">
        <v>0</v>
      </c>
      <c r="CLL10" s="154">
        <v>0</v>
      </c>
      <c r="CLM10" s="154">
        <v>0</v>
      </c>
      <c r="CLN10" s="154">
        <v>0</v>
      </c>
      <c r="CLO10" s="154">
        <v>0</v>
      </c>
      <c r="CLP10" s="154">
        <v>0</v>
      </c>
      <c r="CLQ10" s="154">
        <v>0</v>
      </c>
      <c r="CLR10" s="154">
        <v>0</v>
      </c>
      <c r="CLS10" s="154">
        <v>0</v>
      </c>
      <c r="CLT10" s="154">
        <v>0</v>
      </c>
      <c r="CLU10" s="154">
        <v>0</v>
      </c>
      <c r="CLV10" s="154">
        <v>0</v>
      </c>
      <c r="CLW10" s="154">
        <v>0</v>
      </c>
      <c r="CLX10" s="154">
        <v>0</v>
      </c>
      <c r="CLY10" s="154">
        <v>0</v>
      </c>
      <c r="CLZ10" s="154">
        <v>0</v>
      </c>
      <c r="CMA10" s="154">
        <v>0</v>
      </c>
      <c r="CMB10" s="154">
        <v>0</v>
      </c>
      <c r="CMC10" s="154">
        <v>0</v>
      </c>
      <c r="CMD10" s="154">
        <v>0</v>
      </c>
      <c r="CME10" s="154">
        <v>0</v>
      </c>
      <c r="CMF10" s="154">
        <v>0</v>
      </c>
      <c r="CMG10" s="154">
        <v>0</v>
      </c>
      <c r="CMH10" s="154">
        <v>0</v>
      </c>
      <c r="CMI10" s="154">
        <v>0</v>
      </c>
      <c r="CMJ10" s="154">
        <v>0</v>
      </c>
      <c r="CMK10" s="154">
        <v>0</v>
      </c>
      <c r="CML10" s="154">
        <v>0</v>
      </c>
      <c r="CMM10" s="154">
        <v>0</v>
      </c>
      <c r="CMN10" s="154">
        <v>0</v>
      </c>
      <c r="CMO10" s="154">
        <v>0</v>
      </c>
      <c r="CMP10" s="154">
        <v>0</v>
      </c>
      <c r="CMQ10" s="154">
        <v>0</v>
      </c>
      <c r="CMR10" s="154">
        <v>0</v>
      </c>
      <c r="CMS10" s="154">
        <v>0</v>
      </c>
      <c r="CMT10" s="154">
        <v>0</v>
      </c>
      <c r="CMU10" s="154">
        <v>0</v>
      </c>
      <c r="CMV10" s="154">
        <v>0</v>
      </c>
      <c r="CMW10" s="154">
        <v>0</v>
      </c>
      <c r="CMX10" s="154">
        <v>0</v>
      </c>
      <c r="CMY10" s="154">
        <v>0</v>
      </c>
      <c r="CMZ10" s="154">
        <v>0</v>
      </c>
      <c r="CNA10" s="154">
        <v>0</v>
      </c>
      <c r="CNB10" s="154">
        <v>0</v>
      </c>
      <c r="CNC10" s="154">
        <v>0</v>
      </c>
      <c r="CND10" s="154">
        <v>0</v>
      </c>
      <c r="CNE10" s="154">
        <v>0</v>
      </c>
      <c r="CNF10" s="154">
        <v>0</v>
      </c>
      <c r="CNG10" s="154">
        <v>0</v>
      </c>
      <c r="CNH10" s="154">
        <v>0</v>
      </c>
      <c r="CNI10" s="154">
        <v>0</v>
      </c>
      <c r="CNJ10" s="154">
        <v>0</v>
      </c>
      <c r="CNK10" s="154">
        <v>0</v>
      </c>
      <c r="CNL10" s="154">
        <v>0</v>
      </c>
      <c r="CNM10" s="154">
        <v>0</v>
      </c>
      <c r="CNN10" s="154">
        <v>0</v>
      </c>
      <c r="CNO10" s="154">
        <v>0</v>
      </c>
      <c r="CNP10" s="154">
        <v>0</v>
      </c>
      <c r="CNQ10" s="154">
        <v>0</v>
      </c>
      <c r="CNR10" s="154">
        <v>0</v>
      </c>
      <c r="CNS10" s="154">
        <v>0</v>
      </c>
      <c r="CNT10" s="154">
        <v>0</v>
      </c>
      <c r="CNU10" s="154">
        <v>0</v>
      </c>
      <c r="CNV10" s="154">
        <v>0</v>
      </c>
      <c r="CNW10" s="154">
        <v>0</v>
      </c>
      <c r="CNX10" s="154">
        <v>0</v>
      </c>
      <c r="CNY10" s="154">
        <v>0</v>
      </c>
      <c r="CNZ10" s="154">
        <v>0</v>
      </c>
      <c r="COA10" s="154">
        <v>0</v>
      </c>
      <c r="COB10" s="154">
        <v>0</v>
      </c>
      <c r="COC10" s="154">
        <v>0</v>
      </c>
      <c r="COD10" s="154">
        <v>0</v>
      </c>
      <c r="COE10" s="154">
        <v>0</v>
      </c>
      <c r="COF10" s="154">
        <v>0</v>
      </c>
      <c r="COG10" s="154">
        <v>0</v>
      </c>
      <c r="COH10" s="154">
        <v>0</v>
      </c>
      <c r="COI10" s="154">
        <v>0</v>
      </c>
      <c r="COJ10" s="154">
        <v>0</v>
      </c>
      <c r="COK10" s="154">
        <v>0</v>
      </c>
      <c r="COL10" s="154">
        <v>0</v>
      </c>
      <c r="COM10" s="154">
        <v>0</v>
      </c>
      <c r="CON10" s="154">
        <v>0</v>
      </c>
      <c r="COO10" s="154">
        <v>0</v>
      </c>
      <c r="COP10" s="154">
        <v>0</v>
      </c>
      <c r="COQ10" s="154">
        <v>0</v>
      </c>
      <c r="COR10" s="154">
        <v>0</v>
      </c>
      <c r="COS10" s="154">
        <v>0</v>
      </c>
      <c r="COT10" s="154">
        <v>0</v>
      </c>
      <c r="COU10" s="154">
        <v>0</v>
      </c>
      <c r="COV10" s="154">
        <v>0</v>
      </c>
      <c r="COW10" s="154">
        <v>0</v>
      </c>
      <c r="COX10" s="154">
        <v>0</v>
      </c>
      <c r="COY10" s="154">
        <v>0</v>
      </c>
      <c r="COZ10" s="154">
        <v>0</v>
      </c>
      <c r="CPA10" s="154">
        <v>0</v>
      </c>
      <c r="CPB10" s="154">
        <v>0</v>
      </c>
      <c r="CPC10" s="154">
        <v>0</v>
      </c>
      <c r="CPD10" s="154">
        <v>0</v>
      </c>
      <c r="CPE10" s="154">
        <v>0</v>
      </c>
      <c r="CPF10" s="154">
        <v>0</v>
      </c>
      <c r="CPG10" s="154">
        <v>0</v>
      </c>
      <c r="CPH10" s="154">
        <v>0</v>
      </c>
      <c r="CPI10" s="154">
        <v>0</v>
      </c>
      <c r="CPJ10" s="154">
        <v>0</v>
      </c>
      <c r="CPK10" s="154">
        <v>0</v>
      </c>
      <c r="CPL10" s="154">
        <v>0</v>
      </c>
      <c r="CPM10" s="154">
        <v>0</v>
      </c>
      <c r="CPN10" s="154">
        <v>0</v>
      </c>
      <c r="CPO10" s="154">
        <v>0</v>
      </c>
      <c r="CPP10" s="154">
        <v>0</v>
      </c>
      <c r="CPQ10" s="154">
        <v>0</v>
      </c>
      <c r="CPR10" s="154">
        <v>0</v>
      </c>
      <c r="CPS10" s="154">
        <v>0</v>
      </c>
      <c r="CPT10" s="154">
        <v>0</v>
      </c>
      <c r="CPU10" s="154">
        <v>0</v>
      </c>
      <c r="CPV10" s="154">
        <v>0</v>
      </c>
      <c r="CPW10" s="154">
        <v>0</v>
      </c>
      <c r="CPX10" s="154">
        <v>0</v>
      </c>
      <c r="CPY10" s="154">
        <v>0</v>
      </c>
      <c r="CPZ10" s="154">
        <v>0</v>
      </c>
      <c r="CQA10" s="154">
        <v>0</v>
      </c>
      <c r="CQB10" s="154">
        <v>0</v>
      </c>
      <c r="CQC10" s="154">
        <v>0</v>
      </c>
      <c r="CQD10" s="154">
        <v>0</v>
      </c>
      <c r="CQE10" s="154">
        <v>0</v>
      </c>
      <c r="CQF10" s="154">
        <v>0</v>
      </c>
      <c r="CQG10" s="154">
        <v>0</v>
      </c>
      <c r="CQH10" s="154">
        <v>0</v>
      </c>
      <c r="CQI10" s="154">
        <v>0</v>
      </c>
      <c r="CQJ10" s="154">
        <v>0</v>
      </c>
      <c r="CQK10" s="154">
        <v>0</v>
      </c>
      <c r="CQL10" s="154">
        <v>0</v>
      </c>
      <c r="CQM10" s="154">
        <v>0</v>
      </c>
      <c r="CQN10" s="154">
        <v>0</v>
      </c>
      <c r="CQO10" s="154">
        <v>0</v>
      </c>
      <c r="CQP10" s="154">
        <v>0</v>
      </c>
      <c r="CQQ10" s="154">
        <v>0</v>
      </c>
      <c r="CQR10" s="154">
        <v>0</v>
      </c>
      <c r="CQS10" s="154">
        <v>0</v>
      </c>
      <c r="CQT10" s="154">
        <v>0</v>
      </c>
      <c r="CQU10" s="154">
        <v>0</v>
      </c>
      <c r="CQV10" s="154">
        <v>0</v>
      </c>
      <c r="CQW10" s="154">
        <v>0</v>
      </c>
      <c r="CQX10" s="154">
        <v>0</v>
      </c>
      <c r="CQY10" s="154">
        <v>0</v>
      </c>
      <c r="CQZ10" s="154">
        <v>0</v>
      </c>
      <c r="CRA10" s="154">
        <v>0</v>
      </c>
      <c r="CRB10" s="154">
        <v>0</v>
      </c>
      <c r="CRC10" s="154">
        <v>0</v>
      </c>
      <c r="CRD10" s="154">
        <v>0</v>
      </c>
      <c r="CRE10" s="154">
        <v>0</v>
      </c>
      <c r="CRF10" s="154">
        <v>0</v>
      </c>
      <c r="CRG10" s="154">
        <v>0</v>
      </c>
      <c r="CRH10" s="154">
        <v>0</v>
      </c>
      <c r="CRI10" s="154">
        <v>0</v>
      </c>
      <c r="CRJ10" s="154">
        <v>0</v>
      </c>
      <c r="CRK10" s="154">
        <v>0</v>
      </c>
      <c r="CRL10" s="154">
        <v>0</v>
      </c>
      <c r="CRM10" s="154">
        <v>0</v>
      </c>
      <c r="CRN10" s="154">
        <v>0</v>
      </c>
      <c r="CRO10" s="154">
        <v>0</v>
      </c>
      <c r="CRP10" s="154">
        <v>0</v>
      </c>
      <c r="CRQ10" s="154">
        <v>0</v>
      </c>
      <c r="CRR10" s="154">
        <v>0</v>
      </c>
      <c r="CRS10" s="154">
        <v>0</v>
      </c>
      <c r="CRT10" s="154">
        <v>0</v>
      </c>
      <c r="CRU10" s="154">
        <v>0</v>
      </c>
      <c r="CRV10" s="154">
        <v>0</v>
      </c>
      <c r="CRW10" s="154">
        <v>0</v>
      </c>
      <c r="CRX10" s="154">
        <v>0</v>
      </c>
      <c r="CRY10" s="154">
        <v>0</v>
      </c>
      <c r="CRZ10" s="154">
        <v>0</v>
      </c>
      <c r="CSA10" s="154">
        <v>0</v>
      </c>
      <c r="CSB10" s="154">
        <v>0</v>
      </c>
      <c r="CSC10" s="154">
        <v>0</v>
      </c>
      <c r="CSD10" s="154">
        <v>0</v>
      </c>
      <c r="CSE10" s="154">
        <v>0</v>
      </c>
      <c r="CSF10" s="154">
        <v>0</v>
      </c>
      <c r="CSG10" s="154">
        <v>0</v>
      </c>
      <c r="CSH10" s="154">
        <v>0</v>
      </c>
      <c r="CSI10" s="154">
        <v>0</v>
      </c>
      <c r="CSJ10" s="154">
        <v>0</v>
      </c>
      <c r="CSK10" s="154">
        <v>0</v>
      </c>
      <c r="CSL10" s="154">
        <v>0</v>
      </c>
      <c r="CSM10" s="154">
        <v>0</v>
      </c>
      <c r="CSN10" s="154">
        <v>0</v>
      </c>
      <c r="CSO10" s="154">
        <v>0</v>
      </c>
      <c r="CSP10" s="154">
        <v>0</v>
      </c>
      <c r="CSQ10" s="154">
        <v>0</v>
      </c>
      <c r="CSR10" s="154">
        <v>0</v>
      </c>
      <c r="CSS10" s="154">
        <v>0</v>
      </c>
      <c r="CST10" s="154">
        <v>0</v>
      </c>
      <c r="CSU10" s="154">
        <v>0</v>
      </c>
      <c r="CSV10" s="154">
        <v>0</v>
      </c>
      <c r="CSW10" s="154">
        <v>0</v>
      </c>
      <c r="CSX10" s="154">
        <v>0</v>
      </c>
      <c r="CSY10" s="154">
        <v>0</v>
      </c>
      <c r="CSZ10" s="154">
        <v>0</v>
      </c>
      <c r="CTA10" s="154">
        <v>0</v>
      </c>
      <c r="CTB10" s="154">
        <v>0</v>
      </c>
      <c r="CTC10" s="154">
        <v>0</v>
      </c>
      <c r="CTD10" s="154">
        <v>0</v>
      </c>
      <c r="CTE10" s="154">
        <v>0</v>
      </c>
      <c r="CTF10" s="154">
        <v>0</v>
      </c>
      <c r="CTG10" s="154">
        <v>0</v>
      </c>
      <c r="CTH10" s="154">
        <v>0</v>
      </c>
      <c r="CTI10" s="154">
        <v>0</v>
      </c>
      <c r="CTJ10" s="154">
        <v>0</v>
      </c>
      <c r="CTK10" s="154">
        <v>0</v>
      </c>
      <c r="CTL10" s="154">
        <v>0</v>
      </c>
      <c r="CTM10" s="154">
        <v>0</v>
      </c>
      <c r="CTN10" s="154">
        <v>0</v>
      </c>
      <c r="CTO10" s="154">
        <v>0</v>
      </c>
      <c r="CTP10" s="154">
        <v>0</v>
      </c>
      <c r="CTQ10" s="154">
        <v>0</v>
      </c>
      <c r="CTR10" s="154">
        <v>0</v>
      </c>
      <c r="CTS10" s="154">
        <v>0</v>
      </c>
      <c r="CTT10" s="154">
        <v>0</v>
      </c>
      <c r="CTU10" s="154">
        <v>0</v>
      </c>
      <c r="CTV10" s="154">
        <v>0</v>
      </c>
      <c r="CTW10" s="154">
        <v>0</v>
      </c>
      <c r="CTX10" s="154">
        <v>0</v>
      </c>
      <c r="CTY10" s="154">
        <v>0</v>
      </c>
      <c r="CTZ10" s="154">
        <v>0</v>
      </c>
      <c r="CUA10" s="154">
        <v>0</v>
      </c>
      <c r="CUB10" s="154">
        <v>0</v>
      </c>
      <c r="CUC10" s="154">
        <v>0</v>
      </c>
      <c r="CUD10" s="154">
        <v>0</v>
      </c>
      <c r="CUE10" s="154">
        <v>0</v>
      </c>
      <c r="CUF10" s="154">
        <v>0</v>
      </c>
      <c r="CUG10" s="154">
        <v>0</v>
      </c>
      <c r="CUH10" s="154">
        <v>0</v>
      </c>
      <c r="CUI10" s="154">
        <v>0</v>
      </c>
      <c r="CUJ10" s="154">
        <v>0</v>
      </c>
      <c r="CUK10" s="154">
        <v>0</v>
      </c>
      <c r="CUL10" s="154">
        <v>0</v>
      </c>
      <c r="CUM10" s="154">
        <v>0</v>
      </c>
      <c r="CUN10" s="154">
        <v>0</v>
      </c>
      <c r="CUO10" s="154">
        <v>0</v>
      </c>
      <c r="CUP10" s="154">
        <v>0</v>
      </c>
      <c r="CUQ10" s="154">
        <v>0</v>
      </c>
      <c r="CUR10" s="154">
        <v>0</v>
      </c>
      <c r="CUS10" s="154">
        <v>0</v>
      </c>
      <c r="CUT10" s="154">
        <v>0</v>
      </c>
      <c r="CUU10" s="154">
        <v>0</v>
      </c>
      <c r="CUV10" s="154">
        <v>0</v>
      </c>
      <c r="CUW10" s="154">
        <v>0</v>
      </c>
      <c r="CUX10" s="154">
        <v>0</v>
      </c>
      <c r="CUY10" s="154">
        <v>0</v>
      </c>
      <c r="CUZ10" s="154">
        <v>0</v>
      </c>
      <c r="CVA10" s="154">
        <v>0</v>
      </c>
      <c r="CVB10" s="154">
        <v>0</v>
      </c>
      <c r="CVC10" s="154">
        <v>0</v>
      </c>
      <c r="CVD10" s="154">
        <v>0</v>
      </c>
      <c r="CVE10" s="154">
        <v>0</v>
      </c>
      <c r="CVF10" s="154">
        <v>0</v>
      </c>
      <c r="CVG10" s="154">
        <v>0</v>
      </c>
      <c r="CVH10" s="154">
        <v>0</v>
      </c>
      <c r="CVI10" s="154">
        <v>0</v>
      </c>
      <c r="CVJ10" s="154">
        <v>0</v>
      </c>
      <c r="CVK10" s="154">
        <v>0</v>
      </c>
      <c r="CVL10" s="154">
        <v>0</v>
      </c>
      <c r="CVM10" s="154">
        <v>0</v>
      </c>
      <c r="CVN10" s="154">
        <v>0</v>
      </c>
      <c r="CVO10" s="154">
        <v>0</v>
      </c>
      <c r="CVP10" s="154">
        <v>0</v>
      </c>
      <c r="CVQ10" s="154">
        <v>0</v>
      </c>
      <c r="CVR10" s="154">
        <v>0</v>
      </c>
      <c r="CVS10" s="154">
        <v>0</v>
      </c>
      <c r="CVT10" s="154">
        <v>0</v>
      </c>
      <c r="CVU10" s="154">
        <v>0</v>
      </c>
      <c r="CVV10" s="154">
        <v>0</v>
      </c>
      <c r="CVW10" s="154">
        <v>0</v>
      </c>
      <c r="CVX10" s="154">
        <v>0</v>
      </c>
      <c r="CVY10" s="154">
        <v>0</v>
      </c>
      <c r="CVZ10" s="154">
        <v>0</v>
      </c>
      <c r="CWA10" s="154">
        <v>0</v>
      </c>
      <c r="CWB10" s="154">
        <v>0</v>
      </c>
      <c r="CWC10" s="154">
        <v>0</v>
      </c>
      <c r="CWD10" s="154">
        <v>0</v>
      </c>
      <c r="CWE10" s="154">
        <v>0</v>
      </c>
      <c r="CWF10" s="154">
        <v>0</v>
      </c>
      <c r="CWG10" s="154">
        <v>0</v>
      </c>
      <c r="CWH10" s="154">
        <v>0</v>
      </c>
      <c r="CWI10" s="154">
        <v>0</v>
      </c>
      <c r="CWJ10" s="154">
        <v>0</v>
      </c>
      <c r="CWK10" s="154">
        <v>0</v>
      </c>
      <c r="CWL10" s="154">
        <v>0</v>
      </c>
      <c r="CWM10" s="154">
        <v>0</v>
      </c>
      <c r="CWN10" s="154">
        <v>0</v>
      </c>
      <c r="CWO10" s="154">
        <v>0</v>
      </c>
      <c r="CWP10" s="154">
        <v>0</v>
      </c>
      <c r="CWQ10" s="154">
        <v>0</v>
      </c>
      <c r="CWR10" s="154">
        <v>0</v>
      </c>
      <c r="CWS10" s="154">
        <v>0</v>
      </c>
      <c r="CWT10" s="154">
        <v>0</v>
      </c>
      <c r="CWU10" s="154">
        <v>0</v>
      </c>
      <c r="CWV10" s="154">
        <v>0</v>
      </c>
      <c r="CWW10" s="154">
        <v>0</v>
      </c>
      <c r="CWX10" s="154">
        <v>0</v>
      </c>
      <c r="CWY10" s="154">
        <v>0</v>
      </c>
      <c r="CWZ10" s="154">
        <v>0</v>
      </c>
      <c r="CXA10" s="154">
        <v>0</v>
      </c>
      <c r="CXB10" s="154">
        <v>0</v>
      </c>
      <c r="CXC10" s="154">
        <v>0</v>
      </c>
      <c r="CXD10" s="154">
        <v>0</v>
      </c>
      <c r="CXE10" s="154">
        <v>0</v>
      </c>
      <c r="CXF10" s="154">
        <v>0</v>
      </c>
      <c r="CXG10" s="154">
        <v>0</v>
      </c>
      <c r="CXH10" s="154">
        <v>0</v>
      </c>
      <c r="CXI10" s="154">
        <v>0</v>
      </c>
      <c r="CXJ10" s="154">
        <v>0</v>
      </c>
      <c r="CXK10" s="154">
        <v>0</v>
      </c>
      <c r="CXL10" s="154">
        <v>0</v>
      </c>
      <c r="CXM10" s="154">
        <v>0</v>
      </c>
      <c r="CXN10" s="154">
        <v>0</v>
      </c>
      <c r="CXO10" s="154">
        <v>0</v>
      </c>
      <c r="CXP10" s="154">
        <v>0</v>
      </c>
      <c r="CXQ10" s="154">
        <v>0</v>
      </c>
      <c r="CXR10" s="154">
        <v>0</v>
      </c>
      <c r="CXS10" s="154">
        <v>0</v>
      </c>
      <c r="CXT10" s="154">
        <v>0</v>
      </c>
      <c r="CXU10" s="154">
        <v>0</v>
      </c>
      <c r="CXV10" s="154">
        <v>0</v>
      </c>
      <c r="CXW10" s="154">
        <v>0</v>
      </c>
      <c r="CXX10" s="154">
        <v>0</v>
      </c>
      <c r="CXY10" s="154">
        <v>0</v>
      </c>
      <c r="CXZ10" s="154">
        <v>0</v>
      </c>
      <c r="CYA10" s="154">
        <v>0</v>
      </c>
      <c r="CYB10" s="154">
        <v>0</v>
      </c>
      <c r="CYC10" s="154">
        <v>0</v>
      </c>
      <c r="CYD10" s="154">
        <v>0</v>
      </c>
      <c r="CYE10" s="154">
        <v>0</v>
      </c>
      <c r="CYF10" s="154">
        <v>0</v>
      </c>
      <c r="CYG10" s="154">
        <v>0</v>
      </c>
      <c r="CYH10" s="154">
        <v>0</v>
      </c>
      <c r="CYI10" s="154">
        <v>0</v>
      </c>
      <c r="CYJ10" s="154">
        <v>0</v>
      </c>
      <c r="CYK10" s="154">
        <v>0</v>
      </c>
      <c r="CYL10" s="154">
        <v>0</v>
      </c>
      <c r="CYM10" s="154">
        <v>0</v>
      </c>
      <c r="CYN10" s="154">
        <v>0</v>
      </c>
      <c r="CYO10" s="154">
        <v>0</v>
      </c>
      <c r="CYP10" s="154">
        <v>0</v>
      </c>
      <c r="CYQ10" s="154">
        <v>0</v>
      </c>
      <c r="CYR10" s="154">
        <v>0</v>
      </c>
      <c r="CYS10" s="154">
        <v>0</v>
      </c>
      <c r="CYT10" s="154">
        <v>0</v>
      </c>
      <c r="CYU10" s="154">
        <v>0</v>
      </c>
      <c r="CYV10" s="154">
        <v>0</v>
      </c>
      <c r="CYW10" s="154">
        <v>0</v>
      </c>
      <c r="CYX10" s="154">
        <v>0</v>
      </c>
      <c r="CYY10" s="154">
        <v>0</v>
      </c>
      <c r="CYZ10" s="154">
        <v>0</v>
      </c>
      <c r="CZA10" s="154">
        <v>0</v>
      </c>
      <c r="CZB10" s="154">
        <v>0</v>
      </c>
      <c r="CZC10" s="154">
        <v>0</v>
      </c>
      <c r="CZD10" s="154">
        <v>0</v>
      </c>
      <c r="CZE10" s="154">
        <v>0</v>
      </c>
      <c r="CZF10" s="154">
        <v>0</v>
      </c>
      <c r="CZG10" s="154">
        <v>0</v>
      </c>
      <c r="CZH10" s="154">
        <v>0</v>
      </c>
      <c r="CZI10" s="154">
        <v>0</v>
      </c>
      <c r="CZJ10" s="154">
        <v>0</v>
      </c>
      <c r="CZK10" s="154">
        <v>0</v>
      </c>
      <c r="CZL10" s="154">
        <v>0</v>
      </c>
      <c r="CZM10" s="154">
        <v>0</v>
      </c>
      <c r="CZN10" s="154">
        <v>0</v>
      </c>
      <c r="CZO10" s="154">
        <v>0</v>
      </c>
      <c r="CZP10" s="154">
        <v>0</v>
      </c>
      <c r="CZQ10" s="154">
        <v>0</v>
      </c>
      <c r="CZR10" s="154">
        <v>0</v>
      </c>
      <c r="CZS10" s="154">
        <v>0</v>
      </c>
      <c r="CZT10" s="154">
        <v>0</v>
      </c>
      <c r="CZU10" s="154">
        <v>0</v>
      </c>
      <c r="CZV10" s="154">
        <v>0</v>
      </c>
      <c r="CZW10" s="154">
        <v>0</v>
      </c>
      <c r="CZX10" s="154">
        <v>0</v>
      </c>
      <c r="CZY10" s="154">
        <v>0</v>
      </c>
      <c r="CZZ10" s="154">
        <v>0</v>
      </c>
      <c r="DAA10" s="154">
        <v>0</v>
      </c>
      <c r="DAB10" s="154">
        <v>0</v>
      </c>
      <c r="DAC10" s="154">
        <v>0</v>
      </c>
      <c r="DAD10" s="154">
        <v>0</v>
      </c>
      <c r="DAE10" s="154">
        <v>0</v>
      </c>
      <c r="DAF10" s="154">
        <v>0</v>
      </c>
      <c r="DAG10" s="154">
        <v>0</v>
      </c>
      <c r="DAH10" s="154">
        <v>0</v>
      </c>
      <c r="DAI10" s="154">
        <v>0</v>
      </c>
      <c r="DAJ10" s="154">
        <v>0</v>
      </c>
      <c r="DAK10" s="154">
        <v>0</v>
      </c>
      <c r="DAL10" s="154">
        <v>0</v>
      </c>
      <c r="DAM10" s="154">
        <v>0</v>
      </c>
      <c r="DAN10" s="154">
        <v>0</v>
      </c>
      <c r="DAO10" s="154">
        <v>0</v>
      </c>
      <c r="DAP10" s="154">
        <v>0</v>
      </c>
      <c r="DAQ10" s="154">
        <v>0</v>
      </c>
      <c r="DAR10" s="154">
        <v>0</v>
      </c>
      <c r="DAS10" s="154">
        <v>0</v>
      </c>
      <c r="DAT10" s="154">
        <v>0</v>
      </c>
      <c r="DAU10" s="154">
        <v>0</v>
      </c>
      <c r="DAV10" s="154">
        <v>0</v>
      </c>
      <c r="DAW10" s="154">
        <v>0</v>
      </c>
      <c r="DAX10" s="154">
        <v>0</v>
      </c>
      <c r="DAY10" s="154">
        <v>0</v>
      </c>
      <c r="DAZ10" s="154">
        <v>0</v>
      </c>
      <c r="DBA10" s="154">
        <v>0</v>
      </c>
      <c r="DBB10" s="154">
        <v>0</v>
      </c>
      <c r="DBC10" s="154">
        <v>0</v>
      </c>
      <c r="DBD10" s="154">
        <v>0</v>
      </c>
      <c r="DBE10" s="154">
        <v>0</v>
      </c>
      <c r="DBF10" s="154">
        <v>0</v>
      </c>
      <c r="DBG10" s="154">
        <v>0</v>
      </c>
      <c r="DBH10" s="154">
        <v>0</v>
      </c>
      <c r="DBI10" s="154">
        <v>0</v>
      </c>
      <c r="DBJ10" s="154">
        <v>0</v>
      </c>
      <c r="DBK10" s="154">
        <v>0</v>
      </c>
      <c r="DBL10" s="154">
        <v>0</v>
      </c>
      <c r="DBM10" s="154">
        <v>0</v>
      </c>
      <c r="DBN10" s="154">
        <v>0</v>
      </c>
      <c r="DBO10" s="154">
        <v>0</v>
      </c>
      <c r="DBP10" s="154">
        <v>0</v>
      </c>
      <c r="DBQ10" s="154">
        <v>0</v>
      </c>
      <c r="DBR10" s="154">
        <v>0</v>
      </c>
      <c r="DBS10" s="154">
        <v>0</v>
      </c>
      <c r="DBT10" s="154">
        <v>0</v>
      </c>
      <c r="DBU10" s="154">
        <v>0</v>
      </c>
      <c r="DBV10" s="154">
        <v>0</v>
      </c>
      <c r="DBW10" s="154">
        <v>0</v>
      </c>
      <c r="DBX10" s="154">
        <v>0</v>
      </c>
      <c r="DBY10" s="154">
        <v>0</v>
      </c>
      <c r="DBZ10" s="154">
        <v>0</v>
      </c>
      <c r="DCA10" s="154">
        <v>0</v>
      </c>
      <c r="DCB10" s="154">
        <v>0</v>
      </c>
      <c r="DCC10" s="154">
        <v>0</v>
      </c>
      <c r="DCD10" s="154">
        <v>0</v>
      </c>
      <c r="DCE10" s="154">
        <v>0</v>
      </c>
      <c r="DCF10" s="154">
        <v>0</v>
      </c>
      <c r="DCG10" s="154">
        <v>0</v>
      </c>
      <c r="DCH10" s="154">
        <v>0</v>
      </c>
      <c r="DCI10" s="154">
        <v>0</v>
      </c>
      <c r="DCJ10" s="154">
        <v>0</v>
      </c>
      <c r="DCK10" s="154">
        <v>0</v>
      </c>
      <c r="DCL10" s="154">
        <v>0</v>
      </c>
      <c r="DCM10" s="154">
        <v>0</v>
      </c>
      <c r="DCN10" s="154">
        <v>0</v>
      </c>
      <c r="DCO10" s="154">
        <v>0</v>
      </c>
      <c r="DCP10" s="154">
        <v>0</v>
      </c>
      <c r="DCQ10" s="154">
        <v>0</v>
      </c>
      <c r="DCR10" s="154">
        <v>0</v>
      </c>
      <c r="DCS10" s="154">
        <v>0</v>
      </c>
      <c r="DCT10" s="154">
        <v>0</v>
      </c>
      <c r="DCU10" s="154">
        <v>0</v>
      </c>
      <c r="DCV10" s="154">
        <v>0</v>
      </c>
      <c r="DCW10" s="154">
        <v>0</v>
      </c>
      <c r="DCX10" s="154">
        <v>0</v>
      </c>
      <c r="DCY10" s="154">
        <v>0</v>
      </c>
      <c r="DCZ10" s="154">
        <v>0</v>
      </c>
      <c r="DDA10" s="154">
        <v>0</v>
      </c>
      <c r="DDB10" s="154">
        <v>0</v>
      </c>
      <c r="DDC10" s="154">
        <v>0</v>
      </c>
      <c r="DDD10" s="154">
        <v>0</v>
      </c>
      <c r="DDE10" s="154">
        <v>0</v>
      </c>
      <c r="DDF10" s="154">
        <v>0</v>
      </c>
      <c r="DDG10" s="154">
        <v>0</v>
      </c>
      <c r="DDH10" s="154">
        <v>0</v>
      </c>
      <c r="DDI10" s="154">
        <v>0</v>
      </c>
      <c r="DDJ10" s="154">
        <v>0</v>
      </c>
      <c r="DDK10" s="154">
        <v>0</v>
      </c>
      <c r="DDL10" s="154">
        <v>0</v>
      </c>
      <c r="DDM10" s="154">
        <v>0</v>
      </c>
      <c r="DDN10" s="154">
        <v>0</v>
      </c>
      <c r="DDO10" s="154">
        <v>0</v>
      </c>
      <c r="DDP10" s="154">
        <v>0</v>
      </c>
      <c r="DDQ10" s="154">
        <v>0</v>
      </c>
      <c r="DDR10" s="154">
        <v>0</v>
      </c>
      <c r="DDS10" s="154">
        <v>0</v>
      </c>
      <c r="DDT10" s="154">
        <v>0</v>
      </c>
      <c r="DDU10" s="154">
        <v>0</v>
      </c>
      <c r="DDV10" s="154">
        <v>0</v>
      </c>
      <c r="DDW10" s="154">
        <v>0</v>
      </c>
      <c r="DDX10" s="154">
        <v>0</v>
      </c>
      <c r="DDY10" s="154">
        <v>0</v>
      </c>
      <c r="DDZ10" s="154">
        <v>0</v>
      </c>
      <c r="DEA10" s="154">
        <v>0</v>
      </c>
      <c r="DEB10" s="154">
        <v>0</v>
      </c>
      <c r="DEC10" s="154">
        <v>0</v>
      </c>
      <c r="DED10" s="154">
        <v>0</v>
      </c>
      <c r="DEE10" s="154">
        <v>0</v>
      </c>
      <c r="DEF10" s="154">
        <v>0</v>
      </c>
      <c r="DEG10" s="154">
        <v>0</v>
      </c>
      <c r="DEH10" s="154">
        <v>0</v>
      </c>
      <c r="DEI10" s="154">
        <v>0</v>
      </c>
      <c r="DEJ10" s="154">
        <v>0</v>
      </c>
      <c r="DEK10" s="154">
        <v>0</v>
      </c>
      <c r="DEL10" s="154">
        <v>0</v>
      </c>
      <c r="DEM10" s="154">
        <v>0</v>
      </c>
      <c r="DEN10" s="154">
        <v>0</v>
      </c>
      <c r="DEO10" s="154">
        <v>0</v>
      </c>
      <c r="DEP10" s="154">
        <v>0</v>
      </c>
      <c r="DEQ10" s="154">
        <v>0</v>
      </c>
      <c r="DER10" s="154">
        <v>0</v>
      </c>
      <c r="DES10" s="154">
        <v>0</v>
      </c>
      <c r="DET10" s="154">
        <v>0</v>
      </c>
      <c r="DEU10" s="154">
        <v>0</v>
      </c>
      <c r="DEV10" s="154">
        <v>0</v>
      </c>
      <c r="DEW10" s="154">
        <v>0</v>
      </c>
      <c r="DEX10" s="154">
        <v>0</v>
      </c>
      <c r="DEY10" s="154">
        <v>0</v>
      </c>
      <c r="DEZ10" s="154">
        <v>0</v>
      </c>
      <c r="DFA10" s="154">
        <v>0</v>
      </c>
      <c r="DFB10" s="154">
        <v>0</v>
      </c>
      <c r="DFC10" s="154">
        <v>0</v>
      </c>
      <c r="DFD10" s="154">
        <v>0</v>
      </c>
      <c r="DFE10" s="154">
        <v>0</v>
      </c>
      <c r="DFF10" s="154">
        <v>0</v>
      </c>
      <c r="DFG10" s="154">
        <v>0</v>
      </c>
      <c r="DFH10" s="154">
        <v>0</v>
      </c>
      <c r="DFI10" s="154">
        <v>0</v>
      </c>
      <c r="DFJ10" s="154">
        <v>0</v>
      </c>
      <c r="DFK10" s="154">
        <v>0</v>
      </c>
      <c r="DFL10" s="154">
        <v>0</v>
      </c>
      <c r="DFM10" s="154">
        <v>0</v>
      </c>
      <c r="DFN10" s="154">
        <v>0</v>
      </c>
      <c r="DFO10" s="154">
        <v>0</v>
      </c>
      <c r="DFP10" s="154">
        <v>0</v>
      </c>
      <c r="DFQ10" s="154">
        <v>0</v>
      </c>
      <c r="DFR10" s="154">
        <v>0</v>
      </c>
      <c r="DFS10" s="154">
        <v>0</v>
      </c>
      <c r="DFT10" s="154">
        <v>0</v>
      </c>
      <c r="DFU10" s="154">
        <v>0</v>
      </c>
      <c r="DFV10" s="154">
        <v>0</v>
      </c>
      <c r="DFW10" s="154">
        <v>0</v>
      </c>
      <c r="DFX10" s="154">
        <v>0</v>
      </c>
      <c r="DFY10" s="154">
        <v>0</v>
      </c>
      <c r="DFZ10" s="154">
        <v>0</v>
      </c>
      <c r="DGA10" s="154">
        <v>0</v>
      </c>
      <c r="DGB10" s="154">
        <v>0</v>
      </c>
      <c r="DGC10" s="154">
        <v>0</v>
      </c>
      <c r="DGD10" s="154">
        <v>0</v>
      </c>
      <c r="DGE10" s="154">
        <v>0</v>
      </c>
      <c r="DGF10" s="154">
        <v>0</v>
      </c>
      <c r="DGG10" s="154">
        <v>0</v>
      </c>
      <c r="DGH10" s="154">
        <v>0</v>
      </c>
      <c r="DGI10" s="154">
        <v>0</v>
      </c>
      <c r="DGJ10" s="154">
        <v>0</v>
      </c>
      <c r="DGK10" s="154">
        <v>0</v>
      </c>
      <c r="DGL10" s="154">
        <v>0</v>
      </c>
      <c r="DGM10" s="154">
        <v>0</v>
      </c>
      <c r="DGN10" s="154">
        <v>0</v>
      </c>
      <c r="DGO10" s="154">
        <v>0</v>
      </c>
      <c r="DGP10" s="154">
        <v>0</v>
      </c>
      <c r="DGQ10" s="154">
        <v>0</v>
      </c>
      <c r="DGR10" s="154">
        <v>0</v>
      </c>
      <c r="DGS10" s="154">
        <v>0</v>
      </c>
      <c r="DGT10" s="154">
        <v>0</v>
      </c>
      <c r="DGU10" s="154">
        <v>0</v>
      </c>
      <c r="DGV10" s="154">
        <v>0</v>
      </c>
      <c r="DGW10" s="154">
        <v>0</v>
      </c>
      <c r="DGX10" s="154">
        <v>0</v>
      </c>
      <c r="DGY10" s="154">
        <v>0</v>
      </c>
      <c r="DGZ10" s="154">
        <v>0</v>
      </c>
      <c r="DHA10" s="154">
        <v>0</v>
      </c>
      <c r="DHB10" s="154">
        <v>0</v>
      </c>
      <c r="DHC10" s="154">
        <v>0</v>
      </c>
      <c r="DHD10" s="154">
        <v>0</v>
      </c>
      <c r="DHE10" s="154">
        <v>0</v>
      </c>
      <c r="DHF10" s="154">
        <v>0</v>
      </c>
      <c r="DHG10" s="154">
        <v>0</v>
      </c>
      <c r="DHH10" s="154">
        <v>0</v>
      </c>
      <c r="DHI10" s="154">
        <v>0</v>
      </c>
      <c r="DHJ10" s="154">
        <v>0</v>
      </c>
      <c r="DHK10" s="154">
        <v>0</v>
      </c>
      <c r="DHL10" s="154">
        <v>0</v>
      </c>
      <c r="DHM10" s="154">
        <v>0</v>
      </c>
      <c r="DHN10" s="154">
        <v>0</v>
      </c>
      <c r="DHO10" s="154">
        <v>0</v>
      </c>
      <c r="DHP10" s="154">
        <v>0</v>
      </c>
      <c r="DHQ10" s="154">
        <v>0</v>
      </c>
      <c r="DHR10" s="154">
        <v>0</v>
      </c>
      <c r="DHS10" s="154">
        <v>0</v>
      </c>
      <c r="DHT10" s="154">
        <v>0</v>
      </c>
      <c r="DHU10" s="154">
        <v>0</v>
      </c>
      <c r="DHV10" s="154">
        <v>0</v>
      </c>
      <c r="DHW10" s="154">
        <v>0</v>
      </c>
      <c r="DHX10" s="154">
        <v>0</v>
      </c>
      <c r="DHY10" s="154">
        <v>0</v>
      </c>
      <c r="DHZ10" s="154">
        <v>0</v>
      </c>
      <c r="DIA10" s="154">
        <v>0</v>
      </c>
      <c r="DIB10" s="154">
        <v>0</v>
      </c>
      <c r="DIC10" s="154">
        <v>0</v>
      </c>
      <c r="DID10" s="154">
        <v>0</v>
      </c>
      <c r="DIE10" s="154">
        <v>0</v>
      </c>
      <c r="DIF10" s="154">
        <v>0</v>
      </c>
      <c r="DIG10" s="154">
        <v>0</v>
      </c>
      <c r="DIH10" s="154">
        <v>0</v>
      </c>
      <c r="DII10" s="154">
        <v>0</v>
      </c>
      <c r="DIJ10" s="154">
        <v>0</v>
      </c>
      <c r="DIK10" s="154">
        <v>0</v>
      </c>
      <c r="DIL10" s="154">
        <v>0</v>
      </c>
      <c r="DIM10" s="154">
        <v>0</v>
      </c>
      <c r="DIN10" s="154">
        <v>0</v>
      </c>
      <c r="DIO10" s="154">
        <v>0</v>
      </c>
      <c r="DIP10" s="154">
        <v>0</v>
      </c>
      <c r="DIQ10" s="154">
        <v>0</v>
      </c>
      <c r="DIR10" s="154">
        <v>0</v>
      </c>
      <c r="DIS10" s="154">
        <v>0</v>
      </c>
      <c r="DIT10" s="154">
        <v>0</v>
      </c>
      <c r="DIU10" s="154">
        <v>0</v>
      </c>
      <c r="DIV10" s="154">
        <v>0</v>
      </c>
      <c r="DIW10" s="154">
        <v>0</v>
      </c>
      <c r="DIX10" s="154">
        <v>0</v>
      </c>
      <c r="DIY10" s="154">
        <v>0</v>
      </c>
      <c r="DIZ10" s="154">
        <v>0</v>
      </c>
      <c r="DJA10" s="154">
        <v>0</v>
      </c>
      <c r="DJB10" s="154">
        <v>0</v>
      </c>
      <c r="DJC10" s="154">
        <v>0</v>
      </c>
      <c r="DJD10" s="154">
        <v>0</v>
      </c>
      <c r="DJE10" s="154">
        <v>0</v>
      </c>
      <c r="DJF10" s="154">
        <v>0</v>
      </c>
      <c r="DJG10" s="154">
        <v>0</v>
      </c>
      <c r="DJH10" s="154">
        <v>0</v>
      </c>
      <c r="DJI10" s="154">
        <v>0</v>
      </c>
      <c r="DJJ10" s="154">
        <v>0</v>
      </c>
      <c r="DJK10" s="154">
        <v>0</v>
      </c>
      <c r="DJL10" s="154">
        <v>0</v>
      </c>
      <c r="DJM10" s="154">
        <v>0</v>
      </c>
      <c r="DJN10" s="154">
        <v>0</v>
      </c>
      <c r="DJO10" s="154">
        <v>0</v>
      </c>
      <c r="DJP10" s="154">
        <v>0</v>
      </c>
      <c r="DJQ10" s="154">
        <v>0</v>
      </c>
      <c r="DJR10" s="154">
        <v>0</v>
      </c>
      <c r="DJS10" s="154">
        <v>0</v>
      </c>
      <c r="DJT10" s="154">
        <v>0</v>
      </c>
      <c r="DJU10" s="154">
        <v>0</v>
      </c>
      <c r="DJV10" s="154">
        <v>0</v>
      </c>
      <c r="DJW10" s="154">
        <v>0</v>
      </c>
      <c r="DJX10" s="154">
        <v>0</v>
      </c>
      <c r="DJY10" s="154">
        <v>0</v>
      </c>
      <c r="DJZ10" s="154">
        <v>0</v>
      </c>
      <c r="DKA10" s="154">
        <v>0</v>
      </c>
      <c r="DKB10" s="154">
        <v>0</v>
      </c>
      <c r="DKC10" s="154">
        <v>0</v>
      </c>
      <c r="DKD10" s="154">
        <v>0</v>
      </c>
      <c r="DKE10" s="154">
        <v>0</v>
      </c>
      <c r="DKF10" s="154">
        <v>0</v>
      </c>
      <c r="DKG10" s="154">
        <v>0</v>
      </c>
      <c r="DKH10" s="154">
        <v>0</v>
      </c>
      <c r="DKI10" s="154">
        <v>0</v>
      </c>
      <c r="DKJ10" s="154">
        <v>0</v>
      </c>
      <c r="DKK10" s="154">
        <v>0</v>
      </c>
      <c r="DKL10" s="154">
        <v>0</v>
      </c>
      <c r="DKM10" s="154">
        <v>0</v>
      </c>
      <c r="DKN10" s="154">
        <v>0</v>
      </c>
      <c r="DKO10" s="154">
        <v>0</v>
      </c>
      <c r="DKP10" s="154">
        <v>0</v>
      </c>
      <c r="DKQ10" s="154">
        <v>0</v>
      </c>
      <c r="DKR10" s="154">
        <v>0</v>
      </c>
      <c r="DKS10" s="154">
        <v>0</v>
      </c>
      <c r="DKT10" s="154">
        <v>0</v>
      </c>
      <c r="DKU10" s="154">
        <v>0</v>
      </c>
      <c r="DKV10" s="154">
        <v>0</v>
      </c>
      <c r="DKW10" s="154">
        <v>0</v>
      </c>
      <c r="DKX10" s="154">
        <v>0</v>
      </c>
      <c r="DKY10" s="154">
        <v>0</v>
      </c>
      <c r="DKZ10" s="154">
        <v>0</v>
      </c>
      <c r="DLA10" s="154">
        <v>0</v>
      </c>
      <c r="DLB10" s="154">
        <v>0</v>
      </c>
      <c r="DLC10" s="154">
        <v>0</v>
      </c>
      <c r="DLD10" s="154">
        <v>0</v>
      </c>
      <c r="DLE10" s="154">
        <v>0</v>
      </c>
      <c r="DLF10" s="154">
        <v>0</v>
      </c>
      <c r="DLG10" s="154">
        <v>0</v>
      </c>
      <c r="DLH10" s="154">
        <v>0</v>
      </c>
      <c r="DLI10" s="154">
        <v>0</v>
      </c>
      <c r="DLJ10" s="154">
        <v>0</v>
      </c>
      <c r="DLK10" s="154">
        <v>0</v>
      </c>
      <c r="DLL10" s="154">
        <v>0</v>
      </c>
      <c r="DLM10" s="154">
        <v>0</v>
      </c>
      <c r="DLN10" s="154">
        <v>0</v>
      </c>
      <c r="DLO10" s="154">
        <v>0</v>
      </c>
      <c r="DLP10" s="154">
        <v>0</v>
      </c>
      <c r="DLQ10" s="154">
        <v>0</v>
      </c>
      <c r="DLR10" s="154">
        <v>0</v>
      </c>
      <c r="DLS10" s="154">
        <v>0</v>
      </c>
      <c r="DLT10" s="154">
        <v>0</v>
      </c>
      <c r="DLU10" s="154">
        <v>0</v>
      </c>
      <c r="DLV10" s="154">
        <v>0</v>
      </c>
      <c r="DLW10" s="154">
        <v>0</v>
      </c>
      <c r="DLX10" s="154">
        <v>0</v>
      </c>
      <c r="DLY10" s="154">
        <v>0</v>
      </c>
      <c r="DLZ10" s="154">
        <v>0</v>
      </c>
      <c r="DMA10" s="154">
        <v>0</v>
      </c>
      <c r="DMB10" s="154">
        <v>0</v>
      </c>
      <c r="DMC10" s="154">
        <v>0</v>
      </c>
      <c r="DMD10" s="154">
        <v>0</v>
      </c>
      <c r="DME10" s="154">
        <v>0</v>
      </c>
      <c r="DMF10" s="154">
        <v>0</v>
      </c>
      <c r="DMG10" s="154">
        <v>0</v>
      </c>
      <c r="DMH10" s="154">
        <v>0</v>
      </c>
      <c r="DMI10" s="154">
        <v>0</v>
      </c>
      <c r="DMJ10" s="154">
        <v>0</v>
      </c>
      <c r="DMK10" s="154">
        <v>0</v>
      </c>
      <c r="DML10" s="154">
        <v>0</v>
      </c>
      <c r="DMM10" s="154">
        <v>0</v>
      </c>
      <c r="DMN10" s="154">
        <v>0</v>
      </c>
      <c r="DMO10" s="154">
        <v>0</v>
      </c>
      <c r="DMP10" s="154">
        <v>0</v>
      </c>
      <c r="DMQ10" s="154">
        <v>0</v>
      </c>
      <c r="DMR10" s="154">
        <v>0</v>
      </c>
      <c r="DMS10" s="154">
        <v>0</v>
      </c>
      <c r="DMT10" s="154">
        <v>0</v>
      </c>
      <c r="DMU10" s="154">
        <v>0</v>
      </c>
      <c r="DMV10" s="154">
        <v>0</v>
      </c>
      <c r="DMW10" s="154">
        <v>0</v>
      </c>
      <c r="DMX10" s="154">
        <v>0</v>
      </c>
      <c r="DMY10" s="154">
        <v>0</v>
      </c>
      <c r="DMZ10" s="154">
        <v>0</v>
      </c>
      <c r="DNA10" s="154">
        <v>0</v>
      </c>
      <c r="DNB10" s="154">
        <v>0</v>
      </c>
      <c r="DNC10" s="154">
        <v>0</v>
      </c>
      <c r="DND10" s="154">
        <v>0</v>
      </c>
      <c r="DNE10" s="154">
        <v>0</v>
      </c>
      <c r="DNF10" s="154">
        <v>0</v>
      </c>
      <c r="DNG10" s="154">
        <v>0</v>
      </c>
      <c r="DNH10" s="154">
        <v>0</v>
      </c>
      <c r="DNI10" s="154">
        <v>0</v>
      </c>
      <c r="DNJ10" s="154">
        <v>0</v>
      </c>
      <c r="DNK10" s="154">
        <v>0</v>
      </c>
      <c r="DNL10" s="154">
        <v>0</v>
      </c>
      <c r="DNM10" s="154">
        <v>0</v>
      </c>
      <c r="DNN10" s="154">
        <v>0</v>
      </c>
      <c r="DNO10" s="154">
        <v>0</v>
      </c>
      <c r="DNP10" s="154">
        <v>0</v>
      </c>
      <c r="DNQ10" s="154">
        <v>0</v>
      </c>
      <c r="DNR10" s="154">
        <v>0</v>
      </c>
      <c r="DNS10" s="154">
        <v>0</v>
      </c>
      <c r="DNT10" s="154">
        <v>0</v>
      </c>
      <c r="DNU10" s="154">
        <v>0</v>
      </c>
      <c r="DNV10" s="154">
        <v>0</v>
      </c>
      <c r="DNW10" s="154">
        <v>0</v>
      </c>
      <c r="DNX10" s="154">
        <v>0</v>
      </c>
      <c r="DNY10" s="154">
        <v>0</v>
      </c>
      <c r="DNZ10" s="154">
        <v>0</v>
      </c>
      <c r="DOA10" s="154">
        <v>0</v>
      </c>
      <c r="DOB10" s="154">
        <v>0</v>
      </c>
      <c r="DOC10" s="154">
        <v>0</v>
      </c>
      <c r="DOD10" s="154">
        <v>0</v>
      </c>
      <c r="DOE10" s="154">
        <v>0</v>
      </c>
      <c r="DOF10" s="154">
        <v>0</v>
      </c>
      <c r="DOG10" s="154">
        <v>0</v>
      </c>
      <c r="DOH10" s="154">
        <v>0</v>
      </c>
      <c r="DOI10" s="154">
        <v>0</v>
      </c>
      <c r="DOJ10" s="154">
        <v>0</v>
      </c>
      <c r="DOK10" s="154">
        <v>0</v>
      </c>
      <c r="DOL10" s="154">
        <v>0</v>
      </c>
      <c r="DOM10" s="154">
        <v>0</v>
      </c>
      <c r="DON10" s="154">
        <v>0</v>
      </c>
      <c r="DOO10" s="154">
        <v>0</v>
      </c>
      <c r="DOP10" s="154">
        <v>0</v>
      </c>
      <c r="DOQ10" s="154">
        <v>0</v>
      </c>
      <c r="DOR10" s="154">
        <v>0</v>
      </c>
      <c r="DOS10" s="154">
        <v>0</v>
      </c>
      <c r="DOT10" s="154">
        <v>0</v>
      </c>
      <c r="DOU10" s="154">
        <v>0</v>
      </c>
      <c r="DOV10" s="154">
        <v>0</v>
      </c>
      <c r="DOW10" s="154">
        <v>0</v>
      </c>
      <c r="DOX10" s="154">
        <v>0</v>
      </c>
      <c r="DOY10" s="154">
        <v>0</v>
      </c>
      <c r="DOZ10" s="154">
        <v>0</v>
      </c>
      <c r="DPA10" s="154">
        <v>0</v>
      </c>
      <c r="DPB10" s="154">
        <v>0</v>
      </c>
      <c r="DPC10" s="154">
        <v>0</v>
      </c>
      <c r="DPD10" s="154">
        <v>0</v>
      </c>
      <c r="DPE10" s="154">
        <v>0</v>
      </c>
      <c r="DPF10" s="154">
        <v>0</v>
      </c>
      <c r="DPG10" s="154">
        <v>0</v>
      </c>
      <c r="DPH10" s="154">
        <v>0</v>
      </c>
      <c r="DPI10" s="154">
        <v>0</v>
      </c>
      <c r="DPJ10" s="154">
        <v>0</v>
      </c>
      <c r="DPK10" s="154">
        <v>0</v>
      </c>
      <c r="DPL10" s="154">
        <v>0</v>
      </c>
      <c r="DPM10" s="154">
        <v>0</v>
      </c>
      <c r="DPN10" s="154">
        <v>0</v>
      </c>
      <c r="DPO10" s="154">
        <v>0</v>
      </c>
      <c r="DPP10" s="154">
        <v>0</v>
      </c>
      <c r="DPQ10" s="154">
        <v>0</v>
      </c>
      <c r="DPR10" s="154">
        <v>0</v>
      </c>
      <c r="DPS10" s="154">
        <v>0</v>
      </c>
      <c r="DPT10" s="154">
        <v>0</v>
      </c>
      <c r="DPU10" s="154">
        <v>0</v>
      </c>
      <c r="DPV10" s="154">
        <v>0</v>
      </c>
      <c r="DPW10" s="154">
        <v>0</v>
      </c>
      <c r="DPX10" s="154">
        <v>0</v>
      </c>
      <c r="DPY10" s="154">
        <v>0</v>
      </c>
      <c r="DPZ10" s="154">
        <v>0</v>
      </c>
      <c r="DQA10" s="154">
        <v>0</v>
      </c>
      <c r="DQB10" s="154">
        <v>0</v>
      </c>
      <c r="DQC10" s="154">
        <v>0</v>
      </c>
      <c r="DQD10" s="154">
        <v>0</v>
      </c>
      <c r="DQE10" s="154">
        <v>0</v>
      </c>
      <c r="DQF10" s="154">
        <v>0</v>
      </c>
      <c r="DQG10" s="154">
        <v>0</v>
      </c>
      <c r="DQH10" s="154">
        <v>0</v>
      </c>
      <c r="DQI10" s="154">
        <v>0</v>
      </c>
      <c r="DQJ10" s="154">
        <v>0</v>
      </c>
      <c r="DQK10" s="154">
        <v>0</v>
      </c>
      <c r="DQL10" s="154">
        <v>0</v>
      </c>
      <c r="DQM10" s="154">
        <v>0</v>
      </c>
      <c r="DQN10" s="154">
        <v>0</v>
      </c>
      <c r="DQO10" s="154">
        <v>0</v>
      </c>
      <c r="DQP10" s="154">
        <v>0</v>
      </c>
      <c r="DQQ10" s="154">
        <v>0</v>
      </c>
      <c r="DQR10" s="154">
        <v>0</v>
      </c>
      <c r="DQS10" s="154">
        <v>0</v>
      </c>
      <c r="DQT10" s="154">
        <v>0</v>
      </c>
      <c r="DQU10" s="154">
        <v>0</v>
      </c>
      <c r="DQV10" s="154">
        <v>0</v>
      </c>
      <c r="DQW10" s="154">
        <v>0</v>
      </c>
      <c r="DQX10" s="154">
        <v>0</v>
      </c>
      <c r="DQY10" s="154">
        <v>0</v>
      </c>
      <c r="DQZ10" s="154">
        <v>0</v>
      </c>
      <c r="DRA10" s="154">
        <v>0</v>
      </c>
      <c r="DRB10" s="154">
        <v>0</v>
      </c>
      <c r="DRC10" s="154">
        <v>0</v>
      </c>
      <c r="DRD10" s="154">
        <v>0</v>
      </c>
      <c r="DRE10" s="154">
        <v>0</v>
      </c>
      <c r="DRF10" s="154">
        <v>0</v>
      </c>
      <c r="DRG10" s="154">
        <v>0</v>
      </c>
      <c r="DRH10" s="154">
        <v>0</v>
      </c>
      <c r="DRI10" s="154">
        <v>0</v>
      </c>
      <c r="DRJ10" s="154">
        <v>0</v>
      </c>
      <c r="DRK10" s="154">
        <v>0</v>
      </c>
      <c r="DRL10" s="154">
        <v>0</v>
      </c>
      <c r="DRM10" s="154">
        <v>0</v>
      </c>
      <c r="DRN10" s="154">
        <v>0</v>
      </c>
      <c r="DRO10" s="154">
        <v>0</v>
      </c>
      <c r="DRP10" s="154">
        <v>0</v>
      </c>
      <c r="DRQ10" s="154">
        <v>0</v>
      </c>
      <c r="DRR10" s="154">
        <v>0</v>
      </c>
      <c r="DRS10" s="154">
        <v>0</v>
      </c>
      <c r="DRT10" s="154">
        <v>0</v>
      </c>
      <c r="DRU10" s="154">
        <v>0</v>
      </c>
      <c r="DRV10" s="154">
        <v>0</v>
      </c>
      <c r="DRW10" s="154">
        <v>0</v>
      </c>
      <c r="DRX10" s="154">
        <v>0</v>
      </c>
      <c r="DRY10" s="154">
        <v>0</v>
      </c>
      <c r="DRZ10" s="154">
        <v>0</v>
      </c>
      <c r="DSA10" s="154">
        <v>0</v>
      </c>
      <c r="DSB10" s="154">
        <v>0</v>
      </c>
      <c r="DSC10" s="154">
        <v>0</v>
      </c>
      <c r="DSD10" s="154">
        <v>0</v>
      </c>
      <c r="DSE10" s="154">
        <v>0</v>
      </c>
      <c r="DSF10" s="154">
        <v>0</v>
      </c>
      <c r="DSG10" s="154">
        <v>0</v>
      </c>
      <c r="DSH10" s="154">
        <v>0</v>
      </c>
      <c r="DSI10" s="154">
        <v>0</v>
      </c>
      <c r="DSJ10" s="154">
        <v>0</v>
      </c>
      <c r="DSK10" s="154">
        <v>0</v>
      </c>
      <c r="DSL10" s="154">
        <v>0</v>
      </c>
      <c r="DSM10" s="154">
        <v>0</v>
      </c>
      <c r="DSN10" s="154">
        <v>0</v>
      </c>
      <c r="DSO10" s="154">
        <v>0</v>
      </c>
      <c r="DSP10" s="154">
        <v>0</v>
      </c>
      <c r="DSQ10" s="154">
        <v>0</v>
      </c>
      <c r="DSR10" s="154">
        <v>0</v>
      </c>
      <c r="DSS10" s="154">
        <v>0</v>
      </c>
      <c r="DST10" s="154">
        <v>0</v>
      </c>
      <c r="DSU10" s="154">
        <v>0</v>
      </c>
      <c r="DSV10" s="154">
        <v>0</v>
      </c>
      <c r="DSW10" s="154">
        <v>0</v>
      </c>
      <c r="DSX10" s="154">
        <v>0</v>
      </c>
      <c r="DSY10" s="154">
        <v>0</v>
      </c>
      <c r="DSZ10" s="154">
        <v>0</v>
      </c>
      <c r="DTA10" s="154">
        <v>0</v>
      </c>
      <c r="DTB10" s="154">
        <v>0</v>
      </c>
      <c r="DTC10" s="154">
        <v>0</v>
      </c>
      <c r="DTD10" s="154">
        <v>0</v>
      </c>
      <c r="DTE10" s="154">
        <v>0</v>
      </c>
      <c r="DTF10" s="154">
        <v>0</v>
      </c>
      <c r="DTG10" s="154">
        <v>0</v>
      </c>
      <c r="DTH10" s="154">
        <v>0</v>
      </c>
      <c r="DTI10" s="154">
        <v>0</v>
      </c>
      <c r="DTJ10" s="154">
        <v>0</v>
      </c>
      <c r="DTK10" s="154">
        <v>0</v>
      </c>
      <c r="DTL10" s="154">
        <v>0</v>
      </c>
      <c r="DTM10" s="154">
        <v>0</v>
      </c>
      <c r="DTN10" s="154">
        <v>0</v>
      </c>
      <c r="DTO10" s="154">
        <v>0</v>
      </c>
      <c r="DTP10" s="154">
        <v>0</v>
      </c>
      <c r="DTQ10" s="154">
        <v>0</v>
      </c>
      <c r="DTR10" s="154">
        <v>0</v>
      </c>
      <c r="DTS10" s="154">
        <v>0</v>
      </c>
      <c r="DTT10" s="154">
        <v>0</v>
      </c>
      <c r="DTU10" s="154">
        <v>0</v>
      </c>
      <c r="DTV10" s="154">
        <v>0</v>
      </c>
      <c r="DTW10" s="154">
        <v>0</v>
      </c>
      <c r="DTX10" s="154">
        <v>0</v>
      </c>
      <c r="DTY10" s="154">
        <v>0</v>
      </c>
      <c r="DTZ10" s="154">
        <v>0</v>
      </c>
      <c r="DUA10" s="154">
        <v>0</v>
      </c>
      <c r="DUB10" s="154">
        <v>0</v>
      </c>
      <c r="DUC10" s="154">
        <v>0</v>
      </c>
      <c r="DUD10" s="154">
        <v>0</v>
      </c>
      <c r="DUE10" s="154">
        <v>0</v>
      </c>
      <c r="DUF10" s="154">
        <v>0</v>
      </c>
      <c r="DUG10" s="154">
        <v>0</v>
      </c>
      <c r="DUH10" s="154">
        <v>0</v>
      </c>
      <c r="DUI10" s="154">
        <v>0</v>
      </c>
      <c r="DUJ10" s="154">
        <v>0</v>
      </c>
      <c r="DUK10" s="154">
        <v>0</v>
      </c>
      <c r="DUL10" s="154">
        <v>0</v>
      </c>
      <c r="DUM10" s="154">
        <v>0</v>
      </c>
      <c r="DUN10" s="154">
        <v>0</v>
      </c>
      <c r="DUO10" s="154">
        <v>0</v>
      </c>
      <c r="DUP10" s="154">
        <v>0</v>
      </c>
      <c r="DUQ10" s="154">
        <v>0</v>
      </c>
      <c r="DUR10" s="154">
        <v>0</v>
      </c>
      <c r="DUS10" s="154">
        <v>0</v>
      </c>
      <c r="DUT10" s="154">
        <v>0</v>
      </c>
      <c r="DUU10" s="154">
        <v>0</v>
      </c>
      <c r="DUV10" s="154">
        <v>0</v>
      </c>
      <c r="DUW10" s="154">
        <v>0</v>
      </c>
      <c r="DUX10" s="154">
        <v>0</v>
      </c>
      <c r="DUY10" s="154">
        <v>0</v>
      </c>
      <c r="DUZ10" s="154">
        <v>0</v>
      </c>
      <c r="DVA10" s="154">
        <v>0</v>
      </c>
      <c r="DVB10" s="154">
        <v>0</v>
      </c>
      <c r="DVC10" s="154">
        <v>0</v>
      </c>
      <c r="DVD10" s="154">
        <v>0</v>
      </c>
      <c r="DVE10" s="154">
        <v>0</v>
      </c>
      <c r="DVF10" s="154">
        <v>0</v>
      </c>
      <c r="DVG10" s="154">
        <v>0</v>
      </c>
      <c r="DVH10" s="154">
        <v>0</v>
      </c>
      <c r="DVI10" s="154">
        <v>0</v>
      </c>
      <c r="DVJ10" s="154">
        <v>0</v>
      </c>
      <c r="DVK10" s="154">
        <v>0</v>
      </c>
      <c r="DVL10" s="154">
        <v>0</v>
      </c>
      <c r="DVM10" s="154">
        <v>0</v>
      </c>
      <c r="DVN10" s="154">
        <v>0</v>
      </c>
      <c r="DVO10" s="154">
        <v>0</v>
      </c>
      <c r="DVP10" s="154">
        <v>0</v>
      </c>
      <c r="DVQ10" s="154">
        <v>0</v>
      </c>
      <c r="DVR10" s="154">
        <v>0</v>
      </c>
      <c r="DVS10" s="154">
        <v>0</v>
      </c>
      <c r="DVT10" s="154">
        <v>0</v>
      </c>
      <c r="DVU10" s="154">
        <v>0</v>
      </c>
      <c r="DVV10" s="154">
        <v>0</v>
      </c>
      <c r="DVW10" s="154">
        <v>0</v>
      </c>
      <c r="DVX10" s="154">
        <v>0</v>
      </c>
      <c r="DVY10" s="154">
        <v>0</v>
      </c>
      <c r="DVZ10" s="154">
        <v>0</v>
      </c>
      <c r="DWA10" s="154">
        <v>0</v>
      </c>
      <c r="DWB10" s="154">
        <v>0</v>
      </c>
      <c r="DWC10" s="154">
        <v>0</v>
      </c>
      <c r="DWD10" s="154">
        <v>0</v>
      </c>
      <c r="DWE10" s="154">
        <v>0</v>
      </c>
      <c r="DWF10" s="154">
        <v>0</v>
      </c>
      <c r="DWG10" s="154">
        <v>0</v>
      </c>
      <c r="DWH10" s="154">
        <v>0</v>
      </c>
      <c r="DWI10" s="154">
        <v>0</v>
      </c>
      <c r="DWJ10" s="154">
        <v>0</v>
      </c>
      <c r="DWK10" s="154">
        <v>0</v>
      </c>
      <c r="DWL10" s="154">
        <v>0</v>
      </c>
      <c r="DWM10" s="154">
        <v>0</v>
      </c>
      <c r="DWN10" s="154">
        <v>0</v>
      </c>
      <c r="DWO10" s="154">
        <v>0</v>
      </c>
      <c r="DWP10" s="154">
        <v>0</v>
      </c>
      <c r="DWQ10" s="154">
        <v>0</v>
      </c>
      <c r="DWR10" s="154">
        <v>0</v>
      </c>
      <c r="DWS10" s="154">
        <v>0</v>
      </c>
      <c r="DWT10" s="154">
        <v>0</v>
      </c>
      <c r="DWU10" s="154">
        <v>0</v>
      </c>
      <c r="DWV10" s="154">
        <v>0</v>
      </c>
      <c r="DWW10" s="154">
        <v>0</v>
      </c>
      <c r="DWX10" s="154">
        <v>0</v>
      </c>
      <c r="DWY10" s="154">
        <v>0</v>
      </c>
      <c r="DWZ10" s="154">
        <v>0</v>
      </c>
      <c r="DXA10" s="154">
        <v>0</v>
      </c>
      <c r="DXB10" s="154">
        <v>0</v>
      </c>
      <c r="DXC10" s="154">
        <v>0</v>
      </c>
      <c r="DXD10" s="154">
        <v>0</v>
      </c>
      <c r="DXE10" s="154">
        <v>0</v>
      </c>
      <c r="DXF10" s="154">
        <v>0</v>
      </c>
      <c r="DXG10" s="154">
        <v>0</v>
      </c>
      <c r="DXH10" s="154">
        <v>0</v>
      </c>
      <c r="DXI10" s="154">
        <v>0</v>
      </c>
      <c r="DXJ10" s="154">
        <v>0</v>
      </c>
      <c r="DXK10" s="154">
        <v>0</v>
      </c>
      <c r="DXL10" s="154">
        <v>0</v>
      </c>
      <c r="DXM10" s="154">
        <v>0</v>
      </c>
      <c r="DXN10" s="154">
        <v>0</v>
      </c>
      <c r="DXO10" s="154">
        <v>0</v>
      </c>
      <c r="DXP10" s="154">
        <v>0</v>
      </c>
      <c r="DXQ10" s="154">
        <v>0</v>
      </c>
      <c r="DXR10" s="154">
        <v>0</v>
      </c>
      <c r="DXS10" s="154">
        <v>0</v>
      </c>
      <c r="DXT10" s="154">
        <v>0</v>
      </c>
      <c r="DXU10" s="154">
        <v>0</v>
      </c>
      <c r="DXV10" s="154">
        <v>0</v>
      </c>
      <c r="DXW10" s="154">
        <v>0</v>
      </c>
      <c r="DXX10" s="154">
        <v>0</v>
      </c>
      <c r="DXY10" s="154">
        <v>0</v>
      </c>
      <c r="DXZ10" s="154">
        <v>0</v>
      </c>
      <c r="DYA10" s="154">
        <v>0</v>
      </c>
      <c r="DYB10" s="154">
        <v>0</v>
      </c>
      <c r="DYC10" s="154">
        <v>0</v>
      </c>
      <c r="DYD10" s="154">
        <v>0</v>
      </c>
      <c r="DYE10" s="154">
        <v>0</v>
      </c>
      <c r="DYF10" s="154">
        <v>0</v>
      </c>
      <c r="DYG10" s="154">
        <v>0</v>
      </c>
      <c r="DYH10" s="154">
        <v>0</v>
      </c>
      <c r="DYI10" s="154">
        <v>0</v>
      </c>
      <c r="DYJ10" s="154">
        <v>0</v>
      </c>
      <c r="DYK10" s="154">
        <v>0</v>
      </c>
      <c r="DYL10" s="154">
        <v>0</v>
      </c>
      <c r="DYM10" s="154">
        <v>0</v>
      </c>
      <c r="DYN10" s="154">
        <v>0</v>
      </c>
      <c r="DYO10" s="154">
        <v>0</v>
      </c>
      <c r="DYP10" s="154">
        <v>0</v>
      </c>
      <c r="DYQ10" s="154">
        <v>0</v>
      </c>
      <c r="DYR10" s="154">
        <v>0</v>
      </c>
      <c r="DYS10" s="154">
        <v>0</v>
      </c>
      <c r="DYT10" s="154">
        <v>0</v>
      </c>
      <c r="DYU10" s="154">
        <v>0</v>
      </c>
      <c r="DYV10" s="154">
        <v>0</v>
      </c>
      <c r="DYW10" s="154">
        <v>0</v>
      </c>
      <c r="DYX10" s="154">
        <v>0</v>
      </c>
      <c r="DYY10" s="154">
        <v>0</v>
      </c>
      <c r="DYZ10" s="154">
        <v>0</v>
      </c>
      <c r="DZA10" s="154">
        <v>0</v>
      </c>
      <c r="DZB10" s="154">
        <v>0</v>
      </c>
      <c r="DZC10" s="154">
        <v>0</v>
      </c>
      <c r="DZD10" s="154">
        <v>0</v>
      </c>
      <c r="DZE10" s="154">
        <v>0</v>
      </c>
      <c r="DZF10" s="154">
        <v>0</v>
      </c>
      <c r="DZG10" s="154">
        <v>0</v>
      </c>
      <c r="DZH10" s="154">
        <v>0</v>
      </c>
      <c r="DZI10" s="154">
        <v>0</v>
      </c>
      <c r="DZJ10" s="154">
        <v>0</v>
      </c>
      <c r="DZK10" s="154">
        <v>0</v>
      </c>
      <c r="DZL10" s="154">
        <v>0</v>
      </c>
      <c r="DZM10" s="154">
        <v>0</v>
      </c>
      <c r="DZN10" s="154">
        <v>0</v>
      </c>
      <c r="DZO10" s="154">
        <v>0</v>
      </c>
      <c r="DZP10" s="154">
        <v>0</v>
      </c>
      <c r="DZQ10" s="154">
        <v>0</v>
      </c>
      <c r="DZR10" s="154">
        <v>0</v>
      </c>
      <c r="DZS10" s="154">
        <v>0</v>
      </c>
      <c r="DZT10" s="154">
        <v>0</v>
      </c>
      <c r="DZU10" s="154">
        <v>0</v>
      </c>
      <c r="DZV10" s="154">
        <v>0</v>
      </c>
      <c r="DZW10" s="154">
        <v>0</v>
      </c>
      <c r="DZX10" s="154">
        <v>0</v>
      </c>
      <c r="DZY10" s="154">
        <v>0</v>
      </c>
      <c r="DZZ10" s="154">
        <v>0</v>
      </c>
      <c r="EAA10" s="154">
        <v>0</v>
      </c>
      <c r="EAB10" s="154">
        <v>0</v>
      </c>
      <c r="EAC10" s="154">
        <v>0</v>
      </c>
      <c r="EAD10" s="154">
        <v>0</v>
      </c>
      <c r="EAE10" s="154">
        <v>0</v>
      </c>
      <c r="EAF10" s="154">
        <v>0</v>
      </c>
      <c r="EAG10" s="154">
        <v>0</v>
      </c>
      <c r="EAH10" s="154">
        <v>0</v>
      </c>
      <c r="EAI10" s="154">
        <v>0</v>
      </c>
      <c r="EAJ10" s="154">
        <v>0</v>
      </c>
      <c r="EAK10" s="154">
        <v>0</v>
      </c>
      <c r="EAL10" s="154">
        <v>0</v>
      </c>
      <c r="EAM10" s="154">
        <v>0</v>
      </c>
      <c r="EAN10" s="154">
        <v>0</v>
      </c>
      <c r="EAO10" s="154">
        <v>0</v>
      </c>
      <c r="EAP10" s="154">
        <v>0</v>
      </c>
      <c r="EAQ10" s="154">
        <v>0</v>
      </c>
      <c r="EAR10" s="154">
        <v>0</v>
      </c>
      <c r="EAS10" s="154">
        <v>0</v>
      </c>
      <c r="EAT10" s="154">
        <v>0</v>
      </c>
      <c r="EAU10" s="154">
        <v>0</v>
      </c>
      <c r="EAV10" s="154">
        <v>0</v>
      </c>
      <c r="EAW10" s="154">
        <v>0</v>
      </c>
      <c r="EAX10" s="154">
        <v>0</v>
      </c>
      <c r="EAY10" s="154">
        <v>0</v>
      </c>
      <c r="EAZ10" s="154">
        <v>0</v>
      </c>
      <c r="EBA10" s="154">
        <v>0</v>
      </c>
      <c r="EBB10" s="154">
        <v>0</v>
      </c>
      <c r="EBC10" s="154">
        <v>0</v>
      </c>
      <c r="EBD10" s="154">
        <v>0</v>
      </c>
      <c r="EBE10" s="154">
        <v>0</v>
      </c>
      <c r="EBF10" s="154">
        <v>0</v>
      </c>
      <c r="EBG10" s="154">
        <v>0</v>
      </c>
      <c r="EBH10" s="154">
        <v>0</v>
      </c>
      <c r="EBI10" s="154">
        <v>0</v>
      </c>
      <c r="EBJ10" s="154">
        <v>0</v>
      </c>
      <c r="EBK10" s="154">
        <v>0</v>
      </c>
      <c r="EBL10" s="154">
        <v>0</v>
      </c>
      <c r="EBM10" s="154">
        <v>0</v>
      </c>
      <c r="EBN10" s="154">
        <v>0</v>
      </c>
      <c r="EBO10" s="154">
        <v>0</v>
      </c>
      <c r="EBP10" s="154">
        <v>0</v>
      </c>
      <c r="EBQ10" s="154">
        <v>0</v>
      </c>
      <c r="EBR10" s="154">
        <v>0</v>
      </c>
      <c r="EBS10" s="154">
        <v>0</v>
      </c>
      <c r="EBT10" s="154">
        <v>0</v>
      </c>
      <c r="EBU10" s="154">
        <v>0</v>
      </c>
      <c r="EBV10" s="154">
        <v>0</v>
      </c>
      <c r="EBW10" s="154">
        <v>0</v>
      </c>
      <c r="EBX10" s="154">
        <v>0</v>
      </c>
      <c r="EBY10" s="154">
        <v>0</v>
      </c>
      <c r="EBZ10" s="154">
        <v>0</v>
      </c>
      <c r="ECA10" s="154">
        <v>0</v>
      </c>
      <c r="ECB10" s="154">
        <v>0</v>
      </c>
      <c r="ECC10" s="154">
        <v>0</v>
      </c>
      <c r="ECD10" s="154">
        <v>0</v>
      </c>
      <c r="ECE10" s="154">
        <v>0</v>
      </c>
      <c r="ECF10" s="154">
        <v>0</v>
      </c>
      <c r="ECG10" s="154">
        <v>0</v>
      </c>
      <c r="ECH10" s="154">
        <v>0</v>
      </c>
      <c r="ECI10" s="154">
        <v>0</v>
      </c>
      <c r="ECJ10" s="154">
        <v>0</v>
      </c>
      <c r="ECK10" s="154">
        <v>0</v>
      </c>
      <c r="ECL10" s="154">
        <v>0</v>
      </c>
      <c r="ECM10" s="154">
        <v>0</v>
      </c>
      <c r="ECN10" s="154">
        <v>0</v>
      </c>
      <c r="ECO10" s="154">
        <v>0</v>
      </c>
      <c r="ECP10" s="154">
        <v>0</v>
      </c>
      <c r="ECQ10" s="154">
        <v>0</v>
      </c>
      <c r="ECR10" s="154">
        <v>0</v>
      </c>
      <c r="ECS10" s="154">
        <v>0</v>
      </c>
      <c r="ECT10" s="154">
        <v>0</v>
      </c>
      <c r="ECU10" s="154">
        <v>0</v>
      </c>
      <c r="ECV10" s="154">
        <v>0</v>
      </c>
      <c r="ECW10" s="154">
        <v>0</v>
      </c>
      <c r="ECX10" s="154">
        <v>0</v>
      </c>
      <c r="ECY10" s="154">
        <v>0</v>
      </c>
      <c r="ECZ10" s="154">
        <v>0</v>
      </c>
      <c r="EDA10" s="154">
        <v>0</v>
      </c>
      <c r="EDB10" s="154">
        <v>0</v>
      </c>
      <c r="EDC10" s="154">
        <v>0</v>
      </c>
      <c r="EDD10" s="154">
        <v>0</v>
      </c>
      <c r="EDE10" s="154">
        <v>0</v>
      </c>
      <c r="EDF10" s="154">
        <v>0</v>
      </c>
      <c r="EDG10" s="154">
        <v>0</v>
      </c>
      <c r="EDH10" s="154">
        <v>0</v>
      </c>
      <c r="EDI10" s="154">
        <v>0</v>
      </c>
      <c r="EDJ10" s="154">
        <v>0</v>
      </c>
      <c r="EDK10" s="154">
        <v>0</v>
      </c>
      <c r="EDL10" s="154">
        <v>0</v>
      </c>
      <c r="EDM10" s="154">
        <v>0</v>
      </c>
      <c r="EDN10" s="154">
        <v>0</v>
      </c>
      <c r="EDO10" s="154">
        <v>0</v>
      </c>
      <c r="EDP10" s="154">
        <v>0</v>
      </c>
      <c r="EDQ10" s="154">
        <v>0</v>
      </c>
      <c r="EDR10" s="154">
        <v>0</v>
      </c>
      <c r="EDS10" s="154">
        <v>0</v>
      </c>
      <c r="EDT10" s="154">
        <v>0</v>
      </c>
      <c r="EDU10" s="154">
        <v>0</v>
      </c>
      <c r="EDV10" s="154">
        <v>0</v>
      </c>
      <c r="EDW10" s="154">
        <v>0</v>
      </c>
      <c r="EDX10" s="154">
        <v>0</v>
      </c>
      <c r="EDY10" s="154">
        <v>0</v>
      </c>
      <c r="EDZ10" s="154">
        <v>0</v>
      </c>
      <c r="EEA10" s="154">
        <v>0</v>
      </c>
      <c r="EEB10" s="154">
        <v>0</v>
      </c>
      <c r="EEC10" s="154">
        <v>0</v>
      </c>
      <c r="EED10" s="154">
        <v>0</v>
      </c>
      <c r="EEE10" s="154">
        <v>0</v>
      </c>
      <c r="EEF10" s="154">
        <v>0</v>
      </c>
      <c r="EEG10" s="154">
        <v>0</v>
      </c>
      <c r="EEH10" s="154">
        <v>0</v>
      </c>
      <c r="EEI10" s="154">
        <v>0</v>
      </c>
      <c r="EEJ10" s="154">
        <v>0</v>
      </c>
      <c r="EEK10" s="154">
        <v>0</v>
      </c>
      <c r="EEL10" s="154">
        <v>0</v>
      </c>
      <c r="EEM10" s="154">
        <v>0</v>
      </c>
      <c r="EEN10" s="154">
        <v>0</v>
      </c>
      <c r="EEO10" s="154">
        <v>0</v>
      </c>
      <c r="EEP10" s="154">
        <v>0</v>
      </c>
      <c r="EEQ10" s="154">
        <v>0</v>
      </c>
      <c r="EER10" s="154">
        <v>0</v>
      </c>
      <c r="EES10" s="154">
        <v>0</v>
      </c>
      <c r="EET10" s="154">
        <v>0</v>
      </c>
      <c r="EEU10" s="154">
        <v>0</v>
      </c>
      <c r="EEV10" s="154">
        <v>0</v>
      </c>
      <c r="EEW10" s="154">
        <v>0</v>
      </c>
      <c r="EEX10" s="154">
        <v>0</v>
      </c>
      <c r="EEY10" s="154">
        <v>0</v>
      </c>
      <c r="EEZ10" s="154">
        <v>0</v>
      </c>
      <c r="EFA10" s="154">
        <v>0</v>
      </c>
      <c r="EFB10" s="154">
        <v>0</v>
      </c>
      <c r="EFC10" s="154">
        <v>0</v>
      </c>
      <c r="EFD10" s="154">
        <v>0</v>
      </c>
      <c r="EFE10" s="154">
        <v>0</v>
      </c>
      <c r="EFF10" s="154">
        <v>0</v>
      </c>
      <c r="EFG10" s="154">
        <v>0</v>
      </c>
      <c r="EFH10" s="154">
        <v>0</v>
      </c>
      <c r="EFI10" s="154">
        <v>0</v>
      </c>
      <c r="EFJ10" s="154">
        <v>0</v>
      </c>
      <c r="EFK10" s="154">
        <v>0</v>
      </c>
      <c r="EFL10" s="154">
        <v>0</v>
      </c>
      <c r="EFM10" s="154">
        <v>0</v>
      </c>
      <c r="EFN10" s="154">
        <v>0</v>
      </c>
      <c r="EFO10" s="154">
        <v>0</v>
      </c>
      <c r="EFP10" s="154">
        <v>0</v>
      </c>
      <c r="EFQ10" s="154">
        <v>0</v>
      </c>
      <c r="EFR10" s="154">
        <v>0</v>
      </c>
      <c r="EFS10" s="154">
        <v>0</v>
      </c>
      <c r="EFT10" s="154">
        <v>0</v>
      </c>
      <c r="EFU10" s="154">
        <v>0</v>
      </c>
      <c r="EFV10" s="154">
        <v>0</v>
      </c>
      <c r="EFW10" s="154">
        <v>0</v>
      </c>
      <c r="EFX10" s="154">
        <v>0</v>
      </c>
      <c r="EFY10" s="154">
        <v>0</v>
      </c>
      <c r="EFZ10" s="154">
        <v>0</v>
      </c>
      <c r="EGA10" s="154">
        <v>0</v>
      </c>
      <c r="EGB10" s="154">
        <v>0</v>
      </c>
      <c r="EGC10" s="154">
        <v>0</v>
      </c>
      <c r="EGD10" s="154">
        <v>0</v>
      </c>
      <c r="EGE10" s="154">
        <v>0</v>
      </c>
      <c r="EGF10" s="154">
        <v>0</v>
      </c>
      <c r="EGG10" s="154">
        <v>0</v>
      </c>
      <c r="EGH10" s="154">
        <v>0</v>
      </c>
      <c r="EGI10" s="154">
        <v>0</v>
      </c>
      <c r="EGJ10" s="154">
        <v>0</v>
      </c>
      <c r="EGK10" s="154">
        <v>0</v>
      </c>
      <c r="EGL10" s="154">
        <v>0</v>
      </c>
      <c r="EGM10" s="154">
        <v>0</v>
      </c>
      <c r="EGN10" s="154">
        <v>0</v>
      </c>
      <c r="EGO10" s="154">
        <v>0</v>
      </c>
      <c r="EGP10" s="154">
        <v>0</v>
      </c>
      <c r="EGQ10" s="154">
        <v>0</v>
      </c>
      <c r="EGR10" s="154">
        <v>0</v>
      </c>
      <c r="EGS10" s="154">
        <v>0</v>
      </c>
      <c r="EGT10" s="154">
        <v>0</v>
      </c>
      <c r="EGU10" s="154">
        <v>0</v>
      </c>
      <c r="EGV10" s="154">
        <v>0</v>
      </c>
      <c r="EGW10" s="154">
        <v>0</v>
      </c>
      <c r="EGX10" s="154">
        <v>0</v>
      </c>
      <c r="EGY10" s="154">
        <v>0</v>
      </c>
      <c r="EGZ10" s="154">
        <v>0</v>
      </c>
      <c r="EHA10" s="154">
        <v>0</v>
      </c>
      <c r="EHB10" s="154">
        <v>0</v>
      </c>
      <c r="EHC10" s="154">
        <v>0</v>
      </c>
      <c r="EHD10" s="154">
        <v>0</v>
      </c>
      <c r="EHE10" s="154">
        <v>0</v>
      </c>
      <c r="EHF10" s="154">
        <v>0</v>
      </c>
      <c r="EHG10" s="154">
        <v>0</v>
      </c>
      <c r="EHH10" s="154">
        <v>0</v>
      </c>
      <c r="EHI10" s="154">
        <v>0</v>
      </c>
      <c r="EHJ10" s="154">
        <v>0</v>
      </c>
      <c r="EHK10" s="154">
        <v>0</v>
      </c>
      <c r="EHL10" s="154">
        <v>0</v>
      </c>
      <c r="EHM10" s="154">
        <v>0</v>
      </c>
      <c r="EHN10" s="154">
        <v>0</v>
      </c>
      <c r="EHO10" s="154">
        <v>0</v>
      </c>
      <c r="EHP10" s="154">
        <v>0</v>
      </c>
      <c r="EHQ10" s="154">
        <v>0</v>
      </c>
      <c r="EHR10" s="154">
        <v>0</v>
      </c>
      <c r="EHS10" s="154">
        <v>0</v>
      </c>
      <c r="EHT10" s="154">
        <v>0</v>
      </c>
      <c r="EHU10" s="154">
        <v>0</v>
      </c>
      <c r="EHV10" s="154">
        <v>0</v>
      </c>
      <c r="EHW10" s="154">
        <v>0</v>
      </c>
      <c r="EHX10" s="154">
        <v>0</v>
      </c>
      <c r="EHY10" s="154">
        <v>0</v>
      </c>
      <c r="EHZ10" s="154">
        <v>0</v>
      </c>
      <c r="EIA10" s="154">
        <v>0</v>
      </c>
      <c r="EIB10" s="154">
        <v>0</v>
      </c>
      <c r="EIC10" s="154">
        <v>0</v>
      </c>
      <c r="EID10" s="154">
        <v>0</v>
      </c>
      <c r="EIE10" s="154">
        <v>0</v>
      </c>
      <c r="EIF10" s="154">
        <v>0</v>
      </c>
      <c r="EIG10" s="154">
        <v>0</v>
      </c>
      <c r="EIH10" s="154">
        <v>0</v>
      </c>
      <c r="EII10" s="154">
        <v>0</v>
      </c>
      <c r="EIJ10" s="154">
        <v>0</v>
      </c>
      <c r="EIK10" s="154">
        <v>0</v>
      </c>
      <c r="EIL10" s="154">
        <v>0</v>
      </c>
      <c r="EIM10" s="154">
        <v>0</v>
      </c>
      <c r="EIN10" s="154">
        <v>0</v>
      </c>
      <c r="EIO10" s="154">
        <v>0</v>
      </c>
      <c r="EIP10" s="154">
        <v>0</v>
      </c>
      <c r="EIQ10" s="154">
        <v>0</v>
      </c>
      <c r="EIR10" s="154">
        <v>0</v>
      </c>
      <c r="EIS10" s="154">
        <v>0</v>
      </c>
      <c r="EIT10" s="154">
        <v>0</v>
      </c>
      <c r="EIU10" s="154">
        <v>0</v>
      </c>
      <c r="EIV10" s="154">
        <v>0</v>
      </c>
      <c r="EIW10" s="154">
        <v>0</v>
      </c>
      <c r="EIX10" s="154">
        <v>0</v>
      </c>
      <c r="EIY10" s="154">
        <v>0</v>
      </c>
      <c r="EIZ10" s="154">
        <v>0</v>
      </c>
      <c r="EJA10" s="154">
        <v>0</v>
      </c>
      <c r="EJB10" s="154">
        <v>0</v>
      </c>
      <c r="EJC10" s="154">
        <v>0</v>
      </c>
      <c r="EJD10" s="154">
        <v>0</v>
      </c>
      <c r="EJE10" s="154">
        <v>0</v>
      </c>
      <c r="EJF10" s="154">
        <v>0</v>
      </c>
      <c r="EJG10" s="154">
        <v>0</v>
      </c>
      <c r="EJH10" s="154">
        <v>0</v>
      </c>
      <c r="EJI10" s="154">
        <v>0</v>
      </c>
      <c r="EJJ10" s="154">
        <v>0</v>
      </c>
      <c r="EJK10" s="154">
        <v>0</v>
      </c>
      <c r="EJL10" s="154">
        <v>0</v>
      </c>
      <c r="EJM10" s="154">
        <v>0</v>
      </c>
      <c r="EJN10" s="154">
        <v>0</v>
      </c>
      <c r="EJO10" s="154">
        <v>0</v>
      </c>
      <c r="EJP10" s="154">
        <v>0</v>
      </c>
      <c r="EJQ10" s="154">
        <v>0</v>
      </c>
      <c r="EJR10" s="154">
        <v>0</v>
      </c>
      <c r="EJS10" s="154">
        <v>0</v>
      </c>
      <c r="EJT10" s="154">
        <v>0</v>
      </c>
      <c r="EJU10" s="154">
        <v>0</v>
      </c>
      <c r="EJV10" s="154">
        <v>0</v>
      </c>
      <c r="EJW10" s="154">
        <v>0</v>
      </c>
      <c r="EJX10" s="154">
        <v>0</v>
      </c>
      <c r="EJY10" s="154">
        <v>0</v>
      </c>
      <c r="EJZ10" s="154">
        <v>0</v>
      </c>
      <c r="EKA10" s="154">
        <v>0</v>
      </c>
      <c r="EKB10" s="154">
        <v>0</v>
      </c>
      <c r="EKC10" s="154">
        <v>0</v>
      </c>
      <c r="EKD10" s="154">
        <v>0</v>
      </c>
      <c r="EKE10" s="154">
        <v>0</v>
      </c>
      <c r="EKF10" s="154">
        <v>0</v>
      </c>
      <c r="EKG10" s="154">
        <v>0</v>
      </c>
      <c r="EKH10" s="154">
        <v>0</v>
      </c>
      <c r="EKI10" s="154">
        <v>0</v>
      </c>
      <c r="EKJ10" s="154">
        <v>0</v>
      </c>
      <c r="EKK10" s="154">
        <v>0</v>
      </c>
      <c r="EKL10" s="154">
        <v>0</v>
      </c>
      <c r="EKM10" s="154">
        <v>0</v>
      </c>
      <c r="EKN10" s="154">
        <v>0</v>
      </c>
      <c r="EKO10" s="154">
        <v>0</v>
      </c>
      <c r="EKP10" s="154">
        <v>0</v>
      </c>
      <c r="EKQ10" s="154">
        <v>0</v>
      </c>
      <c r="EKR10" s="154">
        <v>0</v>
      </c>
      <c r="EKS10" s="154">
        <v>0</v>
      </c>
      <c r="EKT10" s="154">
        <v>0</v>
      </c>
      <c r="EKU10" s="154">
        <v>0</v>
      </c>
      <c r="EKV10" s="154">
        <v>0</v>
      </c>
      <c r="EKW10" s="154">
        <v>0</v>
      </c>
      <c r="EKX10" s="154">
        <v>0</v>
      </c>
      <c r="EKY10" s="154">
        <v>0</v>
      </c>
      <c r="EKZ10" s="154">
        <v>0</v>
      </c>
      <c r="ELA10" s="154">
        <v>0</v>
      </c>
      <c r="ELB10" s="154">
        <v>0</v>
      </c>
      <c r="ELC10" s="154">
        <v>0</v>
      </c>
      <c r="ELD10" s="154">
        <v>0</v>
      </c>
      <c r="ELE10" s="154">
        <v>0</v>
      </c>
      <c r="ELF10" s="154">
        <v>0</v>
      </c>
      <c r="ELG10" s="154">
        <v>0</v>
      </c>
      <c r="ELH10" s="154">
        <v>0</v>
      </c>
      <c r="ELI10" s="154">
        <v>0</v>
      </c>
      <c r="ELJ10" s="154">
        <v>0</v>
      </c>
      <c r="ELK10" s="154">
        <v>0</v>
      </c>
      <c r="ELL10" s="154">
        <v>0</v>
      </c>
      <c r="ELM10" s="154">
        <v>0</v>
      </c>
      <c r="ELN10" s="154">
        <v>0</v>
      </c>
      <c r="ELO10" s="154">
        <v>0</v>
      </c>
      <c r="ELP10" s="154">
        <v>0</v>
      </c>
      <c r="ELQ10" s="154">
        <v>0</v>
      </c>
      <c r="ELR10" s="154">
        <v>0</v>
      </c>
      <c r="ELS10" s="154">
        <v>0</v>
      </c>
      <c r="ELT10" s="154">
        <v>0</v>
      </c>
      <c r="ELU10" s="154">
        <v>0</v>
      </c>
      <c r="ELV10" s="154">
        <v>0</v>
      </c>
      <c r="ELW10" s="154">
        <v>0</v>
      </c>
      <c r="ELX10" s="154">
        <v>0</v>
      </c>
      <c r="ELY10" s="154">
        <v>0</v>
      </c>
      <c r="ELZ10" s="154">
        <v>0</v>
      </c>
      <c r="EMA10" s="154">
        <v>0</v>
      </c>
      <c r="EMB10" s="154">
        <v>0</v>
      </c>
      <c r="EMC10" s="154">
        <v>0</v>
      </c>
      <c r="EMD10" s="154">
        <v>0</v>
      </c>
      <c r="EME10" s="154">
        <v>0</v>
      </c>
      <c r="EMF10" s="154">
        <v>0</v>
      </c>
      <c r="EMG10" s="154">
        <v>0</v>
      </c>
      <c r="EMH10" s="154">
        <v>0</v>
      </c>
      <c r="EMI10" s="154">
        <v>0</v>
      </c>
      <c r="EMJ10" s="154">
        <v>0</v>
      </c>
      <c r="EMK10" s="154">
        <v>0</v>
      </c>
      <c r="EML10" s="154">
        <v>0</v>
      </c>
      <c r="EMM10" s="154">
        <v>0</v>
      </c>
      <c r="EMN10" s="154">
        <v>0</v>
      </c>
      <c r="EMO10" s="154">
        <v>0</v>
      </c>
      <c r="EMP10" s="154">
        <v>0</v>
      </c>
      <c r="EMQ10" s="154">
        <v>0</v>
      </c>
      <c r="EMR10" s="154">
        <v>0</v>
      </c>
      <c r="EMS10" s="154">
        <v>0</v>
      </c>
      <c r="EMT10" s="154">
        <v>0</v>
      </c>
      <c r="EMU10" s="154">
        <v>0</v>
      </c>
      <c r="EMV10" s="154">
        <v>0</v>
      </c>
      <c r="EMW10" s="154">
        <v>0</v>
      </c>
      <c r="EMX10" s="154">
        <v>0</v>
      </c>
      <c r="EMY10" s="154">
        <v>0</v>
      </c>
      <c r="EMZ10" s="154">
        <v>0</v>
      </c>
      <c r="ENA10" s="154">
        <v>0</v>
      </c>
      <c r="ENB10" s="154">
        <v>0</v>
      </c>
      <c r="ENC10" s="154">
        <v>0</v>
      </c>
      <c r="END10" s="154">
        <v>0</v>
      </c>
      <c r="ENE10" s="154">
        <v>0</v>
      </c>
      <c r="ENF10" s="154">
        <v>0</v>
      </c>
      <c r="ENG10" s="154">
        <v>0</v>
      </c>
      <c r="ENH10" s="154">
        <v>0</v>
      </c>
      <c r="ENI10" s="154">
        <v>0</v>
      </c>
      <c r="ENJ10" s="154">
        <v>0</v>
      </c>
      <c r="ENK10" s="154">
        <v>0</v>
      </c>
      <c r="ENL10" s="154">
        <v>0</v>
      </c>
      <c r="ENM10" s="154">
        <v>0</v>
      </c>
      <c r="ENN10" s="154">
        <v>0</v>
      </c>
      <c r="ENO10" s="154">
        <v>0</v>
      </c>
      <c r="ENP10" s="154">
        <v>0</v>
      </c>
      <c r="ENQ10" s="154">
        <v>0</v>
      </c>
      <c r="ENR10" s="154">
        <v>0</v>
      </c>
      <c r="ENS10" s="154">
        <v>0</v>
      </c>
      <c r="ENT10" s="154">
        <v>0</v>
      </c>
      <c r="ENU10" s="154">
        <v>0</v>
      </c>
      <c r="ENV10" s="154">
        <v>0</v>
      </c>
      <c r="ENW10" s="154">
        <v>0</v>
      </c>
      <c r="ENX10" s="154">
        <v>0</v>
      </c>
      <c r="ENY10" s="154">
        <v>0</v>
      </c>
      <c r="ENZ10" s="154">
        <v>0</v>
      </c>
      <c r="EOA10" s="154">
        <v>0</v>
      </c>
      <c r="EOB10" s="154">
        <v>0</v>
      </c>
      <c r="EOC10" s="154">
        <v>0</v>
      </c>
      <c r="EOD10" s="154">
        <v>0</v>
      </c>
      <c r="EOE10" s="154">
        <v>0</v>
      </c>
      <c r="EOF10" s="154">
        <v>0</v>
      </c>
      <c r="EOG10" s="154">
        <v>0</v>
      </c>
      <c r="EOH10" s="154">
        <v>0</v>
      </c>
      <c r="EOI10" s="154">
        <v>0</v>
      </c>
      <c r="EOJ10" s="154">
        <v>0</v>
      </c>
      <c r="EOK10" s="154">
        <v>0</v>
      </c>
      <c r="EOL10" s="154">
        <v>0</v>
      </c>
      <c r="EOM10" s="154">
        <v>0</v>
      </c>
      <c r="EON10" s="154">
        <v>0</v>
      </c>
      <c r="EOO10" s="154">
        <v>0</v>
      </c>
      <c r="EOP10" s="154">
        <v>0</v>
      </c>
      <c r="EOQ10" s="154">
        <v>0</v>
      </c>
      <c r="EOR10" s="154">
        <v>0</v>
      </c>
      <c r="EOS10" s="154">
        <v>0</v>
      </c>
      <c r="EOT10" s="154">
        <v>0</v>
      </c>
      <c r="EOU10" s="154">
        <v>0</v>
      </c>
      <c r="EOV10" s="154">
        <v>0</v>
      </c>
      <c r="EOW10" s="154">
        <v>0</v>
      </c>
      <c r="EOX10" s="154">
        <v>0</v>
      </c>
      <c r="EOY10" s="154">
        <v>0</v>
      </c>
      <c r="EOZ10" s="154">
        <v>0</v>
      </c>
      <c r="EPA10" s="154">
        <v>0</v>
      </c>
      <c r="EPB10" s="154">
        <v>0</v>
      </c>
      <c r="EPC10" s="154">
        <v>0</v>
      </c>
      <c r="EPD10" s="154">
        <v>0</v>
      </c>
      <c r="EPE10" s="154">
        <v>0</v>
      </c>
      <c r="EPF10" s="154">
        <v>0</v>
      </c>
      <c r="EPG10" s="154">
        <v>0</v>
      </c>
      <c r="EPH10" s="154">
        <v>0</v>
      </c>
      <c r="EPI10" s="154">
        <v>0</v>
      </c>
      <c r="EPJ10" s="154">
        <v>0</v>
      </c>
      <c r="EPK10" s="154">
        <v>0</v>
      </c>
      <c r="EPL10" s="154">
        <v>0</v>
      </c>
      <c r="EPM10" s="154">
        <v>0</v>
      </c>
      <c r="EPN10" s="154">
        <v>0</v>
      </c>
      <c r="EPO10" s="154">
        <v>0</v>
      </c>
      <c r="EPP10" s="154">
        <v>0</v>
      </c>
      <c r="EPQ10" s="154">
        <v>0</v>
      </c>
      <c r="EPR10" s="154">
        <v>0</v>
      </c>
      <c r="EPS10" s="154">
        <v>0</v>
      </c>
      <c r="EPT10" s="154">
        <v>0</v>
      </c>
      <c r="EPU10" s="154">
        <v>0</v>
      </c>
      <c r="EPV10" s="154">
        <v>0</v>
      </c>
      <c r="EPW10" s="154">
        <v>0</v>
      </c>
      <c r="EPX10" s="154">
        <v>0</v>
      </c>
      <c r="EPY10" s="154">
        <v>0</v>
      </c>
      <c r="EPZ10" s="154">
        <v>0</v>
      </c>
      <c r="EQA10" s="154">
        <v>0</v>
      </c>
      <c r="EQB10" s="154">
        <v>0</v>
      </c>
      <c r="EQC10" s="154">
        <v>0</v>
      </c>
      <c r="EQD10" s="154">
        <v>0</v>
      </c>
      <c r="EQE10" s="154">
        <v>0</v>
      </c>
      <c r="EQF10" s="154">
        <v>0</v>
      </c>
      <c r="EQG10" s="154">
        <v>0</v>
      </c>
      <c r="EQH10" s="154">
        <v>0</v>
      </c>
      <c r="EQI10" s="154">
        <v>0</v>
      </c>
      <c r="EQJ10" s="154">
        <v>0</v>
      </c>
      <c r="EQK10" s="154">
        <v>0</v>
      </c>
      <c r="EQL10" s="154">
        <v>0</v>
      </c>
      <c r="EQM10" s="154">
        <v>0</v>
      </c>
      <c r="EQN10" s="154">
        <v>0</v>
      </c>
      <c r="EQO10" s="154">
        <v>0</v>
      </c>
      <c r="EQP10" s="154">
        <v>0</v>
      </c>
      <c r="EQQ10" s="154">
        <v>0</v>
      </c>
      <c r="EQR10" s="154">
        <v>0</v>
      </c>
      <c r="EQS10" s="154">
        <v>0</v>
      </c>
      <c r="EQT10" s="154">
        <v>0</v>
      </c>
      <c r="EQU10" s="154">
        <v>0</v>
      </c>
      <c r="EQV10" s="154">
        <v>0</v>
      </c>
      <c r="EQW10" s="154">
        <v>0</v>
      </c>
      <c r="EQX10" s="154">
        <v>0</v>
      </c>
      <c r="EQY10" s="154">
        <v>0</v>
      </c>
      <c r="EQZ10" s="154">
        <v>0</v>
      </c>
      <c r="ERA10" s="154">
        <v>0</v>
      </c>
      <c r="ERB10" s="154">
        <v>0</v>
      </c>
      <c r="ERC10" s="154">
        <v>0</v>
      </c>
      <c r="ERD10" s="154">
        <v>0</v>
      </c>
      <c r="ERE10" s="154">
        <v>0</v>
      </c>
      <c r="ERF10" s="154">
        <v>0</v>
      </c>
      <c r="ERG10" s="154">
        <v>0</v>
      </c>
      <c r="ERH10" s="154">
        <v>0</v>
      </c>
      <c r="ERI10" s="154">
        <v>0</v>
      </c>
      <c r="ERJ10" s="154">
        <v>0</v>
      </c>
      <c r="ERK10" s="154">
        <v>0</v>
      </c>
      <c r="ERL10" s="154">
        <v>0</v>
      </c>
      <c r="ERM10" s="154">
        <v>0</v>
      </c>
      <c r="ERN10" s="154">
        <v>0</v>
      </c>
      <c r="ERO10" s="154">
        <v>0</v>
      </c>
      <c r="ERP10" s="154">
        <v>0</v>
      </c>
      <c r="ERQ10" s="154">
        <v>0</v>
      </c>
      <c r="ERR10" s="154">
        <v>0</v>
      </c>
      <c r="ERS10" s="154">
        <v>0</v>
      </c>
      <c r="ERT10" s="154">
        <v>0</v>
      </c>
      <c r="ERU10" s="154">
        <v>0</v>
      </c>
      <c r="ERV10" s="154">
        <v>0</v>
      </c>
      <c r="ERW10" s="154">
        <v>0</v>
      </c>
      <c r="ERX10" s="154">
        <v>0</v>
      </c>
      <c r="ERY10" s="154">
        <v>0</v>
      </c>
      <c r="ERZ10" s="154">
        <v>0</v>
      </c>
      <c r="ESA10" s="154">
        <v>0</v>
      </c>
      <c r="ESB10" s="154">
        <v>0</v>
      </c>
      <c r="ESC10" s="154">
        <v>0</v>
      </c>
      <c r="ESD10" s="154">
        <v>0</v>
      </c>
      <c r="ESE10" s="154">
        <v>0</v>
      </c>
      <c r="ESF10" s="154">
        <v>0</v>
      </c>
      <c r="ESG10" s="154">
        <v>0</v>
      </c>
      <c r="ESH10" s="154">
        <v>0</v>
      </c>
      <c r="ESI10" s="154">
        <v>0</v>
      </c>
      <c r="ESJ10" s="154">
        <v>0</v>
      </c>
      <c r="ESK10" s="154">
        <v>0</v>
      </c>
      <c r="ESL10" s="154">
        <v>0</v>
      </c>
      <c r="ESM10" s="154">
        <v>0</v>
      </c>
      <c r="ESN10" s="154">
        <v>0</v>
      </c>
      <c r="ESO10" s="154">
        <v>0</v>
      </c>
      <c r="ESP10" s="154">
        <v>0</v>
      </c>
      <c r="ESQ10" s="154">
        <v>0</v>
      </c>
      <c r="ESR10" s="154">
        <v>0</v>
      </c>
      <c r="ESS10" s="154">
        <v>0</v>
      </c>
      <c r="EST10" s="154">
        <v>0</v>
      </c>
      <c r="ESU10" s="154">
        <v>0</v>
      </c>
      <c r="ESV10" s="154">
        <v>0</v>
      </c>
      <c r="ESW10" s="154">
        <v>0</v>
      </c>
      <c r="ESX10" s="154">
        <v>0</v>
      </c>
      <c r="ESY10" s="154">
        <v>0</v>
      </c>
      <c r="ESZ10" s="154">
        <v>0</v>
      </c>
      <c r="ETA10" s="154">
        <v>0</v>
      </c>
      <c r="ETB10" s="154">
        <v>0</v>
      </c>
      <c r="ETC10" s="154">
        <v>0</v>
      </c>
      <c r="ETD10" s="154">
        <v>0</v>
      </c>
      <c r="ETE10" s="154">
        <v>0</v>
      </c>
      <c r="ETF10" s="154">
        <v>0</v>
      </c>
      <c r="ETG10" s="154">
        <v>0</v>
      </c>
      <c r="ETH10" s="154">
        <v>0</v>
      </c>
      <c r="ETI10" s="154">
        <v>0</v>
      </c>
      <c r="ETJ10" s="154">
        <v>0</v>
      </c>
      <c r="ETK10" s="154">
        <v>0</v>
      </c>
      <c r="ETL10" s="154">
        <v>0</v>
      </c>
      <c r="ETM10" s="154">
        <v>0</v>
      </c>
      <c r="ETN10" s="154">
        <v>0</v>
      </c>
      <c r="ETO10" s="154">
        <v>0</v>
      </c>
      <c r="ETP10" s="154">
        <v>0</v>
      </c>
      <c r="ETQ10" s="154">
        <v>0</v>
      </c>
      <c r="ETR10" s="154">
        <v>0</v>
      </c>
      <c r="ETS10" s="154">
        <v>0</v>
      </c>
      <c r="ETT10" s="154">
        <v>0</v>
      </c>
      <c r="ETU10" s="154">
        <v>0</v>
      </c>
      <c r="ETV10" s="154">
        <v>0</v>
      </c>
      <c r="ETW10" s="154">
        <v>0</v>
      </c>
      <c r="ETX10" s="154">
        <v>0</v>
      </c>
      <c r="ETY10" s="154">
        <v>0</v>
      </c>
      <c r="ETZ10" s="154">
        <v>0</v>
      </c>
      <c r="EUA10" s="154">
        <v>0</v>
      </c>
      <c r="EUB10" s="154">
        <v>0</v>
      </c>
      <c r="EUC10" s="154">
        <v>0</v>
      </c>
      <c r="EUD10" s="154">
        <v>0</v>
      </c>
      <c r="EUE10" s="154">
        <v>0</v>
      </c>
      <c r="EUF10" s="154">
        <v>0</v>
      </c>
      <c r="EUG10" s="154">
        <v>0</v>
      </c>
      <c r="EUH10" s="154">
        <v>0</v>
      </c>
      <c r="EUI10" s="154">
        <v>0</v>
      </c>
      <c r="EUJ10" s="154">
        <v>0</v>
      </c>
      <c r="EUK10" s="154">
        <v>0</v>
      </c>
      <c r="EUL10" s="154">
        <v>0</v>
      </c>
      <c r="EUM10" s="154">
        <v>0</v>
      </c>
      <c r="EUN10" s="154">
        <v>0</v>
      </c>
      <c r="EUO10" s="154">
        <v>0</v>
      </c>
      <c r="EUP10" s="154">
        <v>0</v>
      </c>
      <c r="EUQ10" s="154">
        <v>0</v>
      </c>
      <c r="EUR10" s="154">
        <v>0</v>
      </c>
      <c r="EUS10" s="154">
        <v>0</v>
      </c>
      <c r="EUT10" s="154">
        <v>0</v>
      </c>
      <c r="EUU10" s="154">
        <v>0</v>
      </c>
      <c r="EUV10" s="154">
        <v>0</v>
      </c>
      <c r="EUW10" s="154">
        <v>0</v>
      </c>
      <c r="EUX10" s="154">
        <v>0</v>
      </c>
      <c r="EUY10" s="154">
        <v>0</v>
      </c>
      <c r="EUZ10" s="154">
        <v>0</v>
      </c>
      <c r="EVA10" s="154">
        <v>0</v>
      </c>
      <c r="EVB10" s="154">
        <v>0</v>
      </c>
      <c r="EVC10" s="154">
        <v>0</v>
      </c>
      <c r="EVD10" s="154">
        <v>0</v>
      </c>
      <c r="EVE10" s="154">
        <v>0</v>
      </c>
      <c r="EVF10" s="154">
        <v>0</v>
      </c>
      <c r="EVG10" s="154">
        <v>0</v>
      </c>
      <c r="EVH10" s="154">
        <v>0</v>
      </c>
      <c r="EVI10" s="154">
        <v>0</v>
      </c>
      <c r="EVJ10" s="154">
        <v>0</v>
      </c>
      <c r="EVK10" s="154">
        <v>0</v>
      </c>
      <c r="EVL10" s="154">
        <v>0</v>
      </c>
      <c r="EVM10" s="154">
        <v>0</v>
      </c>
      <c r="EVN10" s="154">
        <v>0</v>
      </c>
      <c r="EVO10" s="154">
        <v>0</v>
      </c>
      <c r="EVP10" s="154">
        <v>0</v>
      </c>
      <c r="EVQ10" s="154">
        <v>0</v>
      </c>
      <c r="EVR10" s="154">
        <v>0</v>
      </c>
      <c r="EVS10" s="154">
        <v>0</v>
      </c>
      <c r="EVT10" s="154">
        <v>0</v>
      </c>
      <c r="EVU10" s="154">
        <v>0</v>
      </c>
      <c r="EVV10" s="154">
        <v>0</v>
      </c>
      <c r="EVW10" s="154">
        <v>0</v>
      </c>
      <c r="EVX10" s="154">
        <v>0</v>
      </c>
      <c r="EVY10" s="154">
        <v>0</v>
      </c>
      <c r="EVZ10" s="154">
        <v>0</v>
      </c>
      <c r="EWA10" s="154">
        <v>0</v>
      </c>
      <c r="EWB10" s="154">
        <v>0</v>
      </c>
      <c r="EWC10" s="154">
        <v>0</v>
      </c>
      <c r="EWD10" s="154">
        <v>0</v>
      </c>
      <c r="EWE10" s="154">
        <v>0</v>
      </c>
      <c r="EWF10" s="154">
        <v>0</v>
      </c>
      <c r="EWG10" s="154">
        <v>0</v>
      </c>
      <c r="EWH10" s="154">
        <v>0</v>
      </c>
      <c r="EWI10" s="154">
        <v>0</v>
      </c>
      <c r="EWJ10" s="154">
        <v>0</v>
      </c>
      <c r="EWK10" s="154">
        <v>0</v>
      </c>
      <c r="EWL10" s="154">
        <v>0</v>
      </c>
      <c r="EWM10" s="154">
        <v>0</v>
      </c>
      <c r="EWN10" s="154">
        <v>0</v>
      </c>
      <c r="EWO10" s="154">
        <v>0</v>
      </c>
      <c r="EWP10" s="154">
        <v>0</v>
      </c>
      <c r="EWQ10" s="154">
        <v>0</v>
      </c>
      <c r="EWR10" s="154">
        <v>0</v>
      </c>
      <c r="EWS10" s="154">
        <v>0</v>
      </c>
      <c r="EWT10" s="154">
        <v>0</v>
      </c>
      <c r="EWU10" s="154">
        <v>0</v>
      </c>
      <c r="EWV10" s="154">
        <v>0</v>
      </c>
      <c r="EWW10" s="154">
        <v>0</v>
      </c>
      <c r="EWX10" s="154">
        <v>0</v>
      </c>
      <c r="EWY10" s="154">
        <v>0</v>
      </c>
      <c r="EWZ10" s="154">
        <v>0</v>
      </c>
      <c r="EXA10" s="154">
        <v>0</v>
      </c>
      <c r="EXB10" s="154">
        <v>0</v>
      </c>
      <c r="EXC10" s="154">
        <v>0</v>
      </c>
      <c r="EXD10" s="154">
        <v>0</v>
      </c>
      <c r="EXE10" s="154">
        <v>0</v>
      </c>
      <c r="EXF10" s="154">
        <v>0</v>
      </c>
      <c r="EXG10" s="154">
        <v>0</v>
      </c>
      <c r="EXH10" s="154">
        <v>0</v>
      </c>
      <c r="EXI10" s="154">
        <v>0</v>
      </c>
      <c r="EXJ10" s="154">
        <v>0</v>
      </c>
      <c r="EXK10" s="154">
        <v>0</v>
      </c>
      <c r="EXL10" s="154">
        <v>0</v>
      </c>
      <c r="EXM10" s="154">
        <v>0</v>
      </c>
      <c r="EXN10" s="154">
        <v>0</v>
      </c>
      <c r="EXO10" s="154">
        <v>0</v>
      </c>
      <c r="EXP10" s="154">
        <v>0</v>
      </c>
      <c r="EXQ10" s="154">
        <v>0</v>
      </c>
      <c r="EXR10" s="154">
        <v>0</v>
      </c>
      <c r="EXS10" s="154">
        <v>0</v>
      </c>
      <c r="EXT10" s="154">
        <v>0</v>
      </c>
      <c r="EXU10" s="154">
        <v>0</v>
      </c>
      <c r="EXV10" s="154">
        <v>0</v>
      </c>
      <c r="EXW10" s="154">
        <v>0</v>
      </c>
      <c r="EXX10" s="154">
        <v>0</v>
      </c>
      <c r="EXY10" s="154">
        <v>0</v>
      </c>
      <c r="EXZ10" s="154">
        <v>0</v>
      </c>
      <c r="EYA10" s="154">
        <v>0</v>
      </c>
      <c r="EYB10" s="154">
        <v>0</v>
      </c>
      <c r="EYC10" s="154">
        <v>0</v>
      </c>
      <c r="EYD10" s="154">
        <v>0</v>
      </c>
      <c r="EYE10" s="154">
        <v>0</v>
      </c>
      <c r="EYF10" s="154">
        <v>0</v>
      </c>
      <c r="EYG10" s="154">
        <v>0</v>
      </c>
      <c r="EYH10" s="154">
        <v>0</v>
      </c>
      <c r="EYI10" s="154">
        <v>0</v>
      </c>
      <c r="EYJ10" s="154">
        <v>0</v>
      </c>
      <c r="EYK10" s="154">
        <v>0</v>
      </c>
      <c r="EYL10" s="154">
        <v>0</v>
      </c>
      <c r="EYM10" s="154">
        <v>0</v>
      </c>
      <c r="EYN10" s="154">
        <v>0</v>
      </c>
      <c r="EYO10" s="154">
        <v>0</v>
      </c>
      <c r="EYP10" s="154">
        <v>0</v>
      </c>
      <c r="EYQ10" s="154">
        <v>0</v>
      </c>
      <c r="EYR10" s="154">
        <v>0</v>
      </c>
      <c r="EYS10" s="154">
        <v>0</v>
      </c>
      <c r="EYT10" s="154">
        <v>0</v>
      </c>
      <c r="EYU10" s="154">
        <v>0</v>
      </c>
      <c r="EYV10" s="154">
        <v>0</v>
      </c>
      <c r="EYW10" s="154">
        <v>0</v>
      </c>
      <c r="EYX10" s="154">
        <v>0</v>
      </c>
      <c r="EYY10" s="154">
        <v>0</v>
      </c>
      <c r="EYZ10" s="154">
        <v>0</v>
      </c>
      <c r="EZA10" s="154">
        <v>0</v>
      </c>
      <c r="EZB10" s="154">
        <v>0</v>
      </c>
      <c r="EZC10" s="154">
        <v>0</v>
      </c>
      <c r="EZD10" s="154">
        <v>0</v>
      </c>
      <c r="EZE10" s="154">
        <v>0</v>
      </c>
      <c r="EZF10" s="154">
        <v>0</v>
      </c>
      <c r="EZG10" s="154">
        <v>0</v>
      </c>
      <c r="EZH10" s="154">
        <v>0</v>
      </c>
      <c r="EZI10" s="154">
        <v>0</v>
      </c>
      <c r="EZJ10" s="154">
        <v>0</v>
      </c>
      <c r="EZK10" s="154">
        <v>0</v>
      </c>
      <c r="EZL10" s="154">
        <v>0</v>
      </c>
      <c r="EZM10" s="154">
        <v>0</v>
      </c>
      <c r="EZN10" s="154">
        <v>0</v>
      </c>
      <c r="EZO10" s="154">
        <v>0</v>
      </c>
      <c r="EZP10" s="154">
        <v>0</v>
      </c>
      <c r="EZQ10" s="154">
        <v>0</v>
      </c>
      <c r="EZR10" s="154">
        <v>0</v>
      </c>
      <c r="EZS10" s="154">
        <v>0</v>
      </c>
      <c r="EZT10" s="154">
        <v>0</v>
      </c>
      <c r="EZU10" s="154">
        <v>0</v>
      </c>
      <c r="EZV10" s="154">
        <v>0</v>
      </c>
      <c r="EZW10" s="154">
        <v>0</v>
      </c>
      <c r="EZX10" s="154">
        <v>0</v>
      </c>
      <c r="EZY10" s="154">
        <v>0</v>
      </c>
      <c r="EZZ10" s="154">
        <v>0</v>
      </c>
      <c r="FAA10" s="154">
        <v>0</v>
      </c>
      <c r="FAB10" s="154">
        <v>0</v>
      </c>
      <c r="FAC10" s="154">
        <v>0</v>
      </c>
      <c r="FAD10" s="154">
        <v>0</v>
      </c>
      <c r="FAE10" s="154">
        <v>0</v>
      </c>
      <c r="FAF10" s="154">
        <v>0</v>
      </c>
      <c r="FAG10" s="154">
        <v>0</v>
      </c>
      <c r="FAH10" s="154">
        <v>0</v>
      </c>
      <c r="FAI10" s="154">
        <v>0</v>
      </c>
      <c r="FAJ10" s="154">
        <v>0</v>
      </c>
      <c r="FAK10" s="154">
        <v>0</v>
      </c>
      <c r="FAL10" s="154">
        <v>0</v>
      </c>
      <c r="FAM10" s="154">
        <v>0</v>
      </c>
      <c r="FAN10" s="154">
        <v>0</v>
      </c>
      <c r="FAO10" s="154">
        <v>0</v>
      </c>
      <c r="FAP10" s="154">
        <v>0</v>
      </c>
      <c r="FAQ10" s="154">
        <v>0</v>
      </c>
      <c r="FAR10" s="154">
        <v>0</v>
      </c>
      <c r="FAS10" s="154">
        <v>0</v>
      </c>
      <c r="FAT10" s="154">
        <v>0</v>
      </c>
      <c r="FAU10" s="154">
        <v>0</v>
      </c>
      <c r="FAV10" s="154">
        <v>0</v>
      </c>
      <c r="FAW10" s="154">
        <v>0</v>
      </c>
      <c r="FAX10" s="154">
        <v>0</v>
      </c>
      <c r="FAY10" s="154">
        <v>0</v>
      </c>
      <c r="FAZ10" s="154">
        <v>0</v>
      </c>
      <c r="FBA10" s="154">
        <v>0</v>
      </c>
      <c r="FBB10" s="154">
        <v>0</v>
      </c>
      <c r="FBC10" s="154">
        <v>0</v>
      </c>
      <c r="FBD10" s="154">
        <v>0</v>
      </c>
      <c r="FBE10" s="154">
        <v>0</v>
      </c>
      <c r="FBF10" s="154">
        <v>0</v>
      </c>
      <c r="FBG10" s="154">
        <v>0</v>
      </c>
      <c r="FBH10" s="154">
        <v>0</v>
      </c>
      <c r="FBI10" s="154">
        <v>0</v>
      </c>
      <c r="FBJ10" s="154">
        <v>0</v>
      </c>
      <c r="FBK10" s="154">
        <v>0</v>
      </c>
      <c r="FBL10" s="154">
        <v>0</v>
      </c>
      <c r="FBM10" s="154">
        <v>0</v>
      </c>
      <c r="FBN10" s="154">
        <v>0</v>
      </c>
      <c r="FBO10" s="154">
        <v>0</v>
      </c>
      <c r="FBP10" s="154">
        <v>0</v>
      </c>
      <c r="FBQ10" s="154">
        <v>0</v>
      </c>
      <c r="FBR10" s="154">
        <v>0</v>
      </c>
      <c r="FBS10" s="154">
        <v>0</v>
      </c>
      <c r="FBT10" s="154">
        <v>0</v>
      </c>
      <c r="FBU10" s="154">
        <v>0</v>
      </c>
      <c r="FBV10" s="154">
        <v>0</v>
      </c>
      <c r="FBW10" s="154">
        <v>0</v>
      </c>
      <c r="FBX10" s="154">
        <v>0</v>
      </c>
      <c r="FBY10" s="154">
        <v>0</v>
      </c>
      <c r="FBZ10" s="154">
        <v>0</v>
      </c>
      <c r="FCA10" s="154">
        <v>0</v>
      </c>
      <c r="FCB10" s="154">
        <v>0</v>
      </c>
      <c r="FCC10" s="154">
        <v>0</v>
      </c>
      <c r="FCD10" s="154">
        <v>0</v>
      </c>
      <c r="FCE10" s="154">
        <v>0</v>
      </c>
      <c r="FCF10" s="154">
        <v>0</v>
      </c>
      <c r="FCG10" s="154">
        <v>0</v>
      </c>
      <c r="FCH10" s="154">
        <v>0</v>
      </c>
      <c r="FCI10" s="154">
        <v>0</v>
      </c>
      <c r="FCJ10" s="154">
        <v>0</v>
      </c>
      <c r="FCK10" s="154">
        <v>0</v>
      </c>
      <c r="FCL10" s="154">
        <v>0</v>
      </c>
      <c r="FCM10" s="154">
        <v>0</v>
      </c>
      <c r="FCN10" s="154">
        <v>0</v>
      </c>
      <c r="FCO10" s="154">
        <v>0</v>
      </c>
      <c r="FCP10" s="154">
        <v>0</v>
      </c>
      <c r="FCQ10" s="154">
        <v>0</v>
      </c>
      <c r="FCR10" s="154">
        <v>0</v>
      </c>
      <c r="FCS10" s="154">
        <v>0</v>
      </c>
      <c r="FCT10" s="154">
        <v>0</v>
      </c>
      <c r="FCU10" s="154">
        <v>0</v>
      </c>
      <c r="FCV10" s="154">
        <v>0</v>
      </c>
      <c r="FCW10" s="154">
        <v>0</v>
      </c>
      <c r="FCX10" s="154">
        <v>0</v>
      </c>
      <c r="FCY10" s="154">
        <v>0</v>
      </c>
      <c r="FCZ10" s="154">
        <v>0</v>
      </c>
      <c r="FDA10" s="154">
        <v>0</v>
      </c>
      <c r="FDB10" s="154">
        <v>0</v>
      </c>
      <c r="FDC10" s="154">
        <v>0</v>
      </c>
      <c r="FDD10" s="154">
        <v>0</v>
      </c>
      <c r="FDE10" s="154">
        <v>0</v>
      </c>
      <c r="FDF10" s="154">
        <v>0</v>
      </c>
      <c r="FDG10" s="154">
        <v>0</v>
      </c>
      <c r="FDH10" s="154">
        <v>0</v>
      </c>
      <c r="FDI10" s="154">
        <v>0</v>
      </c>
      <c r="FDJ10" s="154">
        <v>0</v>
      </c>
      <c r="FDK10" s="154">
        <v>0</v>
      </c>
      <c r="FDL10" s="154">
        <v>0</v>
      </c>
      <c r="FDM10" s="154">
        <v>0</v>
      </c>
      <c r="FDN10" s="154">
        <v>0</v>
      </c>
      <c r="FDO10" s="154">
        <v>0</v>
      </c>
      <c r="FDP10" s="154">
        <v>0</v>
      </c>
      <c r="FDQ10" s="154">
        <v>0</v>
      </c>
      <c r="FDR10" s="154">
        <v>0</v>
      </c>
      <c r="FDS10" s="154">
        <v>0</v>
      </c>
      <c r="FDT10" s="154">
        <v>0</v>
      </c>
      <c r="FDU10" s="154">
        <v>0</v>
      </c>
      <c r="FDV10" s="154">
        <v>0</v>
      </c>
      <c r="FDW10" s="154">
        <v>0</v>
      </c>
      <c r="FDX10" s="154">
        <v>0</v>
      </c>
      <c r="FDY10" s="154">
        <v>0</v>
      </c>
      <c r="FDZ10" s="154">
        <v>0</v>
      </c>
      <c r="FEA10" s="154">
        <v>0</v>
      </c>
      <c r="FEB10" s="154">
        <v>0</v>
      </c>
      <c r="FEC10" s="154">
        <v>0</v>
      </c>
      <c r="FED10" s="154">
        <v>0</v>
      </c>
      <c r="FEE10" s="154">
        <v>0</v>
      </c>
      <c r="FEF10" s="154">
        <v>0</v>
      </c>
      <c r="FEG10" s="154">
        <v>0</v>
      </c>
      <c r="FEH10" s="154">
        <v>0</v>
      </c>
      <c r="FEI10" s="154">
        <v>0</v>
      </c>
      <c r="FEJ10" s="154">
        <v>0</v>
      </c>
      <c r="FEK10" s="154">
        <v>0</v>
      </c>
      <c r="FEL10" s="154">
        <v>0</v>
      </c>
      <c r="FEM10" s="154">
        <v>0</v>
      </c>
      <c r="FEN10" s="154">
        <v>0</v>
      </c>
      <c r="FEO10" s="154">
        <v>0</v>
      </c>
      <c r="FEP10" s="154">
        <v>0</v>
      </c>
      <c r="FEQ10" s="154">
        <v>0</v>
      </c>
      <c r="FER10" s="154">
        <v>0</v>
      </c>
      <c r="FES10" s="154">
        <v>0</v>
      </c>
      <c r="FET10" s="154">
        <v>0</v>
      </c>
      <c r="FEU10" s="154">
        <v>0</v>
      </c>
      <c r="FEV10" s="154">
        <v>0</v>
      </c>
      <c r="FEW10" s="154">
        <v>0</v>
      </c>
      <c r="FEX10" s="154">
        <v>0</v>
      </c>
      <c r="FEY10" s="154">
        <v>0</v>
      </c>
      <c r="FEZ10" s="154">
        <v>0</v>
      </c>
      <c r="FFA10" s="154">
        <v>0</v>
      </c>
      <c r="FFB10" s="154">
        <v>0</v>
      </c>
      <c r="FFC10" s="154">
        <v>0</v>
      </c>
      <c r="FFD10" s="154">
        <v>0</v>
      </c>
      <c r="FFE10" s="154">
        <v>0</v>
      </c>
      <c r="FFF10" s="154">
        <v>0</v>
      </c>
      <c r="FFG10" s="154">
        <v>0</v>
      </c>
      <c r="FFH10" s="154">
        <v>0</v>
      </c>
      <c r="FFI10" s="154">
        <v>0</v>
      </c>
      <c r="FFJ10" s="154">
        <v>0</v>
      </c>
      <c r="FFK10" s="154">
        <v>0</v>
      </c>
      <c r="FFL10" s="154">
        <v>0</v>
      </c>
      <c r="FFM10" s="154">
        <v>0</v>
      </c>
      <c r="FFN10" s="154">
        <v>0</v>
      </c>
      <c r="FFO10" s="154">
        <v>0</v>
      </c>
      <c r="FFP10" s="154">
        <v>0</v>
      </c>
      <c r="FFQ10" s="154">
        <v>0</v>
      </c>
      <c r="FFR10" s="154">
        <v>0</v>
      </c>
      <c r="FFS10" s="154">
        <v>0</v>
      </c>
      <c r="FFT10" s="154">
        <v>0</v>
      </c>
      <c r="FFU10" s="154">
        <v>0</v>
      </c>
      <c r="FFV10" s="154">
        <v>0</v>
      </c>
      <c r="FFW10" s="154">
        <v>0</v>
      </c>
      <c r="FFX10" s="154">
        <v>0</v>
      </c>
      <c r="FFY10" s="154">
        <v>0</v>
      </c>
      <c r="FFZ10" s="154">
        <v>0</v>
      </c>
      <c r="FGA10" s="154">
        <v>0</v>
      </c>
      <c r="FGB10" s="154">
        <v>0</v>
      </c>
      <c r="FGC10" s="154">
        <v>0</v>
      </c>
      <c r="FGD10" s="154">
        <v>0</v>
      </c>
      <c r="FGE10" s="154">
        <v>0</v>
      </c>
      <c r="FGF10" s="154">
        <v>0</v>
      </c>
      <c r="FGG10" s="154">
        <v>0</v>
      </c>
      <c r="FGH10" s="154">
        <v>0</v>
      </c>
      <c r="FGI10" s="154">
        <v>0</v>
      </c>
      <c r="FGJ10" s="154">
        <v>0</v>
      </c>
      <c r="FGK10" s="154">
        <v>0</v>
      </c>
      <c r="FGL10" s="154">
        <v>0</v>
      </c>
      <c r="FGM10" s="154">
        <v>0</v>
      </c>
      <c r="FGN10" s="154">
        <v>0</v>
      </c>
      <c r="FGO10" s="154">
        <v>0</v>
      </c>
      <c r="FGP10" s="154">
        <v>0</v>
      </c>
      <c r="FGQ10" s="154">
        <v>0</v>
      </c>
      <c r="FGR10" s="154">
        <v>0</v>
      </c>
      <c r="FGS10" s="154">
        <v>0</v>
      </c>
      <c r="FGT10" s="154">
        <v>0</v>
      </c>
      <c r="FGU10" s="154">
        <v>0</v>
      </c>
      <c r="FGV10" s="154">
        <v>0</v>
      </c>
      <c r="FGW10" s="154">
        <v>0</v>
      </c>
      <c r="FGX10" s="154">
        <v>0</v>
      </c>
      <c r="FGY10" s="154">
        <v>0</v>
      </c>
      <c r="FGZ10" s="154">
        <v>0</v>
      </c>
      <c r="FHA10" s="154">
        <v>0</v>
      </c>
      <c r="FHB10" s="154">
        <v>0</v>
      </c>
      <c r="FHC10" s="154">
        <v>0</v>
      </c>
      <c r="FHD10" s="154">
        <v>0</v>
      </c>
      <c r="FHE10" s="154">
        <v>0</v>
      </c>
      <c r="FHF10" s="154">
        <v>0</v>
      </c>
      <c r="FHG10" s="154">
        <v>0</v>
      </c>
      <c r="FHH10" s="154">
        <v>0</v>
      </c>
      <c r="FHI10" s="154">
        <v>0</v>
      </c>
      <c r="FHJ10" s="154">
        <v>0</v>
      </c>
      <c r="FHK10" s="154">
        <v>0</v>
      </c>
      <c r="FHL10" s="154">
        <v>0</v>
      </c>
      <c r="FHM10" s="154">
        <v>0</v>
      </c>
      <c r="FHN10" s="154">
        <v>0</v>
      </c>
      <c r="FHO10" s="154">
        <v>0</v>
      </c>
      <c r="FHP10" s="154">
        <v>0</v>
      </c>
      <c r="FHQ10" s="154">
        <v>0</v>
      </c>
      <c r="FHR10" s="154">
        <v>0</v>
      </c>
      <c r="FHS10" s="154">
        <v>0</v>
      </c>
      <c r="FHT10" s="154">
        <v>0</v>
      </c>
      <c r="FHU10" s="154">
        <v>0</v>
      </c>
      <c r="FHV10" s="154">
        <v>0</v>
      </c>
      <c r="FHW10" s="154">
        <v>0</v>
      </c>
      <c r="FHX10" s="154">
        <v>0</v>
      </c>
      <c r="FHY10" s="154">
        <v>0</v>
      </c>
      <c r="FHZ10" s="154">
        <v>0</v>
      </c>
      <c r="FIA10" s="154">
        <v>0</v>
      </c>
      <c r="FIB10" s="154">
        <v>0</v>
      </c>
      <c r="FIC10" s="154">
        <v>0</v>
      </c>
      <c r="FID10" s="154">
        <v>0</v>
      </c>
      <c r="FIE10" s="154">
        <v>0</v>
      </c>
      <c r="FIF10" s="154">
        <v>0</v>
      </c>
      <c r="FIG10" s="154">
        <v>0</v>
      </c>
      <c r="FIH10" s="154">
        <v>0</v>
      </c>
      <c r="FII10" s="154">
        <v>0</v>
      </c>
      <c r="FIJ10" s="154">
        <v>0</v>
      </c>
      <c r="FIK10" s="154">
        <v>0</v>
      </c>
      <c r="FIL10" s="154">
        <v>0</v>
      </c>
      <c r="FIM10" s="154">
        <v>0</v>
      </c>
      <c r="FIN10" s="154">
        <v>0</v>
      </c>
      <c r="FIO10" s="154">
        <v>0</v>
      </c>
      <c r="FIP10" s="154">
        <v>0</v>
      </c>
      <c r="FIQ10" s="154">
        <v>0</v>
      </c>
      <c r="FIR10" s="154">
        <v>0</v>
      </c>
      <c r="FIS10" s="154">
        <v>0</v>
      </c>
      <c r="FIT10" s="154">
        <v>0</v>
      </c>
      <c r="FIU10" s="154">
        <v>0</v>
      </c>
      <c r="FIV10" s="154">
        <v>0</v>
      </c>
      <c r="FIW10" s="154">
        <v>0</v>
      </c>
      <c r="FIX10" s="154">
        <v>0</v>
      </c>
      <c r="FIY10" s="154">
        <v>0</v>
      </c>
      <c r="FIZ10" s="154">
        <v>0</v>
      </c>
      <c r="FJA10" s="154">
        <v>0</v>
      </c>
      <c r="FJB10" s="154">
        <v>0</v>
      </c>
      <c r="FJC10" s="154">
        <v>0</v>
      </c>
      <c r="FJD10" s="154">
        <v>0</v>
      </c>
      <c r="FJE10" s="154">
        <v>0</v>
      </c>
      <c r="FJF10" s="154">
        <v>0</v>
      </c>
      <c r="FJG10" s="154">
        <v>0</v>
      </c>
      <c r="FJH10" s="154">
        <v>0</v>
      </c>
      <c r="FJI10" s="154">
        <v>0</v>
      </c>
      <c r="FJJ10" s="154">
        <v>0</v>
      </c>
      <c r="FJK10" s="154">
        <v>0</v>
      </c>
      <c r="FJL10" s="154">
        <v>0</v>
      </c>
      <c r="FJM10" s="154">
        <v>0</v>
      </c>
      <c r="FJN10" s="154">
        <v>0</v>
      </c>
      <c r="FJO10" s="154">
        <v>0</v>
      </c>
      <c r="FJP10" s="154">
        <v>0</v>
      </c>
      <c r="FJQ10" s="154">
        <v>0</v>
      </c>
      <c r="FJR10" s="154">
        <v>0</v>
      </c>
      <c r="FJS10" s="154">
        <v>0</v>
      </c>
      <c r="FJT10" s="154">
        <v>0</v>
      </c>
      <c r="FJU10" s="154">
        <v>0</v>
      </c>
      <c r="FJV10" s="154">
        <v>0</v>
      </c>
      <c r="FJW10" s="154">
        <v>0</v>
      </c>
      <c r="FJX10" s="154">
        <v>0</v>
      </c>
      <c r="FJY10" s="154">
        <v>0</v>
      </c>
      <c r="FJZ10" s="154">
        <v>0</v>
      </c>
      <c r="FKA10" s="154">
        <v>0</v>
      </c>
      <c r="FKB10" s="154">
        <v>0</v>
      </c>
      <c r="FKC10" s="154">
        <v>0</v>
      </c>
      <c r="FKD10" s="154">
        <v>0</v>
      </c>
      <c r="FKE10" s="154">
        <v>0</v>
      </c>
      <c r="FKF10" s="154">
        <v>0</v>
      </c>
      <c r="FKG10" s="154">
        <v>0</v>
      </c>
      <c r="FKH10" s="154">
        <v>0</v>
      </c>
      <c r="FKI10" s="154">
        <v>0</v>
      </c>
      <c r="FKJ10" s="154">
        <v>0</v>
      </c>
      <c r="FKK10" s="154">
        <v>0</v>
      </c>
      <c r="FKL10" s="154">
        <v>0</v>
      </c>
      <c r="FKM10" s="154">
        <v>0</v>
      </c>
      <c r="FKN10" s="154">
        <v>0</v>
      </c>
      <c r="FKO10" s="154">
        <v>0</v>
      </c>
      <c r="FKP10" s="154">
        <v>0</v>
      </c>
      <c r="FKQ10" s="154">
        <v>0</v>
      </c>
      <c r="FKR10" s="154">
        <v>0</v>
      </c>
      <c r="FKS10" s="154">
        <v>0</v>
      </c>
      <c r="FKT10" s="154">
        <v>0</v>
      </c>
      <c r="FKU10" s="154">
        <v>0</v>
      </c>
      <c r="FKV10" s="154">
        <v>0</v>
      </c>
      <c r="FKW10" s="154">
        <v>0</v>
      </c>
      <c r="FKX10" s="154">
        <v>0</v>
      </c>
      <c r="FKY10" s="154">
        <v>0</v>
      </c>
      <c r="FKZ10" s="154">
        <v>0</v>
      </c>
      <c r="FLA10" s="154">
        <v>0</v>
      </c>
      <c r="FLB10" s="154">
        <v>0</v>
      </c>
      <c r="FLC10" s="154">
        <v>0</v>
      </c>
      <c r="FLD10" s="154">
        <v>0</v>
      </c>
      <c r="FLE10" s="154">
        <v>0</v>
      </c>
      <c r="FLF10" s="154">
        <v>0</v>
      </c>
      <c r="FLG10" s="154">
        <v>0</v>
      </c>
      <c r="FLH10" s="154">
        <v>0</v>
      </c>
      <c r="FLI10" s="154">
        <v>0</v>
      </c>
      <c r="FLJ10" s="154">
        <v>0</v>
      </c>
      <c r="FLK10" s="154">
        <v>0</v>
      </c>
      <c r="FLL10" s="154">
        <v>0</v>
      </c>
      <c r="FLM10" s="154">
        <v>0</v>
      </c>
      <c r="FLN10" s="154">
        <v>0</v>
      </c>
      <c r="FLO10" s="154">
        <v>0</v>
      </c>
      <c r="FLP10" s="154">
        <v>0</v>
      </c>
      <c r="FLQ10" s="154">
        <v>0</v>
      </c>
      <c r="FLR10" s="154">
        <v>0</v>
      </c>
      <c r="FLS10" s="154">
        <v>0</v>
      </c>
      <c r="FLT10" s="154">
        <v>0</v>
      </c>
      <c r="FLU10" s="154">
        <v>0</v>
      </c>
      <c r="FLV10" s="154">
        <v>0</v>
      </c>
      <c r="FLW10" s="154">
        <v>0</v>
      </c>
      <c r="FLX10" s="154">
        <v>0</v>
      </c>
      <c r="FLY10" s="154">
        <v>0</v>
      </c>
      <c r="FLZ10" s="154">
        <v>0</v>
      </c>
      <c r="FMA10" s="154">
        <v>0</v>
      </c>
      <c r="FMB10" s="154">
        <v>0</v>
      </c>
      <c r="FMC10" s="154">
        <v>0</v>
      </c>
      <c r="FMD10" s="154">
        <v>0</v>
      </c>
      <c r="FME10" s="154">
        <v>0</v>
      </c>
      <c r="FMF10" s="154">
        <v>0</v>
      </c>
      <c r="FMG10" s="154">
        <v>0</v>
      </c>
      <c r="FMH10" s="154">
        <v>0</v>
      </c>
      <c r="FMI10" s="154">
        <v>0</v>
      </c>
      <c r="FMJ10" s="154">
        <v>0</v>
      </c>
      <c r="FMK10" s="154">
        <v>0</v>
      </c>
      <c r="FML10" s="154">
        <v>0</v>
      </c>
      <c r="FMM10" s="154">
        <v>0</v>
      </c>
      <c r="FMN10" s="154">
        <v>0</v>
      </c>
      <c r="FMO10" s="154">
        <v>0</v>
      </c>
      <c r="FMP10" s="154">
        <v>0</v>
      </c>
      <c r="FMQ10" s="154">
        <v>0</v>
      </c>
      <c r="FMR10" s="154">
        <v>0</v>
      </c>
      <c r="FMS10" s="154">
        <v>0</v>
      </c>
      <c r="FMT10" s="154">
        <v>0</v>
      </c>
      <c r="FMU10" s="154">
        <v>0</v>
      </c>
      <c r="FMV10" s="154">
        <v>0</v>
      </c>
      <c r="FMW10" s="154">
        <v>0</v>
      </c>
      <c r="FMX10" s="154">
        <v>0</v>
      </c>
      <c r="FMY10" s="154">
        <v>0</v>
      </c>
      <c r="FMZ10" s="154">
        <v>0</v>
      </c>
      <c r="FNA10" s="154">
        <v>0</v>
      </c>
      <c r="FNB10" s="154">
        <v>0</v>
      </c>
      <c r="FNC10" s="154">
        <v>0</v>
      </c>
      <c r="FND10" s="154">
        <v>0</v>
      </c>
      <c r="FNE10" s="154">
        <v>0</v>
      </c>
      <c r="FNF10" s="154">
        <v>0</v>
      </c>
      <c r="FNG10" s="154">
        <v>0</v>
      </c>
      <c r="FNH10" s="154">
        <v>0</v>
      </c>
      <c r="FNI10" s="154">
        <v>0</v>
      </c>
      <c r="FNJ10" s="154">
        <v>0</v>
      </c>
      <c r="FNK10" s="154">
        <v>0</v>
      </c>
      <c r="FNL10" s="154">
        <v>0</v>
      </c>
      <c r="FNM10" s="154">
        <v>0</v>
      </c>
      <c r="FNN10" s="154">
        <v>0</v>
      </c>
      <c r="FNO10" s="154">
        <v>0</v>
      </c>
      <c r="FNP10" s="154">
        <v>0</v>
      </c>
      <c r="FNQ10" s="154">
        <v>0</v>
      </c>
      <c r="FNR10" s="154">
        <v>0</v>
      </c>
      <c r="FNS10" s="154">
        <v>0</v>
      </c>
      <c r="FNT10" s="154">
        <v>0</v>
      </c>
      <c r="FNU10" s="154">
        <v>0</v>
      </c>
      <c r="FNV10" s="154">
        <v>0</v>
      </c>
      <c r="FNW10" s="154">
        <v>0</v>
      </c>
      <c r="FNX10" s="154">
        <v>0</v>
      </c>
      <c r="FNY10" s="154">
        <v>0</v>
      </c>
      <c r="FNZ10" s="154">
        <v>0</v>
      </c>
      <c r="FOA10" s="154">
        <v>0</v>
      </c>
      <c r="FOB10" s="154">
        <v>0</v>
      </c>
      <c r="FOC10" s="154">
        <v>0</v>
      </c>
      <c r="FOD10" s="154">
        <v>0</v>
      </c>
      <c r="FOE10" s="154">
        <v>0</v>
      </c>
      <c r="FOF10" s="154">
        <v>0</v>
      </c>
      <c r="FOG10" s="154">
        <v>0</v>
      </c>
      <c r="FOH10" s="154">
        <v>0</v>
      </c>
      <c r="FOI10" s="154">
        <v>0</v>
      </c>
      <c r="FOJ10" s="154">
        <v>0</v>
      </c>
      <c r="FOK10" s="154">
        <v>0</v>
      </c>
      <c r="FOL10" s="154">
        <v>0</v>
      </c>
      <c r="FOM10" s="154">
        <v>0</v>
      </c>
      <c r="FON10" s="154">
        <v>0</v>
      </c>
      <c r="FOO10" s="154">
        <v>0</v>
      </c>
      <c r="FOP10" s="154">
        <v>0</v>
      </c>
      <c r="FOQ10" s="154">
        <v>0</v>
      </c>
      <c r="FOR10" s="154">
        <v>0</v>
      </c>
      <c r="FOS10" s="154">
        <v>0</v>
      </c>
      <c r="FOT10" s="154">
        <v>0</v>
      </c>
      <c r="FOU10" s="154">
        <v>0</v>
      </c>
      <c r="FOV10" s="154">
        <v>0</v>
      </c>
      <c r="FOW10" s="154">
        <v>0</v>
      </c>
      <c r="FOX10" s="154">
        <v>0</v>
      </c>
      <c r="FOY10" s="154">
        <v>0</v>
      </c>
      <c r="FOZ10" s="154">
        <v>0</v>
      </c>
      <c r="FPA10" s="154">
        <v>0</v>
      </c>
      <c r="FPB10" s="154">
        <v>0</v>
      </c>
      <c r="FPC10" s="154">
        <v>0</v>
      </c>
      <c r="FPD10" s="154">
        <v>0</v>
      </c>
      <c r="FPE10" s="154">
        <v>0</v>
      </c>
      <c r="FPF10" s="154">
        <v>0</v>
      </c>
      <c r="FPG10" s="154">
        <v>0</v>
      </c>
      <c r="FPH10" s="154">
        <v>0</v>
      </c>
      <c r="FPI10" s="154">
        <v>0</v>
      </c>
      <c r="FPJ10" s="154">
        <v>0</v>
      </c>
      <c r="FPK10" s="154">
        <v>0</v>
      </c>
      <c r="FPL10" s="154">
        <v>0</v>
      </c>
      <c r="FPM10" s="154">
        <v>0</v>
      </c>
      <c r="FPN10" s="154">
        <v>0</v>
      </c>
      <c r="FPO10" s="154">
        <v>0</v>
      </c>
      <c r="FPP10" s="154">
        <v>0</v>
      </c>
      <c r="FPQ10" s="154">
        <v>0</v>
      </c>
      <c r="FPR10" s="154">
        <v>0</v>
      </c>
      <c r="FPS10" s="154">
        <v>0</v>
      </c>
      <c r="FPT10" s="154">
        <v>0</v>
      </c>
      <c r="FPU10" s="154">
        <v>0</v>
      </c>
      <c r="FPV10" s="154">
        <v>0</v>
      </c>
      <c r="FPW10" s="154">
        <v>0</v>
      </c>
      <c r="FPX10" s="154">
        <v>0</v>
      </c>
      <c r="FPY10" s="154">
        <v>0</v>
      </c>
      <c r="FPZ10" s="154">
        <v>0</v>
      </c>
      <c r="FQA10" s="154">
        <v>0</v>
      </c>
      <c r="FQB10" s="154">
        <v>0</v>
      </c>
      <c r="FQC10" s="154">
        <v>0</v>
      </c>
      <c r="FQD10" s="154">
        <v>0</v>
      </c>
      <c r="FQE10" s="154">
        <v>0</v>
      </c>
      <c r="FQF10" s="154">
        <v>0</v>
      </c>
      <c r="FQG10" s="154">
        <v>0</v>
      </c>
      <c r="FQH10" s="154">
        <v>0</v>
      </c>
      <c r="FQI10" s="154">
        <v>0</v>
      </c>
      <c r="FQJ10" s="154">
        <v>0</v>
      </c>
      <c r="FQK10" s="154">
        <v>0</v>
      </c>
      <c r="FQL10" s="154">
        <v>0</v>
      </c>
      <c r="FQM10" s="154">
        <v>0</v>
      </c>
      <c r="FQN10" s="154">
        <v>0</v>
      </c>
      <c r="FQO10" s="154">
        <v>0</v>
      </c>
      <c r="FQP10" s="154">
        <v>0</v>
      </c>
      <c r="FQQ10" s="154">
        <v>0</v>
      </c>
      <c r="FQR10" s="154">
        <v>0</v>
      </c>
      <c r="FQS10" s="154">
        <v>0</v>
      </c>
      <c r="FQT10" s="154">
        <v>0</v>
      </c>
      <c r="FQU10" s="154">
        <v>0</v>
      </c>
      <c r="FQV10" s="154">
        <v>0</v>
      </c>
      <c r="FQW10" s="154">
        <v>0</v>
      </c>
      <c r="FQX10" s="154">
        <v>0</v>
      </c>
      <c r="FQY10" s="154">
        <v>0</v>
      </c>
      <c r="FQZ10" s="154">
        <v>0</v>
      </c>
      <c r="FRA10" s="154">
        <v>0</v>
      </c>
      <c r="FRB10" s="154">
        <v>0</v>
      </c>
      <c r="FRC10" s="154">
        <v>0</v>
      </c>
      <c r="FRD10" s="154">
        <v>0</v>
      </c>
      <c r="FRE10" s="154">
        <v>0</v>
      </c>
      <c r="FRF10" s="154">
        <v>0</v>
      </c>
      <c r="FRG10" s="154">
        <v>0</v>
      </c>
      <c r="FRH10" s="154">
        <v>0</v>
      </c>
      <c r="FRI10" s="154">
        <v>0</v>
      </c>
      <c r="FRJ10" s="154">
        <v>0</v>
      </c>
      <c r="FRK10" s="154">
        <v>0</v>
      </c>
      <c r="FRL10" s="154">
        <v>0</v>
      </c>
      <c r="FRM10" s="154">
        <v>0</v>
      </c>
      <c r="FRN10" s="154">
        <v>0</v>
      </c>
      <c r="FRO10" s="154">
        <v>0</v>
      </c>
      <c r="FRP10" s="154">
        <v>0</v>
      </c>
      <c r="FRQ10" s="154">
        <v>0</v>
      </c>
      <c r="FRR10" s="154">
        <v>0</v>
      </c>
      <c r="FRS10" s="154">
        <v>0</v>
      </c>
      <c r="FRT10" s="154">
        <v>0</v>
      </c>
      <c r="FRU10" s="154">
        <v>0</v>
      </c>
      <c r="FRV10" s="154">
        <v>0</v>
      </c>
      <c r="FRW10" s="154">
        <v>0</v>
      </c>
      <c r="FRX10" s="154">
        <v>0</v>
      </c>
      <c r="FRY10" s="154">
        <v>0</v>
      </c>
      <c r="FRZ10" s="154">
        <v>0</v>
      </c>
      <c r="FSA10" s="154">
        <v>0</v>
      </c>
      <c r="FSB10" s="154">
        <v>0</v>
      </c>
      <c r="FSC10" s="154">
        <v>0</v>
      </c>
      <c r="FSD10" s="154">
        <v>0</v>
      </c>
      <c r="FSE10" s="154">
        <v>0</v>
      </c>
      <c r="FSF10" s="154">
        <v>0</v>
      </c>
      <c r="FSG10" s="154">
        <v>0</v>
      </c>
      <c r="FSH10" s="154">
        <v>0</v>
      </c>
      <c r="FSI10" s="154">
        <v>0</v>
      </c>
      <c r="FSJ10" s="154">
        <v>0</v>
      </c>
      <c r="FSK10" s="154">
        <v>0</v>
      </c>
      <c r="FSL10" s="154">
        <v>0</v>
      </c>
      <c r="FSM10" s="154">
        <v>0</v>
      </c>
      <c r="FSN10" s="154">
        <v>0</v>
      </c>
      <c r="FSO10" s="154">
        <v>0</v>
      </c>
      <c r="FSP10" s="154">
        <v>0</v>
      </c>
      <c r="FSQ10" s="154">
        <v>0</v>
      </c>
      <c r="FSR10" s="154">
        <v>0</v>
      </c>
      <c r="FSS10" s="154">
        <v>0</v>
      </c>
      <c r="FST10" s="154">
        <v>0</v>
      </c>
      <c r="FSU10" s="154">
        <v>0</v>
      </c>
      <c r="FSV10" s="154">
        <v>0</v>
      </c>
      <c r="FSW10" s="154">
        <v>0</v>
      </c>
      <c r="FSX10" s="154">
        <v>0</v>
      </c>
      <c r="FSY10" s="154">
        <v>0</v>
      </c>
      <c r="FSZ10" s="154">
        <v>0</v>
      </c>
      <c r="FTA10" s="154">
        <v>0</v>
      </c>
      <c r="FTB10" s="154">
        <v>0</v>
      </c>
      <c r="FTC10" s="154">
        <v>0</v>
      </c>
      <c r="FTD10" s="154">
        <v>0</v>
      </c>
      <c r="FTE10" s="154">
        <v>0</v>
      </c>
      <c r="FTF10" s="154">
        <v>0</v>
      </c>
      <c r="FTG10" s="154">
        <v>0</v>
      </c>
      <c r="FTH10" s="154">
        <v>0</v>
      </c>
      <c r="FTI10" s="154">
        <v>0</v>
      </c>
      <c r="FTJ10" s="154">
        <v>0</v>
      </c>
      <c r="FTK10" s="154">
        <v>0</v>
      </c>
      <c r="FTL10" s="154">
        <v>0</v>
      </c>
      <c r="FTM10" s="154">
        <v>0</v>
      </c>
      <c r="FTN10" s="154">
        <v>0</v>
      </c>
      <c r="FTO10" s="154">
        <v>0</v>
      </c>
      <c r="FTP10" s="154">
        <v>0</v>
      </c>
      <c r="FTQ10" s="154">
        <v>0</v>
      </c>
      <c r="FTR10" s="154">
        <v>0</v>
      </c>
      <c r="FTS10" s="154">
        <v>0</v>
      </c>
      <c r="FTT10" s="154">
        <v>0</v>
      </c>
      <c r="FTU10" s="154">
        <v>0</v>
      </c>
      <c r="FTV10" s="154">
        <v>0</v>
      </c>
      <c r="FTW10" s="154">
        <v>0</v>
      </c>
      <c r="FTX10" s="154">
        <v>0</v>
      </c>
      <c r="FTY10" s="154">
        <v>0</v>
      </c>
      <c r="FTZ10" s="154">
        <v>0</v>
      </c>
      <c r="FUA10" s="154">
        <v>0</v>
      </c>
      <c r="FUB10" s="154">
        <v>0</v>
      </c>
      <c r="FUC10" s="154">
        <v>0</v>
      </c>
      <c r="FUD10" s="154">
        <v>0</v>
      </c>
      <c r="FUE10" s="154">
        <v>0</v>
      </c>
      <c r="FUF10" s="154">
        <v>0</v>
      </c>
      <c r="FUG10" s="154">
        <v>0</v>
      </c>
      <c r="FUH10" s="154">
        <v>0</v>
      </c>
      <c r="FUI10" s="154">
        <v>0</v>
      </c>
      <c r="FUJ10" s="154">
        <v>0</v>
      </c>
      <c r="FUK10" s="154">
        <v>0</v>
      </c>
      <c r="FUL10" s="154">
        <v>0</v>
      </c>
      <c r="FUM10" s="154">
        <v>0</v>
      </c>
      <c r="FUN10" s="154">
        <v>0</v>
      </c>
      <c r="FUO10" s="154">
        <v>0</v>
      </c>
      <c r="FUP10" s="154">
        <v>0</v>
      </c>
      <c r="FUQ10" s="154">
        <v>0</v>
      </c>
      <c r="FUR10" s="154">
        <v>0</v>
      </c>
      <c r="FUS10" s="154">
        <v>0</v>
      </c>
      <c r="FUT10" s="154">
        <v>0</v>
      </c>
      <c r="FUU10" s="154">
        <v>0</v>
      </c>
      <c r="FUV10" s="154">
        <v>0</v>
      </c>
      <c r="FUW10" s="154">
        <v>0</v>
      </c>
      <c r="FUX10" s="154">
        <v>0</v>
      </c>
      <c r="FUY10" s="154">
        <v>0</v>
      </c>
      <c r="FUZ10" s="154">
        <v>0</v>
      </c>
      <c r="FVA10" s="154">
        <v>0</v>
      </c>
      <c r="FVB10" s="154">
        <v>0</v>
      </c>
      <c r="FVC10" s="154">
        <v>0</v>
      </c>
      <c r="FVD10" s="154">
        <v>0</v>
      </c>
      <c r="FVE10" s="154">
        <v>0</v>
      </c>
      <c r="FVF10" s="154">
        <v>0</v>
      </c>
      <c r="FVG10" s="154">
        <v>0</v>
      </c>
      <c r="FVH10" s="154">
        <v>0</v>
      </c>
      <c r="FVI10" s="154">
        <v>0</v>
      </c>
      <c r="FVJ10" s="154">
        <v>0</v>
      </c>
      <c r="FVK10" s="154">
        <v>0</v>
      </c>
      <c r="FVL10" s="154">
        <v>0</v>
      </c>
      <c r="FVM10" s="154">
        <v>0</v>
      </c>
      <c r="FVN10" s="154">
        <v>0</v>
      </c>
      <c r="FVO10" s="154">
        <v>0</v>
      </c>
      <c r="FVP10" s="154">
        <v>0</v>
      </c>
      <c r="FVQ10" s="154">
        <v>0</v>
      </c>
      <c r="FVR10" s="154">
        <v>0</v>
      </c>
      <c r="FVS10" s="154">
        <v>0</v>
      </c>
      <c r="FVT10" s="154">
        <v>0</v>
      </c>
      <c r="FVU10" s="154">
        <v>0</v>
      </c>
      <c r="FVV10" s="154">
        <v>0</v>
      </c>
      <c r="FVW10" s="154">
        <v>0</v>
      </c>
      <c r="FVX10" s="154">
        <v>0</v>
      </c>
      <c r="FVY10" s="154">
        <v>0</v>
      </c>
      <c r="FVZ10" s="154">
        <v>0</v>
      </c>
      <c r="FWA10" s="154">
        <v>0</v>
      </c>
      <c r="FWB10" s="154">
        <v>0</v>
      </c>
      <c r="FWC10" s="154">
        <v>0</v>
      </c>
      <c r="FWD10" s="154">
        <v>0</v>
      </c>
      <c r="FWE10" s="154">
        <v>0</v>
      </c>
      <c r="FWF10" s="154">
        <v>0</v>
      </c>
      <c r="FWG10" s="154">
        <v>0</v>
      </c>
      <c r="FWH10" s="154">
        <v>0</v>
      </c>
      <c r="FWI10" s="154">
        <v>0</v>
      </c>
      <c r="FWJ10" s="154">
        <v>0</v>
      </c>
      <c r="FWK10" s="154">
        <v>0</v>
      </c>
      <c r="FWL10" s="154">
        <v>0</v>
      </c>
      <c r="FWM10" s="154">
        <v>0</v>
      </c>
      <c r="FWN10" s="154">
        <v>0</v>
      </c>
      <c r="FWO10" s="154">
        <v>0</v>
      </c>
      <c r="FWP10" s="154">
        <v>0</v>
      </c>
      <c r="FWQ10" s="154">
        <v>0</v>
      </c>
      <c r="FWR10" s="154">
        <v>0</v>
      </c>
      <c r="FWS10" s="154">
        <v>0</v>
      </c>
      <c r="FWT10" s="154">
        <v>0</v>
      </c>
      <c r="FWU10" s="154">
        <v>0</v>
      </c>
      <c r="FWV10" s="154">
        <v>0</v>
      </c>
      <c r="FWW10" s="154">
        <v>0</v>
      </c>
      <c r="FWX10" s="154">
        <v>0</v>
      </c>
      <c r="FWY10" s="154">
        <v>0</v>
      </c>
      <c r="FWZ10" s="154">
        <v>0</v>
      </c>
      <c r="FXA10" s="154">
        <v>0</v>
      </c>
      <c r="FXB10" s="154">
        <v>0</v>
      </c>
      <c r="FXC10" s="154">
        <v>0</v>
      </c>
      <c r="FXD10" s="154">
        <v>0</v>
      </c>
      <c r="FXE10" s="154">
        <v>0</v>
      </c>
      <c r="FXF10" s="154">
        <v>0</v>
      </c>
      <c r="FXG10" s="154">
        <v>0</v>
      </c>
      <c r="FXH10" s="154">
        <v>0</v>
      </c>
      <c r="FXI10" s="154">
        <v>0</v>
      </c>
      <c r="FXJ10" s="154">
        <v>0</v>
      </c>
      <c r="FXK10" s="154">
        <v>0</v>
      </c>
      <c r="FXL10" s="154">
        <v>0</v>
      </c>
      <c r="FXM10" s="154">
        <v>0</v>
      </c>
      <c r="FXN10" s="154">
        <v>0</v>
      </c>
      <c r="FXO10" s="154">
        <v>0</v>
      </c>
      <c r="FXP10" s="154">
        <v>0</v>
      </c>
      <c r="FXQ10" s="154">
        <v>0</v>
      </c>
      <c r="FXR10" s="154">
        <v>0</v>
      </c>
      <c r="FXS10" s="154">
        <v>0</v>
      </c>
      <c r="FXT10" s="154">
        <v>0</v>
      </c>
      <c r="FXU10" s="154">
        <v>0</v>
      </c>
      <c r="FXV10" s="154">
        <v>0</v>
      </c>
      <c r="FXW10" s="154">
        <v>0</v>
      </c>
      <c r="FXX10" s="154">
        <v>0</v>
      </c>
      <c r="FXY10" s="154">
        <v>0</v>
      </c>
      <c r="FXZ10" s="154">
        <v>0</v>
      </c>
      <c r="FYA10" s="154">
        <v>0</v>
      </c>
      <c r="FYB10" s="154">
        <v>0</v>
      </c>
      <c r="FYC10" s="154">
        <v>0</v>
      </c>
      <c r="FYD10" s="154">
        <v>0</v>
      </c>
      <c r="FYE10" s="154">
        <v>0</v>
      </c>
      <c r="FYF10" s="154">
        <v>0</v>
      </c>
      <c r="FYG10" s="154">
        <v>0</v>
      </c>
      <c r="FYH10" s="154">
        <v>0</v>
      </c>
      <c r="FYI10" s="154">
        <v>0</v>
      </c>
      <c r="FYJ10" s="154">
        <v>0</v>
      </c>
      <c r="FYK10" s="154">
        <v>0</v>
      </c>
      <c r="FYL10" s="154">
        <v>0</v>
      </c>
      <c r="FYM10" s="154">
        <v>0</v>
      </c>
      <c r="FYN10" s="154">
        <v>0</v>
      </c>
      <c r="FYO10" s="154">
        <v>0</v>
      </c>
      <c r="FYP10" s="154">
        <v>0</v>
      </c>
      <c r="FYQ10" s="154">
        <v>0</v>
      </c>
      <c r="FYR10" s="154">
        <v>0</v>
      </c>
      <c r="FYS10" s="154">
        <v>0</v>
      </c>
      <c r="FYT10" s="154">
        <v>0</v>
      </c>
      <c r="FYU10" s="154">
        <v>0</v>
      </c>
      <c r="FYV10" s="154">
        <v>0</v>
      </c>
      <c r="FYW10" s="154">
        <v>0</v>
      </c>
      <c r="FYX10" s="154">
        <v>0</v>
      </c>
      <c r="FYY10" s="154">
        <v>0</v>
      </c>
      <c r="FYZ10" s="154">
        <v>0</v>
      </c>
      <c r="FZA10" s="154">
        <v>0</v>
      </c>
      <c r="FZB10" s="154">
        <v>0</v>
      </c>
      <c r="FZC10" s="154">
        <v>0</v>
      </c>
      <c r="FZD10" s="154">
        <v>0</v>
      </c>
      <c r="FZE10" s="154">
        <v>0</v>
      </c>
      <c r="FZF10" s="154">
        <v>0</v>
      </c>
      <c r="FZG10" s="154">
        <v>0</v>
      </c>
      <c r="FZH10" s="154">
        <v>0</v>
      </c>
      <c r="FZI10" s="154">
        <v>0</v>
      </c>
      <c r="FZJ10" s="154">
        <v>0</v>
      </c>
      <c r="FZK10" s="154">
        <v>0</v>
      </c>
      <c r="FZL10" s="154">
        <v>0</v>
      </c>
      <c r="FZM10" s="154">
        <v>0</v>
      </c>
      <c r="FZN10" s="154">
        <v>0</v>
      </c>
      <c r="FZO10" s="154">
        <v>0</v>
      </c>
      <c r="FZP10" s="154">
        <v>0</v>
      </c>
      <c r="FZQ10" s="154">
        <v>0</v>
      </c>
      <c r="FZR10" s="154">
        <v>0</v>
      </c>
      <c r="FZS10" s="154">
        <v>0</v>
      </c>
      <c r="FZT10" s="154">
        <v>0</v>
      </c>
      <c r="FZU10" s="154">
        <v>0</v>
      </c>
      <c r="FZV10" s="154">
        <v>0</v>
      </c>
      <c r="FZW10" s="154">
        <v>0</v>
      </c>
      <c r="FZX10" s="154">
        <v>0</v>
      </c>
      <c r="FZY10" s="154">
        <v>0</v>
      </c>
      <c r="FZZ10" s="154">
        <v>0</v>
      </c>
      <c r="GAA10" s="154">
        <v>0</v>
      </c>
      <c r="GAB10" s="154">
        <v>0</v>
      </c>
      <c r="GAC10" s="154">
        <v>0</v>
      </c>
      <c r="GAD10" s="154">
        <v>0</v>
      </c>
      <c r="GAE10" s="154">
        <v>0</v>
      </c>
      <c r="GAF10" s="154">
        <v>0</v>
      </c>
      <c r="GAG10" s="154">
        <v>0</v>
      </c>
      <c r="GAH10" s="154">
        <v>0</v>
      </c>
      <c r="GAI10" s="154">
        <v>0</v>
      </c>
      <c r="GAJ10" s="154">
        <v>0</v>
      </c>
      <c r="GAK10" s="154">
        <v>0</v>
      </c>
      <c r="GAL10" s="154">
        <v>0</v>
      </c>
      <c r="GAM10" s="154">
        <v>0</v>
      </c>
      <c r="GAN10" s="154">
        <v>0</v>
      </c>
      <c r="GAO10" s="154">
        <v>0</v>
      </c>
      <c r="GAP10" s="154">
        <v>0</v>
      </c>
      <c r="GAQ10" s="154">
        <v>0</v>
      </c>
      <c r="GAR10" s="154">
        <v>0</v>
      </c>
      <c r="GAS10" s="154">
        <v>0</v>
      </c>
      <c r="GAT10" s="154">
        <v>0</v>
      </c>
      <c r="GAU10" s="154">
        <v>0</v>
      </c>
      <c r="GAV10" s="154">
        <v>0</v>
      </c>
      <c r="GAW10" s="154">
        <v>0</v>
      </c>
      <c r="GAX10" s="154">
        <v>0</v>
      </c>
      <c r="GAY10" s="154">
        <v>0</v>
      </c>
      <c r="GAZ10" s="154">
        <v>0</v>
      </c>
      <c r="GBA10" s="154">
        <v>0</v>
      </c>
      <c r="GBB10" s="154">
        <v>0</v>
      </c>
      <c r="GBC10" s="154">
        <v>0</v>
      </c>
      <c r="GBD10" s="154">
        <v>0</v>
      </c>
      <c r="GBE10" s="154">
        <v>0</v>
      </c>
      <c r="GBF10" s="154">
        <v>0</v>
      </c>
      <c r="GBG10" s="154">
        <v>0</v>
      </c>
      <c r="GBH10" s="154">
        <v>0</v>
      </c>
      <c r="GBI10" s="154">
        <v>0</v>
      </c>
      <c r="GBJ10" s="154">
        <v>0</v>
      </c>
      <c r="GBK10" s="154">
        <v>0</v>
      </c>
      <c r="GBL10" s="154">
        <v>0</v>
      </c>
      <c r="GBM10" s="154">
        <v>0</v>
      </c>
      <c r="GBN10" s="154">
        <v>0</v>
      </c>
      <c r="GBO10" s="154">
        <v>0</v>
      </c>
      <c r="GBP10" s="154">
        <v>0</v>
      </c>
      <c r="GBQ10" s="154">
        <v>0</v>
      </c>
      <c r="GBR10" s="154">
        <v>0</v>
      </c>
      <c r="GBS10" s="154">
        <v>0</v>
      </c>
      <c r="GBT10" s="154">
        <v>0</v>
      </c>
      <c r="GBU10" s="154">
        <v>0</v>
      </c>
      <c r="GBV10" s="154">
        <v>0</v>
      </c>
      <c r="GBW10" s="154">
        <v>0</v>
      </c>
      <c r="GBX10" s="154">
        <v>0</v>
      </c>
      <c r="GBY10" s="154">
        <v>0</v>
      </c>
      <c r="GBZ10" s="154">
        <v>0</v>
      </c>
      <c r="GCA10" s="154">
        <v>0</v>
      </c>
      <c r="GCB10" s="154">
        <v>0</v>
      </c>
      <c r="GCC10" s="154">
        <v>0</v>
      </c>
      <c r="GCD10" s="154">
        <v>0</v>
      </c>
      <c r="GCE10" s="154">
        <v>0</v>
      </c>
      <c r="GCF10" s="154">
        <v>0</v>
      </c>
      <c r="GCG10" s="154">
        <v>0</v>
      </c>
      <c r="GCH10" s="154">
        <v>0</v>
      </c>
      <c r="GCI10" s="154">
        <v>0</v>
      </c>
      <c r="GCJ10" s="154">
        <v>0</v>
      </c>
      <c r="GCK10" s="154">
        <v>0</v>
      </c>
      <c r="GCL10" s="154">
        <v>0</v>
      </c>
      <c r="GCM10" s="154">
        <v>0</v>
      </c>
      <c r="GCN10" s="154">
        <v>0</v>
      </c>
      <c r="GCO10" s="154">
        <v>0</v>
      </c>
      <c r="GCP10" s="154">
        <v>0</v>
      </c>
      <c r="GCQ10" s="154">
        <v>0</v>
      </c>
      <c r="GCR10" s="154">
        <v>0</v>
      </c>
      <c r="GCS10" s="154">
        <v>0</v>
      </c>
      <c r="GCT10" s="154">
        <v>0</v>
      </c>
      <c r="GCU10" s="154">
        <v>0</v>
      </c>
      <c r="GCV10" s="154">
        <v>0</v>
      </c>
      <c r="GCW10" s="154">
        <v>0</v>
      </c>
      <c r="GCX10" s="154">
        <v>0</v>
      </c>
      <c r="GCY10" s="154">
        <v>0</v>
      </c>
      <c r="GCZ10" s="154">
        <v>0</v>
      </c>
      <c r="GDA10" s="154">
        <v>0</v>
      </c>
      <c r="GDB10" s="154">
        <v>0</v>
      </c>
      <c r="GDC10" s="154">
        <v>0</v>
      </c>
      <c r="GDD10" s="154">
        <v>0</v>
      </c>
      <c r="GDE10" s="154">
        <v>0</v>
      </c>
      <c r="GDF10" s="154">
        <v>0</v>
      </c>
      <c r="GDG10" s="154">
        <v>0</v>
      </c>
      <c r="GDH10" s="154">
        <v>0</v>
      </c>
      <c r="GDI10" s="154">
        <v>0</v>
      </c>
      <c r="GDJ10" s="154">
        <v>0</v>
      </c>
      <c r="GDK10" s="154">
        <v>0</v>
      </c>
      <c r="GDL10" s="154">
        <v>0</v>
      </c>
      <c r="GDM10" s="154">
        <v>0</v>
      </c>
      <c r="GDN10" s="154">
        <v>0</v>
      </c>
      <c r="GDO10" s="154">
        <v>0</v>
      </c>
      <c r="GDP10" s="154">
        <v>0</v>
      </c>
      <c r="GDQ10" s="154">
        <v>0</v>
      </c>
      <c r="GDR10" s="154">
        <v>0</v>
      </c>
      <c r="GDS10" s="154">
        <v>0</v>
      </c>
      <c r="GDT10" s="154">
        <v>0</v>
      </c>
      <c r="GDU10" s="154">
        <v>0</v>
      </c>
      <c r="GDV10" s="154">
        <v>0</v>
      </c>
      <c r="GDW10" s="154">
        <v>0</v>
      </c>
      <c r="GDX10" s="154">
        <v>0</v>
      </c>
      <c r="GDY10" s="154">
        <v>0</v>
      </c>
      <c r="GDZ10" s="154">
        <v>0</v>
      </c>
      <c r="GEA10" s="154">
        <v>0</v>
      </c>
      <c r="GEB10" s="154">
        <v>0</v>
      </c>
      <c r="GEC10" s="154">
        <v>0</v>
      </c>
      <c r="GED10" s="154">
        <v>0</v>
      </c>
      <c r="GEE10" s="154">
        <v>0</v>
      </c>
      <c r="GEF10" s="154">
        <v>0</v>
      </c>
      <c r="GEG10" s="154">
        <v>0</v>
      </c>
      <c r="GEH10" s="154">
        <v>0</v>
      </c>
      <c r="GEI10" s="154">
        <v>0</v>
      </c>
      <c r="GEJ10" s="154">
        <v>0</v>
      </c>
      <c r="GEK10" s="154">
        <v>0</v>
      </c>
      <c r="GEL10" s="154">
        <v>0</v>
      </c>
      <c r="GEM10" s="154">
        <v>0</v>
      </c>
      <c r="GEN10" s="154">
        <v>0</v>
      </c>
      <c r="GEO10" s="154">
        <v>0</v>
      </c>
      <c r="GEP10" s="154">
        <v>0</v>
      </c>
      <c r="GEQ10" s="154">
        <v>0</v>
      </c>
      <c r="GER10" s="154">
        <v>0</v>
      </c>
      <c r="GES10" s="154">
        <v>0</v>
      </c>
      <c r="GET10" s="154">
        <v>0</v>
      </c>
      <c r="GEU10" s="154">
        <v>0</v>
      </c>
      <c r="GEV10" s="154">
        <v>0</v>
      </c>
      <c r="GEW10" s="154">
        <v>0</v>
      </c>
      <c r="GEX10" s="154">
        <v>0</v>
      </c>
      <c r="GEY10" s="154">
        <v>0</v>
      </c>
      <c r="GEZ10" s="154">
        <v>0</v>
      </c>
      <c r="GFA10" s="154">
        <v>0</v>
      </c>
      <c r="GFB10" s="154">
        <v>0</v>
      </c>
      <c r="GFC10" s="154">
        <v>0</v>
      </c>
      <c r="GFD10" s="154">
        <v>0</v>
      </c>
      <c r="GFE10" s="154">
        <v>0</v>
      </c>
      <c r="GFF10" s="154">
        <v>0</v>
      </c>
      <c r="GFG10" s="154">
        <v>0</v>
      </c>
      <c r="GFH10" s="154">
        <v>0</v>
      </c>
      <c r="GFI10" s="154">
        <v>0</v>
      </c>
      <c r="GFJ10" s="154">
        <v>0</v>
      </c>
      <c r="GFK10" s="154">
        <v>0</v>
      </c>
      <c r="GFL10" s="154">
        <v>0</v>
      </c>
      <c r="GFM10" s="154">
        <v>0</v>
      </c>
      <c r="GFN10" s="154">
        <v>0</v>
      </c>
      <c r="GFO10" s="154">
        <v>0</v>
      </c>
      <c r="GFP10" s="154">
        <v>0</v>
      </c>
      <c r="GFQ10" s="154">
        <v>0</v>
      </c>
      <c r="GFR10" s="154">
        <v>0</v>
      </c>
      <c r="GFS10" s="154">
        <v>0</v>
      </c>
      <c r="GFT10" s="154">
        <v>0</v>
      </c>
      <c r="GFU10" s="154">
        <v>0</v>
      </c>
      <c r="GFV10" s="154">
        <v>0</v>
      </c>
      <c r="GFW10" s="154">
        <v>0</v>
      </c>
      <c r="GFX10" s="154">
        <v>0</v>
      </c>
      <c r="GFY10" s="154">
        <v>0</v>
      </c>
      <c r="GFZ10" s="154">
        <v>0</v>
      </c>
      <c r="GGA10" s="154">
        <v>0</v>
      </c>
      <c r="GGB10" s="154">
        <v>0</v>
      </c>
      <c r="GGC10" s="154">
        <v>0</v>
      </c>
      <c r="GGD10" s="154">
        <v>0</v>
      </c>
      <c r="GGE10" s="154">
        <v>0</v>
      </c>
      <c r="GGF10" s="154">
        <v>0</v>
      </c>
      <c r="GGG10" s="154">
        <v>0</v>
      </c>
      <c r="GGH10" s="154">
        <v>0</v>
      </c>
      <c r="GGI10" s="154">
        <v>0</v>
      </c>
      <c r="GGJ10" s="154">
        <v>0</v>
      </c>
      <c r="GGK10" s="154">
        <v>0</v>
      </c>
      <c r="GGL10" s="154">
        <v>0</v>
      </c>
      <c r="GGM10" s="154">
        <v>0</v>
      </c>
      <c r="GGN10" s="154">
        <v>0</v>
      </c>
      <c r="GGO10" s="154">
        <v>0</v>
      </c>
      <c r="GGP10" s="154">
        <v>0</v>
      </c>
      <c r="GGQ10" s="154">
        <v>0</v>
      </c>
      <c r="GGR10" s="154">
        <v>0</v>
      </c>
      <c r="GGS10" s="154">
        <v>0</v>
      </c>
      <c r="GGT10" s="154">
        <v>0</v>
      </c>
      <c r="GGU10" s="154">
        <v>0</v>
      </c>
      <c r="GGV10" s="154">
        <v>0</v>
      </c>
      <c r="GGW10" s="154">
        <v>0</v>
      </c>
      <c r="GGX10" s="154">
        <v>0</v>
      </c>
      <c r="GGY10" s="154">
        <v>0</v>
      </c>
      <c r="GGZ10" s="154">
        <v>0</v>
      </c>
      <c r="GHA10" s="154">
        <v>0</v>
      </c>
      <c r="GHB10" s="154">
        <v>0</v>
      </c>
      <c r="GHC10" s="154">
        <v>0</v>
      </c>
      <c r="GHD10" s="154">
        <v>0</v>
      </c>
      <c r="GHE10" s="154">
        <v>0</v>
      </c>
      <c r="GHF10" s="154">
        <v>0</v>
      </c>
      <c r="GHG10" s="154">
        <v>0</v>
      </c>
      <c r="GHH10" s="154">
        <v>0</v>
      </c>
      <c r="GHI10" s="154">
        <v>0</v>
      </c>
      <c r="GHJ10" s="154">
        <v>0</v>
      </c>
      <c r="GHK10" s="154">
        <v>0</v>
      </c>
      <c r="GHL10" s="154">
        <v>0</v>
      </c>
      <c r="GHM10" s="154">
        <v>0</v>
      </c>
      <c r="GHN10" s="154">
        <v>0</v>
      </c>
      <c r="GHO10" s="154">
        <v>0</v>
      </c>
      <c r="GHP10" s="154">
        <v>0</v>
      </c>
      <c r="GHQ10" s="154">
        <v>0</v>
      </c>
      <c r="GHR10" s="154">
        <v>0</v>
      </c>
      <c r="GHS10" s="154">
        <v>0</v>
      </c>
      <c r="GHT10" s="154">
        <v>0</v>
      </c>
      <c r="GHU10" s="154">
        <v>0</v>
      </c>
      <c r="GHV10" s="154">
        <v>0</v>
      </c>
      <c r="GHW10" s="154">
        <v>0</v>
      </c>
      <c r="GHX10" s="154">
        <v>0</v>
      </c>
      <c r="GHY10" s="154">
        <v>0</v>
      </c>
      <c r="GHZ10" s="154">
        <v>0</v>
      </c>
      <c r="GIA10" s="154">
        <v>0</v>
      </c>
      <c r="GIB10" s="154">
        <v>0</v>
      </c>
      <c r="GIC10" s="154">
        <v>0</v>
      </c>
      <c r="GID10" s="154">
        <v>0</v>
      </c>
      <c r="GIE10" s="154">
        <v>0</v>
      </c>
      <c r="GIF10" s="154">
        <v>0</v>
      </c>
      <c r="GIG10" s="154">
        <v>0</v>
      </c>
      <c r="GIH10" s="154">
        <v>0</v>
      </c>
      <c r="GII10" s="154">
        <v>0</v>
      </c>
      <c r="GIJ10" s="154">
        <v>0</v>
      </c>
      <c r="GIK10" s="154">
        <v>0</v>
      </c>
      <c r="GIL10" s="154">
        <v>0</v>
      </c>
      <c r="GIM10" s="154">
        <v>0</v>
      </c>
      <c r="GIN10" s="154">
        <v>0</v>
      </c>
      <c r="GIO10" s="154">
        <v>0</v>
      </c>
      <c r="GIP10" s="154">
        <v>0</v>
      </c>
      <c r="GIQ10" s="154">
        <v>0</v>
      </c>
      <c r="GIR10" s="154">
        <v>0</v>
      </c>
      <c r="GIS10" s="154">
        <v>0</v>
      </c>
      <c r="GIT10" s="154">
        <v>0</v>
      </c>
      <c r="GIU10" s="154">
        <v>0</v>
      </c>
      <c r="GIV10" s="154">
        <v>0</v>
      </c>
      <c r="GIW10" s="154">
        <v>0</v>
      </c>
      <c r="GIX10" s="154">
        <v>0</v>
      </c>
      <c r="GIY10" s="154">
        <v>0</v>
      </c>
      <c r="GIZ10" s="154">
        <v>0</v>
      </c>
      <c r="GJA10" s="154">
        <v>0</v>
      </c>
      <c r="GJB10" s="154">
        <v>0</v>
      </c>
      <c r="GJC10" s="154">
        <v>0</v>
      </c>
      <c r="GJD10" s="154">
        <v>0</v>
      </c>
      <c r="GJE10" s="154">
        <v>0</v>
      </c>
      <c r="GJF10" s="154">
        <v>0</v>
      </c>
      <c r="GJG10" s="154">
        <v>0</v>
      </c>
      <c r="GJH10" s="154">
        <v>0</v>
      </c>
      <c r="GJI10" s="154">
        <v>0</v>
      </c>
      <c r="GJJ10" s="154">
        <v>0</v>
      </c>
      <c r="GJK10" s="154">
        <v>0</v>
      </c>
      <c r="GJL10" s="154">
        <v>0</v>
      </c>
      <c r="GJM10" s="154">
        <v>0</v>
      </c>
      <c r="GJN10" s="154">
        <v>0</v>
      </c>
      <c r="GJO10" s="154">
        <v>0</v>
      </c>
      <c r="GJP10" s="154">
        <v>0</v>
      </c>
      <c r="GJQ10" s="154">
        <v>0</v>
      </c>
      <c r="GJR10" s="154">
        <v>0</v>
      </c>
      <c r="GJS10" s="154">
        <v>0</v>
      </c>
      <c r="GJT10" s="154">
        <v>0</v>
      </c>
      <c r="GJU10" s="154">
        <v>0</v>
      </c>
      <c r="GJV10" s="154">
        <v>0</v>
      </c>
      <c r="GJW10" s="154">
        <v>0</v>
      </c>
      <c r="GJX10" s="154">
        <v>0</v>
      </c>
      <c r="GJY10" s="154">
        <v>0</v>
      </c>
      <c r="GJZ10" s="154">
        <v>0</v>
      </c>
      <c r="GKA10" s="154">
        <v>0</v>
      </c>
      <c r="GKB10" s="154">
        <v>0</v>
      </c>
      <c r="GKC10" s="154">
        <v>0</v>
      </c>
      <c r="GKD10" s="154">
        <v>0</v>
      </c>
      <c r="GKE10" s="154">
        <v>0</v>
      </c>
      <c r="GKF10" s="154">
        <v>0</v>
      </c>
      <c r="GKG10" s="154">
        <v>0</v>
      </c>
      <c r="GKH10" s="154">
        <v>0</v>
      </c>
      <c r="GKI10" s="154">
        <v>0</v>
      </c>
      <c r="GKJ10" s="154">
        <v>0</v>
      </c>
      <c r="GKK10" s="154">
        <v>0</v>
      </c>
      <c r="GKL10" s="154">
        <v>0</v>
      </c>
      <c r="GKM10" s="154">
        <v>0</v>
      </c>
      <c r="GKN10" s="154">
        <v>0</v>
      </c>
      <c r="GKO10" s="154">
        <v>0</v>
      </c>
      <c r="GKP10" s="154">
        <v>0</v>
      </c>
      <c r="GKQ10" s="154">
        <v>0</v>
      </c>
      <c r="GKR10" s="154">
        <v>0</v>
      </c>
      <c r="GKS10" s="154">
        <v>0</v>
      </c>
      <c r="GKT10" s="154">
        <v>0</v>
      </c>
      <c r="GKU10" s="154">
        <v>0</v>
      </c>
      <c r="GKV10" s="154">
        <v>0</v>
      </c>
      <c r="GKW10" s="154">
        <v>0</v>
      </c>
      <c r="GKX10" s="154">
        <v>0</v>
      </c>
      <c r="GKY10" s="154">
        <v>0</v>
      </c>
      <c r="GKZ10" s="154">
        <v>0</v>
      </c>
      <c r="GLA10" s="154">
        <v>0</v>
      </c>
      <c r="GLB10" s="154">
        <v>0</v>
      </c>
      <c r="GLC10" s="154">
        <v>0</v>
      </c>
      <c r="GLD10" s="154">
        <v>0</v>
      </c>
      <c r="GLE10" s="154">
        <v>0</v>
      </c>
      <c r="GLF10" s="154">
        <v>0</v>
      </c>
      <c r="GLG10" s="154">
        <v>0</v>
      </c>
      <c r="GLH10" s="154">
        <v>0</v>
      </c>
      <c r="GLI10" s="154">
        <v>0</v>
      </c>
      <c r="GLJ10" s="154">
        <v>0</v>
      </c>
      <c r="GLK10" s="154">
        <v>0</v>
      </c>
      <c r="GLL10" s="154">
        <v>0</v>
      </c>
      <c r="GLM10" s="154">
        <v>0</v>
      </c>
      <c r="GLN10" s="154">
        <v>0</v>
      </c>
      <c r="GLO10" s="154">
        <v>0</v>
      </c>
      <c r="GLP10" s="154">
        <v>0</v>
      </c>
      <c r="GLQ10" s="154">
        <v>0</v>
      </c>
      <c r="GLR10" s="154">
        <v>0</v>
      </c>
      <c r="GLS10" s="154">
        <v>0</v>
      </c>
      <c r="GLT10" s="154">
        <v>0</v>
      </c>
      <c r="GLU10" s="154">
        <v>0</v>
      </c>
      <c r="GLV10" s="154">
        <v>0</v>
      </c>
      <c r="GLW10" s="154">
        <v>0</v>
      </c>
      <c r="GLX10" s="154">
        <v>0</v>
      </c>
      <c r="GLY10" s="154">
        <v>0</v>
      </c>
      <c r="GLZ10" s="154">
        <v>0</v>
      </c>
      <c r="GMA10" s="154">
        <v>0</v>
      </c>
      <c r="GMB10" s="154">
        <v>0</v>
      </c>
      <c r="GMC10" s="154">
        <v>0</v>
      </c>
      <c r="GMD10" s="154">
        <v>0</v>
      </c>
      <c r="GME10" s="154">
        <v>0</v>
      </c>
      <c r="GMF10" s="154">
        <v>0</v>
      </c>
      <c r="GMG10" s="154">
        <v>0</v>
      </c>
      <c r="GMH10" s="154">
        <v>0</v>
      </c>
      <c r="GMI10" s="154">
        <v>0</v>
      </c>
      <c r="GMJ10" s="154">
        <v>0</v>
      </c>
      <c r="GMK10" s="154">
        <v>0</v>
      </c>
      <c r="GML10" s="154">
        <v>0</v>
      </c>
      <c r="GMM10" s="154">
        <v>0</v>
      </c>
      <c r="GMN10" s="154">
        <v>0</v>
      </c>
      <c r="GMO10" s="154">
        <v>0</v>
      </c>
      <c r="GMP10" s="154">
        <v>0</v>
      </c>
      <c r="GMQ10" s="154">
        <v>0</v>
      </c>
      <c r="GMR10" s="154">
        <v>0</v>
      </c>
      <c r="GMS10" s="154">
        <v>0</v>
      </c>
      <c r="GMT10" s="154">
        <v>0</v>
      </c>
      <c r="GMU10" s="154">
        <v>0</v>
      </c>
      <c r="GMV10" s="154">
        <v>0</v>
      </c>
      <c r="GMW10" s="154">
        <v>0</v>
      </c>
      <c r="GMX10" s="154">
        <v>0</v>
      </c>
      <c r="GMY10" s="154">
        <v>0</v>
      </c>
      <c r="GMZ10" s="154">
        <v>0</v>
      </c>
      <c r="GNA10" s="154">
        <v>0</v>
      </c>
      <c r="GNB10" s="154">
        <v>0</v>
      </c>
      <c r="GNC10" s="154">
        <v>0</v>
      </c>
      <c r="GND10" s="154">
        <v>0</v>
      </c>
      <c r="GNE10" s="154">
        <v>0</v>
      </c>
      <c r="GNF10" s="154">
        <v>0</v>
      </c>
      <c r="GNG10" s="154">
        <v>0</v>
      </c>
      <c r="GNH10" s="154">
        <v>0</v>
      </c>
      <c r="GNI10" s="154">
        <v>0</v>
      </c>
      <c r="GNJ10" s="154">
        <v>0</v>
      </c>
      <c r="GNK10" s="154">
        <v>0</v>
      </c>
      <c r="GNL10" s="154">
        <v>0</v>
      </c>
      <c r="GNM10" s="154">
        <v>0</v>
      </c>
      <c r="GNN10" s="154">
        <v>0</v>
      </c>
      <c r="GNO10" s="154">
        <v>0</v>
      </c>
      <c r="GNP10" s="154">
        <v>0</v>
      </c>
      <c r="GNQ10" s="154">
        <v>0</v>
      </c>
      <c r="GNR10" s="154">
        <v>0</v>
      </c>
      <c r="GNS10" s="154">
        <v>0</v>
      </c>
      <c r="GNT10" s="154">
        <v>0</v>
      </c>
      <c r="GNU10" s="154">
        <v>0</v>
      </c>
      <c r="GNV10" s="154">
        <v>0</v>
      </c>
      <c r="GNW10" s="154">
        <v>0</v>
      </c>
      <c r="GNX10" s="154">
        <v>0</v>
      </c>
      <c r="GNY10" s="154">
        <v>0</v>
      </c>
      <c r="GNZ10" s="154">
        <v>0</v>
      </c>
      <c r="GOA10" s="154">
        <v>0</v>
      </c>
      <c r="GOB10" s="154">
        <v>0</v>
      </c>
      <c r="GOC10" s="154">
        <v>0</v>
      </c>
      <c r="GOD10" s="154">
        <v>0</v>
      </c>
      <c r="GOE10" s="154">
        <v>0</v>
      </c>
      <c r="GOF10" s="154">
        <v>0</v>
      </c>
      <c r="GOG10" s="154">
        <v>0</v>
      </c>
      <c r="GOH10" s="154">
        <v>0</v>
      </c>
      <c r="GOI10" s="154">
        <v>0</v>
      </c>
      <c r="GOJ10" s="154">
        <v>0</v>
      </c>
      <c r="GOK10" s="154">
        <v>0</v>
      </c>
      <c r="GOL10" s="154">
        <v>0</v>
      </c>
      <c r="GOM10" s="154">
        <v>0</v>
      </c>
      <c r="GON10" s="154">
        <v>0</v>
      </c>
      <c r="GOO10" s="154">
        <v>0</v>
      </c>
      <c r="GOP10" s="154">
        <v>0</v>
      </c>
      <c r="GOQ10" s="154">
        <v>0</v>
      </c>
      <c r="GOR10" s="154">
        <v>0</v>
      </c>
      <c r="GOS10" s="154">
        <v>0</v>
      </c>
      <c r="GOT10" s="154">
        <v>0</v>
      </c>
      <c r="GOU10" s="154">
        <v>0</v>
      </c>
      <c r="GOV10" s="154">
        <v>0</v>
      </c>
      <c r="GOW10" s="154">
        <v>0</v>
      </c>
      <c r="GOX10" s="154">
        <v>0</v>
      </c>
      <c r="GOY10" s="154">
        <v>0</v>
      </c>
      <c r="GOZ10" s="154">
        <v>0</v>
      </c>
      <c r="GPA10" s="154">
        <v>0</v>
      </c>
      <c r="GPB10" s="154">
        <v>0</v>
      </c>
      <c r="GPC10" s="154">
        <v>0</v>
      </c>
      <c r="GPD10" s="154">
        <v>0</v>
      </c>
      <c r="GPE10" s="154">
        <v>0</v>
      </c>
      <c r="GPF10" s="154">
        <v>0</v>
      </c>
      <c r="GPG10" s="154">
        <v>0</v>
      </c>
      <c r="GPH10" s="154">
        <v>0</v>
      </c>
      <c r="GPI10" s="154">
        <v>0</v>
      </c>
      <c r="GPJ10" s="154">
        <v>0</v>
      </c>
      <c r="GPK10" s="154">
        <v>0</v>
      </c>
      <c r="GPL10" s="154">
        <v>0</v>
      </c>
      <c r="GPM10" s="154">
        <v>0</v>
      </c>
      <c r="GPN10" s="154">
        <v>0</v>
      </c>
      <c r="GPO10" s="154">
        <v>0</v>
      </c>
      <c r="GPP10" s="154">
        <v>0</v>
      </c>
      <c r="GPQ10" s="154">
        <v>0</v>
      </c>
      <c r="GPR10" s="154">
        <v>0</v>
      </c>
      <c r="GPS10" s="154">
        <v>0</v>
      </c>
      <c r="GPT10" s="154">
        <v>0</v>
      </c>
      <c r="GPU10" s="154">
        <v>0</v>
      </c>
      <c r="GPV10" s="154">
        <v>0</v>
      </c>
      <c r="GPW10" s="154">
        <v>0</v>
      </c>
      <c r="GPX10" s="154">
        <v>0</v>
      </c>
      <c r="GPY10" s="154">
        <v>0</v>
      </c>
      <c r="GPZ10" s="154">
        <v>0</v>
      </c>
      <c r="GQA10" s="154">
        <v>0</v>
      </c>
      <c r="GQB10" s="154">
        <v>0</v>
      </c>
      <c r="GQC10" s="154">
        <v>0</v>
      </c>
      <c r="GQD10" s="154">
        <v>0</v>
      </c>
      <c r="GQE10" s="154">
        <v>0</v>
      </c>
      <c r="GQF10" s="154">
        <v>0</v>
      </c>
      <c r="GQG10" s="154">
        <v>0</v>
      </c>
      <c r="GQH10" s="154">
        <v>0</v>
      </c>
      <c r="GQI10" s="154">
        <v>0</v>
      </c>
      <c r="GQJ10" s="154">
        <v>0</v>
      </c>
      <c r="GQK10" s="154">
        <v>0</v>
      </c>
      <c r="GQL10" s="154">
        <v>0</v>
      </c>
      <c r="GQM10" s="154">
        <v>0</v>
      </c>
      <c r="GQN10" s="154">
        <v>0</v>
      </c>
      <c r="GQO10" s="154">
        <v>0</v>
      </c>
      <c r="GQP10" s="154">
        <v>0</v>
      </c>
      <c r="GQQ10" s="154">
        <v>0</v>
      </c>
      <c r="GQR10" s="154">
        <v>0</v>
      </c>
      <c r="GQS10" s="154">
        <v>0</v>
      </c>
      <c r="GQT10" s="154">
        <v>0</v>
      </c>
      <c r="GQU10" s="154">
        <v>0</v>
      </c>
      <c r="GQV10" s="154">
        <v>0</v>
      </c>
      <c r="GQW10" s="154">
        <v>0</v>
      </c>
      <c r="GQX10" s="154">
        <v>0</v>
      </c>
      <c r="GQY10" s="154">
        <v>0</v>
      </c>
      <c r="GQZ10" s="154">
        <v>0</v>
      </c>
      <c r="GRA10" s="154">
        <v>0</v>
      </c>
      <c r="GRB10" s="154">
        <v>0</v>
      </c>
      <c r="GRC10" s="154">
        <v>0</v>
      </c>
      <c r="GRD10" s="154">
        <v>0</v>
      </c>
      <c r="GRE10" s="154">
        <v>0</v>
      </c>
      <c r="GRF10" s="154">
        <v>0</v>
      </c>
      <c r="GRG10" s="154">
        <v>0</v>
      </c>
      <c r="GRH10" s="154">
        <v>0</v>
      </c>
      <c r="GRI10" s="154">
        <v>0</v>
      </c>
      <c r="GRJ10" s="154">
        <v>0</v>
      </c>
      <c r="GRK10" s="154">
        <v>0</v>
      </c>
      <c r="GRL10" s="154">
        <v>0</v>
      </c>
      <c r="GRM10" s="154">
        <v>0</v>
      </c>
      <c r="GRN10" s="154">
        <v>0</v>
      </c>
      <c r="GRO10" s="154">
        <v>0</v>
      </c>
      <c r="GRP10" s="154">
        <v>0</v>
      </c>
      <c r="GRQ10" s="154">
        <v>0</v>
      </c>
      <c r="GRR10" s="154">
        <v>0</v>
      </c>
      <c r="GRS10" s="154">
        <v>0</v>
      </c>
      <c r="GRT10" s="154">
        <v>0</v>
      </c>
      <c r="GRU10" s="154">
        <v>0</v>
      </c>
      <c r="GRV10" s="154">
        <v>0</v>
      </c>
      <c r="GRW10" s="154">
        <v>0</v>
      </c>
      <c r="GRX10" s="154">
        <v>0</v>
      </c>
      <c r="GRY10" s="154">
        <v>0</v>
      </c>
      <c r="GRZ10" s="154">
        <v>0</v>
      </c>
      <c r="GSA10" s="154">
        <v>0</v>
      </c>
      <c r="GSB10" s="154">
        <v>0</v>
      </c>
      <c r="GSC10" s="154">
        <v>0</v>
      </c>
      <c r="GSD10" s="154">
        <v>0</v>
      </c>
      <c r="GSE10" s="154">
        <v>0</v>
      </c>
      <c r="GSF10" s="154">
        <v>0</v>
      </c>
      <c r="GSG10" s="154">
        <v>0</v>
      </c>
      <c r="GSH10" s="154">
        <v>0</v>
      </c>
      <c r="GSI10" s="154">
        <v>0</v>
      </c>
      <c r="GSJ10" s="154">
        <v>0</v>
      </c>
      <c r="GSK10" s="154">
        <v>0</v>
      </c>
      <c r="GSL10" s="154">
        <v>0</v>
      </c>
      <c r="GSM10" s="154">
        <v>0</v>
      </c>
      <c r="GSN10" s="154">
        <v>0</v>
      </c>
      <c r="GSO10" s="154">
        <v>0</v>
      </c>
      <c r="GSP10" s="154">
        <v>0</v>
      </c>
      <c r="GSQ10" s="154">
        <v>0</v>
      </c>
      <c r="GSR10" s="154">
        <v>0</v>
      </c>
      <c r="GSS10" s="154">
        <v>0</v>
      </c>
      <c r="GST10" s="154">
        <v>0</v>
      </c>
      <c r="GSU10" s="154">
        <v>0</v>
      </c>
      <c r="GSV10" s="154">
        <v>0</v>
      </c>
      <c r="GSW10" s="154">
        <v>0</v>
      </c>
      <c r="GSX10" s="154">
        <v>0</v>
      </c>
      <c r="GSY10" s="154">
        <v>0</v>
      </c>
      <c r="GSZ10" s="154">
        <v>0</v>
      </c>
      <c r="GTA10" s="154">
        <v>0</v>
      </c>
      <c r="GTB10" s="154">
        <v>0</v>
      </c>
      <c r="GTC10" s="154">
        <v>0</v>
      </c>
      <c r="GTD10" s="154">
        <v>0</v>
      </c>
      <c r="GTE10" s="154">
        <v>0</v>
      </c>
      <c r="GTF10" s="154">
        <v>0</v>
      </c>
      <c r="GTG10" s="154">
        <v>0</v>
      </c>
      <c r="GTH10" s="154">
        <v>0</v>
      </c>
      <c r="GTI10" s="154">
        <v>0</v>
      </c>
      <c r="GTJ10" s="154">
        <v>0</v>
      </c>
      <c r="GTK10" s="154">
        <v>0</v>
      </c>
      <c r="GTL10" s="154">
        <v>0</v>
      </c>
      <c r="GTM10" s="154">
        <v>0</v>
      </c>
      <c r="GTN10" s="154">
        <v>0</v>
      </c>
      <c r="GTO10" s="154">
        <v>0</v>
      </c>
      <c r="GTP10" s="154">
        <v>0</v>
      </c>
      <c r="GTQ10" s="154">
        <v>0</v>
      </c>
      <c r="GTR10" s="154">
        <v>0</v>
      </c>
      <c r="GTS10" s="154">
        <v>0</v>
      </c>
      <c r="GTT10" s="154">
        <v>0</v>
      </c>
      <c r="GTU10" s="154">
        <v>0</v>
      </c>
      <c r="GTV10" s="154">
        <v>0</v>
      </c>
      <c r="GTW10" s="154">
        <v>0</v>
      </c>
      <c r="GTX10" s="154">
        <v>0</v>
      </c>
      <c r="GTY10" s="154">
        <v>0</v>
      </c>
      <c r="GTZ10" s="154">
        <v>0</v>
      </c>
      <c r="GUA10" s="154">
        <v>0</v>
      </c>
      <c r="GUB10" s="154">
        <v>0</v>
      </c>
      <c r="GUC10" s="154">
        <v>0</v>
      </c>
      <c r="GUD10" s="154">
        <v>0</v>
      </c>
      <c r="GUE10" s="154">
        <v>0</v>
      </c>
      <c r="GUF10" s="154">
        <v>0</v>
      </c>
      <c r="GUG10" s="154">
        <v>0</v>
      </c>
      <c r="GUH10" s="154">
        <v>0</v>
      </c>
      <c r="GUI10" s="154">
        <v>0</v>
      </c>
      <c r="GUJ10" s="154">
        <v>0</v>
      </c>
      <c r="GUK10" s="154">
        <v>0</v>
      </c>
      <c r="GUL10" s="154">
        <v>0</v>
      </c>
      <c r="GUM10" s="154">
        <v>0</v>
      </c>
      <c r="GUN10" s="154">
        <v>0</v>
      </c>
      <c r="GUO10" s="154">
        <v>0</v>
      </c>
      <c r="GUP10" s="154">
        <v>0</v>
      </c>
      <c r="GUQ10" s="154">
        <v>0</v>
      </c>
      <c r="GUR10" s="154">
        <v>0</v>
      </c>
      <c r="GUS10" s="154">
        <v>0</v>
      </c>
      <c r="GUT10" s="154">
        <v>0</v>
      </c>
      <c r="GUU10" s="154">
        <v>0</v>
      </c>
      <c r="GUV10" s="154">
        <v>0</v>
      </c>
      <c r="GUW10" s="154">
        <v>0</v>
      </c>
      <c r="GUX10" s="154">
        <v>0</v>
      </c>
      <c r="GUY10" s="154">
        <v>0</v>
      </c>
      <c r="GUZ10" s="154">
        <v>0</v>
      </c>
      <c r="GVA10" s="154">
        <v>0</v>
      </c>
      <c r="GVB10" s="154">
        <v>0</v>
      </c>
      <c r="GVC10" s="154">
        <v>0</v>
      </c>
      <c r="GVD10" s="154">
        <v>0</v>
      </c>
      <c r="GVE10" s="154">
        <v>0</v>
      </c>
      <c r="GVF10" s="154">
        <v>0</v>
      </c>
      <c r="GVG10" s="154">
        <v>0</v>
      </c>
      <c r="GVH10" s="154">
        <v>0</v>
      </c>
      <c r="GVI10" s="154">
        <v>0</v>
      </c>
      <c r="GVJ10" s="154">
        <v>0</v>
      </c>
      <c r="GVK10" s="154">
        <v>0</v>
      </c>
      <c r="GVL10" s="154">
        <v>0</v>
      </c>
      <c r="GVM10" s="154">
        <v>0</v>
      </c>
      <c r="GVN10" s="154">
        <v>0</v>
      </c>
      <c r="GVO10" s="154">
        <v>0</v>
      </c>
      <c r="GVP10" s="154">
        <v>0</v>
      </c>
      <c r="GVQ10" s="154">
        <v>0</v>
      </c>
      <c r="GVR10" s="154">
        <v>0</v>
      </c>
      <c r="GVS10" s="154">
        <v>0</v>
      </c>
      <c r="GVT10" s="154">
        <v>0</v>
      </c>
      <c r="GVU10" s="154">
        <v>0</v>
      </c>
      <c r="GVV10" s="154">
        <v>0</v>
      </c>
      <c r="GVW10" s="154">
        <v>0</v>
      </c>
      <c r="GVX10" s="154">
        <v>0</v>
      </c>
      <c r="GVY10" s="154">
        <v>0</v>
      </c>
      <c r="GVZ10" s="154">
        <v>0</v>
      </c>
      <c r="GWA10" s="154">
        <v>0</v>
      </c>
      <c r="GWB10" s="154">
        <v>0</v>
      </c>
      <c r="GWC10" s="154">
        <v>0</v>
      </c>
      <c r="GWD10" s="154">
        <v>0</v>
      </c>
      <c r="GWE10" s="154">
        <v>0</v>
      </c>
      <c r="GWF10" s="154">
        <v>0</v>
      </c>
      <c r="GWG10" s="154">
        <v>0</v>
      </c>
      <c r="GWH10" s="154">
        <v>0</v>
      </c>
      <c r="GWI10" s="154">
        <v>0</v>
      </c>
      <c r="GWJ10" s="154">
        <v>0</v>
      </c>
      <c r="GWK10" s="154">
        <v>0</v>
      </c>
      <c r="GWL10" s="154">
        <v>0</v>
      </c>
      <c r="GWM10" s="154">
        <v>0</v>
      </c>
      <c r="GWN10" s="154">
        <v>0</v>
      </c>
      <c r="GWO10" s="154">
        <v>0</v>
      </c>
      <c r="GWP10" s="154">
        <v>0</v>
      </c>
      <c r="GWQ10" s="154">
        <v>0</v>
      </c>
      <c r="GWR10" s="154">
        <v>0</v>
      </c>
      <c r="GWS10" s="154">
        <v>0</v>
      </c>
      <c r="GWT10" s="154">
        <v>0</v>
      </c>
      <c r="GWU10" s="154">
        <v>0</v>
      </c>
      <c r="GWV10" s="154">
        <v>0</v>
      </c>
      <c r="GWW10" s="154">
        <v>0</v>
      </c>
      <c r="GWX10" s="154">
        <v>0</v>
      </c>
      <c r="GWY10" s="154">
        <v>0</v>
      </c>
      <c r="GWZ10" s="154">
        <v>0</v>
      </c>
      <c r="GXA10" s="154">
        <v>0</v>
      </c>
      <c r="GXB10" s="154">
        <v>0</v>
      </c>
      <c r="GXC10" s="154">
        <v>0</v>
      </c>
      <c r="GXD10" s="154">
        <v>0</v>
      </c>
      <c r="GXE10" s="154">
        <v>0</v>
      </c>
      <c r="GXF10" s="154">
        <v>0</v>
      </c>
      <c r="GXG10" s="154">
        <v>0</v>
      </c>
      <c r="GXH10" s="154">
        <v>0</v>
      </c>
      <c r="GXI10" s="154">
        <v>0</v>
      </c>
      <c r="GXJ10" s="154">
        <v>0</v>
      </c>
      <c r="GXK10" s="154">
        <v>0</v>
      </c>
      <c r="GXL10" s="154">
        <v>0</v>
      </c>
      <c r="GXM10" s="154">
        <v>0</v>
      </c>
      <c r="GXN10" s="154">
        <v>0</v>
      </c>
      <c r="GXO10" s="154">
        <v>0</v>
      </c>
      <c r="GXP10" s="154">
        <v>0</v>
      </c>
      <c r="GXQ10" s="154">
        <v>0</v>
      </c>
      <c r="GXR10" s="154">
        <v>0</v>
      </c>
      <c r="GXS10" s="154">
        <v>0</v>
      </c>
      <c r="GXT10" s="154">
        <v>0</v>
      </c>
      <c r="GXU10" s="154">
        <v>0</v>
      </c>
      <c r="GXV10" s="154">
        <v>0</v>
      </c>
      <c r="GXW10" s="154">
        <v>0</v>
      </c>
      <c r="GXX10" s="154">
        <v>0</v>
      </c>
      <c r="GXY10" s="154">
        <v>0</v>
      </c>
      <c r="GXZ10" s="154">
        <v>0</v>
      </c>
      <c r="GYA10" s="154">
        <v>0</v>
      </c>
      <c r="GYB10" s="154">
        <v>0</v>
      </c>
      <c r="GYC10" s="154">
        <v>0</v>
      </c>
      <c r="GYD10" s="154">
        <v>0</v>
      </c>
      <c r="GYE10" s="154">
        <v>0</v>
      </c>
      <c r="GYF10" s="154">
        <v>0</v>
      </c>
      <c r="GYG10" s="154">
        <v>0</v>
      </c>
      <c r="GYH10" s="154">
        <v>0</v>
      </c>
      <c r="GYI10" s="154">
        <v>0</v>
      </c>
      <c r="GYJ10" s="154">
        <v>0</v>
      </c>
      <c r="GYK10" s="154">
        <v>0</v>
      </c>
      <c r="GYL10" s="154">
        <v>0</v>
      </c>
      <c r="GYM10" s="154">
        <v>0</v>
      </c>
      <c r="GYN10" s="154">
        <v>0</v>
      </c>
      <c r="GYO10" s="154">
        <v>0</v>
      </c>
      <c r="GYP10" s="154">
        <v>0</v>
      </c>
      <c r="GYQ10" s="154">
        <v>0</v>
      </c>
      <c r="GYR10" s="154">
        <v>0</v>
      </c>
      <c r="GYS10" s="154">
        <v>0</v>
      </c>
      <c r="GYT10" s="154">
        <v>0</v>
      </c>
      <c r="GYU10" s="154">
        <v>0</v>
      </c>
      <c r="GYV10" s="154">
        <v>0</v>
      </c>
      <c r="GYW10" s="154">
        <v>0</v>
      </c>
      <c r="GYX10" s="154">
        <v>0</v>
      </c>
      <c r="GYY10" s="154">
        <v>0</v>
      </c>
      <c r="GYZ10" s="154">
        <v>0</v>
      </c>
      <c r="GZA10" s="154">
        <v>0</v>
      </c>
      <c r="GZB10" s="154">
        <v>0</v>
      </c>
      <c r="GZC10" s="154">
        <v>0</v>
      </c>
      <c r="GZD10" s="154">
        <v>0</v>
      </c>
      <c r="GZE10" s="154">
        <v>0</v>
      </c>
      <c r="GZF10" s="154">
        <v>0</v>
      </c>
      <c r="GZG10" s="154">
        <v>0</v>
      </c>
      <c r="GZH10" s="154">
        <v>0</v>
      </c>
      <c r="GZI10" s="154">
        <v>0</v>
      </c>
      <c r="GZJ10" s="154">
        <v>0</v>
      </c>
      <c r="GZK10" s="154">
        <v>0</v>
      </c>
      <c r="GZL10" s="154">
        <v>0</v>
      </c>
      <c r="GZM10" s="154">
        <v>0</v>
      </c>
      <c r="GZN10" s="154">
        <v>0</v>
      </c>
      <c r="GZO10" s="154">
        <v>0</v>
      </c>
      <c r="GZP10" s="154">
        <v>0</v>
      </c>
      <c r="GZQ10" s="154">
        <v>0</v>
      </c>
      <c r="GZR10" s="154">
        <v>0</v>
      </c>
      <c r="GZS10" s="154">
        <v>0</v>
      </c>
      <c r="GZT10" s="154">
        <v>0</v>
      </c>
      <c r="GZU10" s="154">
        <v>0</v>
      </c>
      <c r="GZV10" s="154">
        <v>0</v>
      </c>
      <c r="GZW10" s="154">
        <v>0</v>
      </c>
      <c r="GZX10" s="154">
        <v>0</v>
      </c>
      <c r="GZY10" s="154">
        <v>0</v>
      </c>
      <c r="GZZ10" s="154">
        <v>0</v>
      </c>
      <c r="HAA10" s="154">
        <v>0</v>
      </c>
      <c r="HAB10" s="154">
        <v>0</v>
      </c>
      <c r="HAC10" s="154">
        <v>0</v>
      </c>
      <c r="HAD10" s="154">
        <v>0</v>
      </c>
      <c r="HAE10" s="154">
        <v>0</v>
      </c>
      <c r="HAF10" s="154">
        <v>0</v>
      </c>
      <c r="HAG10" s="154">
        <v>0</v>
      </c>
      <c r="HAH10" s="154">
        <v>0</v>
      </c>
      <c r="HAI10" s="154">
        <v>0</v>
      </c>
      <c r="HAJ10" s="154">
        <v>0</v>
      </c>
      <c r="HAK10" s="154">
        <v>0</v>
      </c>
      <c r="HAL10" s="154">
        <v>0</v>
      </c>
      <c r="HAM10" s="154">
        <v>0</v>
      </c>
      <c r="HAN10" s="154">
        <v>0</v>
      </c>
      <c r="HAO10" s="154">
        <v>0</v>
      </c>
      <c r="HAP10" s="154">
        <v>0</v>
      </c>
      <c r="HAQ10" s="154">
        <v>0</v>
      </c>
      <c r="HAR10" s="154">
        <v>0</v>
      </c>
      <c r="HAS10" s="154">
        <v>0</v>
      </c>
      <c r="HAT10" s="154">
        <v>0</v>
      </c>
      <c r="HAU10" s="154">
        <v>0</v>
      </c>
      <c r="HAV10" s="154">
        <v>0</v>
      </c>
      <c r="HAW10" s="154">
        <v>0</v>
      </c>
      <c r="HAX10" s="154">
        <v>0</v>
      </c>
      <c r="HAY10" s="154">
        <v>0</v>
      </c>
      <c r="HAZ10" s="154">
        <v>0</v>
      </c>
      <c r="HBA10" s="154">
        <v>0</v>
      </c>
      <c r="HBB10" s="154">
        <v>0</v>
      </c>
      <c r="HBC10" s="154">
        <v>0</v>
      </c>
      <c r="HBD10" s="154">
        <v>0</v>
      </c>
      <c r="HBE10" s="154">
        <v>0</v>
      </c>
      <c r="HBF10" s="154">
        <v>0</v>
      </c>
      <c r="HBG10" s="154">
        <v>0</v>
      </c>
      <c r="HBH10" s="154">
        <v>0</v>
      </c>
      <c r="HBI10" s="154">
        <v>0</v>
      </c>
      <c r="HBJ10" s="154">
        <v>0</v>
      </c>
      <c r="HBK10" s="154">
        <v>0</v>
      </c>
      <c r="HBL10" s="154">
        <v>0</v>
      </c>
      <c r="HBM10" s="154">
        <v>0</v>
      </c>
      <c r="HBN10" s="154">
        <v>0</v>
      </c>
      <c r="HBO10" s="154">
        <v>0</v>
      </c>
      <c r="HBP10" s="154">
        <v>0</v>
      </c>
      <c r="HBQ10" s="154">
        <v>0</v>
      </c>
      <c r="HBR10" s="154">
        <v>0</v>
      </c>
      <c r="HBS10" s="154">
        <v>0</v>
      </c>
      <c r="HBT10" s="154">
        <v>0</v>
      </c>
      <c r="HBU10" s="154">
        <v>0</v>
      </c>
      <c r="HBV10" s="154">
        <v>0</v>
      </c>
      <c r="HBW10" s="154">
        <v>0</v>
      </c>
      <c r="HBX10" s="154">
        <v>0</v>
      </c>
      <c r="HBY10" s="154">
        <v>0</v>
      </c>
      <c r="HBZ10" s="154">
        <v>0</v>
      </c>
      <c r="HCA10" s="154">
        <v>0</v>
      </c>
      <c r="HCB10" s="154">
        <v>0</v>
      </c>
      <c r="HCC10" s="154">
        <v>0</v>
      </c>
      <c r="HCD10" s="154">
        <v>0</v>
      </c>
      <c r="HCE10" s="154">
        <v>0</v>
      </c>
      <c r="HCF10" s="154">
        <v>0</v>
      </c>
      <c r="HCG10" s="154">
        <v>0</v>
      </c>
      <c r="HCH10" s="154">
        <v>0</v>
      </c>
      <c r="HCI10" s="154">
        <v>0</v>
      </c>
      <c r="HCJ10" s="154">
        <v>0</v>
      </c>
      <c r="HCK10" s="154">
        <v>0</v>
      </c>
      <c r="HCL10" s="154">
        <v>0</v>
      </c>
      <c r="HCM10" s="154">
        <v>0</v>
      </c>
      <c r="HCN10" s="154">
        <v>0</v>
      </c>
      <c r="HCO10" s="154">
        <v>0</v>
      </c>
      <c r="HCP10" s="154">
        <v>0</v>
      </c>
      <c r="HCQ10" s="154">
        <v>0</v>
      </c>
      <c r="HCR10" s="154">
        <v>0</v>
      </c>
      <c r="HCS10" s="154">
        <v>0</v>
      </c>
      <c r="HCT10" s="154">
        <v>0</v>
      </c>
      <c r="HCU10" s="154">
        <v>0</v>
      </c>
      <c r="HCV10" s="154">
        <v>0</v>
      </c>
      <c r="HCW10" s="154">
        <v>0</v>
      </c>
      <c r="HCX10" s="154">
        <v>0</v>
      </c>
      <c r="HCY10" s="154">
        <v>0</v>
      </c>
      <c r="HCZ10" s="154">
        <v>0</v>
      </c>
      <c r="HDA10" s="154">
        <v>0</v>
      </c>
      <c r="HDB10" s="154">
        <v>0</v>
      </c>
      <c r="HDC10" s="154">
        <v>0</v>
      </c>
      <c r="HDD10" s="154">
        <v>0</v>
      </c>
      <c r="HDE10" s="154">
        <v>0</v>
      </c>
      <c r="HDF10" s="154">
        <v>0</v>
      </c>
      <c r="HDG10" s="154">
        <v>0</v>
      </c>
      <c r="HDH10" s="154">
        <v>0</v>
      </c>
      <c r="HDI10" s="154">
        <v>0</v>
      </c>
      <c r="HDJ10" s="154">
        <v>0</v>
      </c>
      <c r="HDK10" s="154">
        <v>0</v>
      </c>
      <c r="HDL10" s="154">
        <v>0</v>
      </c>
      <c r="HDM10" s="154">
        <v>0</v>
      </c>
      <c r="HDN10" s="154">
        <v>0</v>
      </c>
      <c r="HDO10" s="154">
        <v>0</v>
      </c>
      <c r="HDP10" s="154">
        <v>0</v>
      </c>
      <c r="HDQ10" s="154">
        <v>0</v>
      </c>
      <c r="HDR10" s="154">
        <v>0</v>
      </c>
      <c r="HDS10" s="154">
        <v>0</v>
      </c>
      <c r="HDT10" s="154">
        <v>0</v>
      </c>
      <c r="HDU10" s="154">
        <v>0</v>
      </c>
      <c r="HDV10" s="154">
        <v>0</v>
      </c>
      <c r="HDW10" s="154">
        <v>0</v>
      </c>
      <c r="HDX10" s="154">
        <v>0</v>
      </c>
      <c r="HDY10" s="154">
        <v>0</v>
      </c>
      <c r="HDZ10" s="154">
        <v>0</v>
      </c>
      <c r="HEA10" s="154">
        <v>0</v>
      </c>
      <c r="HEB10" s="154">
        <v>0</v>
      </c>
      <c r="HEC10" s="154">
        <v>0</v>
      </c>
      <c r="HED10" s="154">
        <v>0</v>
      </c>
      <c r="HEE10" s="154">
        <v>0</v>
      </c>
      <c r="HEF10" s="154">
        <v>0</v>
      </c>
      <c r="HEG10" s="154">
        <v>0</v>
      </c>
      <c r="HEH10" s="154">
        <v>0</v>
      </c>
      <c r="HEI10" s="154">
        <v>0</v>
      </c>
      <c r="HEJ10" s="154">
        <v>0</v>
      </c>
      <c r="HEK10" s="154">
        <v>0</v>
      </c>
      <c r="HEL10" s="154">
        <v>0</v>
      </c>
      <c r="HEM10" s="154">
        <v>0</v>
      </c>
      <c r="HEN10" s="154">
        <v>0</v>
      </c>
      <c r="HEO10" s="154">
        <v>0</v>
      </c>
      <c r="HEP10" s="154">
        <v>0</v>
      </c>
      <c r="HEQ10" s="154">
        <v>0</v>
      </c>
      <c r="HER10" s="154">
        <v>0</v>
      </c>
      <c r="HES10" s="154">
        <v>0</v>
      </c>
      <c r="HET10" s="154">
        <v>0</v>
      </c>
      <c r="HEU10" s="154">
        <v>0</v>
      </c>
      <c r="HEV10" s="154">
        <v>0</v>
      </c>
      <c r="HEW10" s="154">
        <v>0</v>
      </c>
      <c r="HEX10" s="154">
        <v>0</v>
      </c>
      <c r="HEY10" s="154">
        <v>0</v>
      </c>
      <c r="HEZ10" s="154">
        <v>0</v>
      </c>
      <c r="HFA10" s="154">
        <v>0</v>
      </c>
      <c r="HFB10" s="154">
        <v>0</v>
      </c>
      <c r="HFC10" s="154">
        <v>0</v>
      </c>
      <c r="HFD10" s="154">
        <v>0</v>
      </c>
      <c r="HFE10" s="154">
        <v>0</v>
      </c>
      <c r="HFF10" s="154">
        <v>0</v>
      </c>
      <c r="HFG10" s="154">
        <v>0</v>
      </c>
      <c r="HFH10" s="154">
        <v>0</v>
      </c>
      <c r="HFI10" s="154">
        <v>0</v>
      </c>
      <c r="HFJ10" s="154">
        <v>0</v>
      </c>
      <c r="HFK10" s="154">
        <v>0</v>
      </c>
      <c r="HFL10" s="154">
        <v>0</v>
      </c>
      <c r="HFM10" s="154">
        <v>0</v>
      </c>
      <c r="HFN10" s="154">
        <v>0</v>
      </c>
      <c r="HFO10" s="154">
        <v>0</v>
      </c>
      <c r="HFP10" s="154">
        <v>0</v>
      </c>
      <c r="HFQ10" s="154">
        <v>0</v>
      </c>
      <c r="HFR10" s="154">
        <v>0</v>
      </c>
      <c r="HFS10" s="154">
        <v>0</v>
      </c>
      <c r="HFT10" s="154">
        <v>0</v>
      </c>
      <c r="HFU10" s="154">
        <v>0</v>
      </c>
      <c r="HFV10" s="154">
        <v>0</v>
      </c>
      <c r="HFW10" s="154">
        <v>0</v>
      </c>
      <c r="HFX10" s="154">
        <v>0</v>
      </c>
      <c r="HFY10" s="154">
        <v>0</v>
      </c>
      <c r="HFZ10" s="154">
        <v>0</v>
      </c>
      <c r="HGA10" s="154">
        <v>0</v>
      </c>
      <c r="HGB10" s="154">
        <v>0</v>
      </c>
      <c r="HGC10" s="154">
        <v>0</v>
      </c>
      <c r="HGD10" s="154">
        <v>0</v>
      </c>
      <c r="HGE10" s="154">
        <v>0</v>
      </c>
      <c r="HGF10" s="154">
        <v>0</v>
      </c>
      <c r="HGG10" s="154">
        <v>0</v>
      </c>
      <c r="HGH10" s="154">
        <v>0</v>
      </c>
      <c r="HGI10" s="154">
        <v>0</v>
      </c>
      <c r="HGJ10" s="154">
        <v>0</v>
      </c>
      <c r="HGK10" s="154">
        <v>0</v>
      </c>
      <c r="HGL10" s="154">
        <v>0</v>
      </c>
      <c r="HGM10" s="154">
        <v>0</v>
      </c>
      <c r="HGN10" s="154">
        <v>0</v>
      </c>
      <c r="HGO10" s="154">
        <v>0</v>
      </c>
      <c r="HGP10" s="154">
        <v>0</v>
      </c>
      <c r="HGQ10" s="154">
        <v>0</v>
      </c>
      <c r="HGR10" s="154">
        <v>0</v>
      </c>
      <c r="HGS10" s="154">
        <v>0</v>
      </c>
      <c r="HGT10" s="154">
        <v>0</v>
      </c>
      <c r="HGU10" s="154">
        <v>0</v>
      </c>
      <c r="HGV10" s="154">
        <v>0</v>
      </c>
      <c r="HGW10" s="154">
        <v>0</v>
      </c>
      <c r="HGX10" s="154">
        <v>0</v>
      </c>
      <c r="HGY10" s="154">
        <v>0</v>
      </c>
      <c r="HGZ10" s="154">
        <v>0</v>
      </c>
      <c r="HHA10" s="154">
        <v>0</v>
      </c>
      <c r="HHB10" s="154">
        <v>0</v>
      </c>
      <c r="HHC10" s="154">
        <v>0</v>
      </c>
      <c r="HHD10" s="154">
        <v>0</v>
      </c>
      <c r="HHE10" s="154">
        <v>0</v>
      </c>
      <c r="HHF10" s="154">
        <v>0</v>
      </c>
      <c r="HHG10" s="154">
        <v>0</v>
      </c>
      <c r="HHH10" s="154">
        <v>0</v>
      </c>
      <c r="HHI10" s="154">
        <v>0</v>
      </c>
      <c r="HHJ10" s="154">
        <v>0</v>
      </c>
      <c r="HHK10" s="154">
        <v>0</v>
      </c>
      <c r="HHL10" s="154">
        <v>0</v>
      </c>
      <c r="HHM10" s="154">
        <v>0</v>
      </c>
      <c r="HHN10" s="154">
        <v>0</v>
      </c>
      <c r="HHO10" s="154">
        <v>0</v>
      </c>
      <c r="HHP10" s="154">
        <v>0</v>
      </c>
      <c r="HHQ10" s="154">
        <v>0</v>
      </c>
      <c r="HHR10" s="154">
        <v>0</v>
      </c>
      <c r="HHS10" s="154">
        <v>0</v>
      </c>
      <c r="HHT10" s="154">
        <v>0</v>
      </c>
      <c r="HHU10" s="154">
        <v>0</v>
      </c>
      <c r="HHV10" s="154">
        <v>0</v>
      </c>
      <c r="HHW10" s="154">
        <v>0</v>
      </c>
      <c r="HHX10" s="154">
        <v>0</v>
      </c>
      <c r="HHY10" s="154">
        <v>0</v>
      </c>
      <c r="HHZ10" s="154">
        <v>0</v>
      </c>
      <c r="HIA10" s="154">
        <v>0</v>
      </c>
      <c r="HIB10" s="154">
        <v>0</v>
      </c>
      <c r="HIC10" s="154">
        <v>0</v>
      </c>
      <c r="HID10" s="154">
        <v>0</v>
      </c>
      <c r="HIE10" s="154">
        <v>0</v>
      </c>
      <c r="HIF10" s="154">
        <v>0</v>
      </c>
      <c r="HIG10" s="154">
        <v>0</v>
      </c>
      <c r="HIH10" s="154">
        <v>0</v>
      </c>
      <c r="HII10" s="154">
        <v>0</v>
      </c>
      <c r="HIJ10" s="154">
        <v>0</v>
      </c>
      <c r="HIK10" s="154">
        <v>0</v>
      </c>
      <c r="HIL10" s="154">
        <v>0</v>
      </c>
      <c r="HIM10" s="154">
        <v>0</v>
      </c>
      <c r="HIN10" s="154">
        <v>0</v>
      </c>
      <c r="HIO10" s="154">
        <v>0</v>
      </c>
      <c r="HIP10" s="154">
        <v>0</v>
      </c>
      <c r="HIQ10" s="154">
        <v>0</v>
      </c>
      <c r="HIR10" s="154">
        <v>0</v>
      </c>
      <c r="HIS10" s="154">
        <v>0</v>
      </c>
      <c r="HIT10" s="154">
        <v>0</v>
      </c>
      <c r="HIU10" s="154">
        <v>0</v>
      </c>
      <c r="HIV10" s="154">
        <v>0</v>
      </c>
      <c r="HIW10" s="154">
        <v>0</v>
      </c>
      <c r="HIX10" s="154">
        <v>0</v>
      </c>
      <c r="HIY10" s="154">
        <v>0</v>
      </c>
      <c r="HIZ10" s="154">
        <v>0</v>
      </c>
      <c r="HJA10" s="154">
        <v>0</v>
      </c>
      <c r="HJB10" s="154">
        <v>0</v>
      </c>
      <c r="HJC10" s="154">
        <v>0</v>
      </c>
      <c r="HJD10" s="154">
        <v>0</v>
      </c>
      <c r="HJE10" s="154">
        <v>0</v>
      </c>
      <c r="HJF10" s="154">
        <v>0</v>
      </c>
      <c r="HJG10" s="154">
        <v>0</v>
      </c>
      <c r="HJH10" s="154">
        <v>0</v>
      </c>
      <c r="HJI10" s="154">
        <v>0</v>
      </c>
      <c r="HJJ10" s="154">
        <v>0</v>
      </c>
      <c r="HJK10" s="154">
        <v>0</v>
      </c>
      <c r="HJL10" s="154">
        <v>0</v>
      </c>
      <c r="HJM10" s="154">
        <v>0</v>
      </c>
      <c r="HJN10" s="154">
        <v>0</v>
      </c>
      <c r="HJO10" s="154">
        <v>0</v>
      </c>
      <c r="HJP10" s="154">
        <v>0</v>
      </c>
      <c r="HJQ10" s="154">
        <v>0</v>
      </c>
      <c r="HJR10" s="154">
        <v>0</v>
      </c>
      <c r="HJS10" s="154">
        <v>0</v>
      </c>
      <c r="HJT10" s="154">
        <v>0</v>
      </c>
      <c r="HJU10" s="154">
        <v>0</v>
      </c>
      <c r="HJV10" s="154">
        <v>0</v>
      </c>
      <c r="HJW10" s="154">
        <v>0</v>
      </c>
      <c r="HJX10" s="154">
        <v>0</v>
      </c>
      <c r="HJY10" s="154">
        <v>0</v>
      </c>
      <c r="HJZ10" s="154">
        <v>0</v>
      </c>
      <c r="HKA10" s="154">
        <v>0</v>
      </c>
      <c r="HKB10" s="154">
        <v>0</v>
      </c>
      <c r="HKC10" s="154">
        <v>0</v>
      </c>
      <c r="HKD10" s="154">
        <v>0</v>
      </c>
      <c r="HKE10" s="154">
        <v>0</v>
      </c>
      <c r="HKF10" s="154">
        <v>0</v>
      </c>
      <c r="HKG10" s="154">
        <v>0</v>
      </c>
      <c r="HKH10" s="154">
        <v>0</v>
      </c>
      <c r="HKI10" s="154">
        <v>0</v>
      </c>
      <c r="HKJ10" s="154">
        <v>0</v>
      </c>
      <c r="HKK10" s="154">
        <v>0</v>
      </c>
      <c r="HKL10" s="154">
        <v>0</v>
      </c>
      <c r="HKM10" s="154">
        <v>0</v>
      </c>
      <c r="HKN10" s="154">
        <v>0</v>
      </c>
      <c r="HKO10" s="154">
        <v>0</v>
      </c>
      <c r="HKP10" s="154">
        <v>0</v>
      </c>
      <c r="HKQ10" s="154">
        <v>0</v>
      </c>
      <c r="HKR10" s="154">
        <v>0</v>
      </c>
      <c r="HKS10" s="154">
        <v>0</v>
      </c>
      <c r="HKT10" s="154">
        <v>0</v>
      </c>
      <c r="HKU10" s="154">
        <v>0</v>
      </c>
      <c r="HKV10" s="154">
        <v>0</v>
      </c>
      <c r="HKW10" s="154">
        <v>0</v>
      </c>
      <c r="HKX10" s="154">
        <v>0</v>
      </c>
      <c r="HKY10" s="154">
        <v>0</v>
      </c>
      <c r="HKZ10" s="154">
        <v>0</v>
      </c>
      <c r="HLA10" s="154">
        <v>0</v>
      </c>
      <c r="HLB10" s="154">
        <v>0</v>
      </c>
      <c r="HLC10" s="154">
        <v>0</v>
      </c>
      <c r="HLD10" s="154">
        <v>0</v>
      </c>
      <c r="HLE10" s="154">
        <v>0</v>
      </c>
      <c r="HLF10" s="154">
        <v>0</v>
      </c>
      <c r="HLG10" s="154">
        <v>0</v>
      </c>
      <c r="HLH10" s="154">
        <v>0</v>
      </c>
      <c r="HLI10" s="154">
        <v>0</v>
      </c>
      <c r="HLJ10" s="154">
        <v>0</v>
      </c>
      <c r="HLK10" s="154">
        <v>0</v>
      </c>
      <c r="HLL10" s="154">
        <v>0</v>
      </c>
      <c r="HLM10" s="154">
        <v>0</v>
      </c>
      <c r="HLN10" s="154">
        <v>0</v>
      </c>
      <c r="HLO10" s="154">
        <v>0</v>
      </c>
      <c r="HLP10" s="154">
        <v>0</v>
      </c>
      <c r="HLQ10" s="154">
        <v>0</v>
      </c>
      <c r="HLR10" s="154">
        <v>0</v>
      </c>
      <c r="HLS10" s="154">
        <v>0</v>
      </c>
      <c r="HLT10" s="154">
        <v>0</v>
      </c>
      <c r="HLU10" s="154">
        <v>0</v>
      </c>
      <c r="HLV10" s="154">
        <v>0</v>
      </c>
      <c r="HLW10" s="154">
        <v>0</v>
      </c>
      <c r="HLX10" s="154">
        <v>0</v>
      </c>
      <c r="HLY10" s="154">
        <v>0</v>
      </c>
      <c r="HLZ10" s="154">
        <v>0</v>
      </c>
      <c r="HMA10" s="154">
        <v>0</v>
      </c>
      <c r="HMB10" s="154">
        <v>0</v>
      </c>
      <c r="HMC10" s="154">
        <v>0</v>
      </c>
      <c r="HMD10" s="154">
        <v>0</v>
      </c>
      <c r="HME10" s="154">
        <v>0</v>
      </c>
      <c r="HMF10" s="154">
        <v>0</v>
      </c>
      <c r="HMG10" s="154">
        <v>0</v>
      </c>
      <c r="HMH10" s="154">
        <v>0</v>
      </c>
      <c r="HMI10" s="154">
        <v>0</v>
      </c>
      <c r="HMJ10" s="154">
        <v>0</v>
      </c>
      <c r="HMK10" s="154">
        <v>0</v>
      </c>
      <c r="HML10" s="154">
        <v>0</v>
      </c>
      <c r="HMM10" s="154">
        <v>0</v>
      </c>
      <c r="HMN10" s="154">
        <v>0</v>
      </c>
      <c r="HMO10" s="154">
        <v>0</v>
      </c>
      <c r="HMP10" s="154">
        <v>0</v>
      </c>
      <c r="HMQ10" s="154">
        <v>0</v>
      </c>
      <c r="HMR10" s="154">
        <v>0</v>
      </c>
      <c r="HMS10" s="154">
        <v>0</v>
      </c>
      <c r="HMT10" s="154">
        <v>0</v>
      </c>
      <c r="HMU10" s="154">
        <v>0</v>
      </c>
      <c r="HMV10" s="154">
        <v>0</v>
      </c>
      <c r="HMW10" s="154">
        <v>0</v>
      </c>
      <c r="HMX10" s="154">
        <v>0</v>
      </c>
      <c r="HMY10" s="154">
        <v>0</v>
      </c>
      <c r="HMZ10" s="154">
        <v>0</v>
      </c>
      <c r="HNA10" s="154">
        <v>0</v>
      </c>
      <c r="HNB10" s="154">
        <v>0</v>
      </c>
      <c r="HNC10" s="154">
        <v>0</v>
      </c>
      <c r="HND10" s="154">
        <v>0</v>
      </c>
      <c r="HNE10" s="154">
        <v>0</v>
      </c>
      <c r="HNF10" s="154">
        <v>0</v>
      </c>
      <c r="HNG10" s="154">
        <v>0</v>
      </c>
      <c r="HNH10" s="154">
        <v>0</v>
      </c>
      <c r="HNI10" s="154">
        <v>0</v>
      </c>
      <c r="HNJ10" s="154">
        <v>0</v>
      </c>
      <c r="HNK10" s="154">
        <v>0</v>
      </c>
      <c r="HNL10" s="154">
        <v>0</v>
      </c>
      <c r="HNM10" s="154">
        <v>0</v>
      </c>
      <c r="HNN10" s="154">
        <v>0</v>
      </c>
      <c r="HNO10" s="154">
        <v>0</v>
      </c>
      <c r="HNP10" s="154">
        <v>0</v>
      </c>
      <c r="HNQ10" s="154">
        <v>0</v>
      </c>
      <c r="HNR10" s="154">
        <v>0</v>
      </c>
      <c r="HNS10" s="154">
        <v>0</v>
      </c>
      <c r="HNT10" s="154">
        <v>0</v>
      </c>
      <c r="HNU10" s="154">
        <v>0</v>
      </c>
      <c r="HNV10" s="154">
        <v>0</v>
      </c>
      <c r="HNW10" s="154">
        <v>0</v>
      </c>
      <c r="HNX10" s="154">
        <v>0</v>
      </c>
      <c r="HNY10" s="154">
        <v>0</v>
      </c>
      <c r="HNZ10" s="154">
        <v>0</v>
      </c>
      <c r="HOA10" s="154">
        <v>0</v>
      </c>
      <c r="HOB10" s="154">
        <v>0</v>
      </c>
      <c r="HOC10" s="154">
        <v>0</v>
      </c>
      <c r="HOD10" s="154">
        <v>0</v>
      </c>
      <c r="HOE10" s="154">
        <v>0</v>
      </c>
      <c r="HOF10" s="154">
        <v>0</v>
      </c>
      <c r="HOG10" s="154">
        <v>0</v>
      </c>
      <c r="HOH10" s="154">
        <v>0</v>
      </c>
      <c r="HOI10" s="154">
        <v>0</v>
      </c>
      <c r="HOJ10" s="154">
        <v>0</v>
      </c>
      <c r="HOK10" s="154">
        <v>0</v>
      </c>
      <c r="HOL10" s="154">
        <v>0</v>
      </c>
      <c r="HOM10" s="154">
        <v>0</v>
      </c>
      <c r="HON10" s="154">
        <v>0</v>
      </c>
      <c r="HOO10" s="154">
        <v>0</v>
      </c>
      <c r="HOP10" s="154">
        <v>0</v>
      </c>
      <c r="HOQ10" s="154">
        <v>0</v>
      </c>
      <c r="HOR10" s="154">
        <v>0</v>
      </c>
      <c r="HOS10" s="154">
        <v>0</v>
      </c>
      <c r="HOT10" s="154">
        <v>0</v>
      </c>
      <c r="HOU10" s="154">
        <v>0</v>
      </c>
      <c r="HOV10" s="154">
        <v>0</v>
      </c>
      <c r="HOW10" s="154">
        <v>0</v>
      </c>
      <c r="HOX10" s="154">
        <v>0</v>
      </c>
      <c r="HOY10" s="154">
        <v>0</v>
      </c>
      <c r="HOZ10" s="154">
        <v>0</v>
      </c>
      <c r="HPA10" s="154">
        <v>0</v>
      </c>
      <c r="HPB10" s="154">
        <v>0</v>
      </c>
      <c r="HPC10" s="154">
        <v>0</v>
      </c>
      <c r="HPD10" s="154">
        <v>0</v>
      </c>
      <c r="HPE10" s="154">
        <v>0</v>
      </c>
      <c r="HPF10" s="154">
        <v>0</v>
      </c>
      <c r="HPG10" s="154">
        <v>0</v>
      </c>
      <c r="HPH10" s="154">
        <v>0</v>
      </c>
      <c r="HPI10" s="154">
        <v>0</v>
      </c>
      <c r="HPJ10" s="154">
        <v>0</v>
      </c>
      <c r="HPK10" s="154">
        <v>0</v>
      </c>
      <c r="HPL10" s="154">
        <v>0</v>
      </c>
      <c r="HPM10" s="154">
        <v>0</v>
      </c>
      <c r="HPN10" s="154">
        <v>0</v>
      </c>
      <c r="HPO10" s="154">
        <v>0</v>
      </c>
      <c r="HPP10" s="154">
        <v>0</v>
      </c>
      <c r="HPQ10" s="154">
        <v>0</v>
      </c>
      <c r="HPR10" s="154">
        <v>0</v>
      </c>
      <c r="HPS10" s="154">
        <v>0</v>
      </c>
      <c r="HPT10" s="154">
        <v>0</v>
      </c>
      <c r="HPU10" s="154">
        <v>0</v>
      </c>
      <c r="HPV10" s="154">
        <v>0</v>
      </c>
      <c r="HPW10" s="154">
        <v>0</v>
      </c>
      <c r="HPX10" s="154">
        <v>0</v>
      </c>
      <c r="HPY10" s="154">
        <v>0</v>
      </c>
      <c r="HPZ10" s="154">
        <v>0</v>
      </c>
      <c r="HQA10" s="154">
        <v>0</v>
      </c>
      <c r="HQB10" s="154">
        <v>0</v>
      </c>
      <c r="HQC10" s="154">
        <v>0</v>
      </c>
      <c r="HQD10" s="154">
        <v>0</v>
      </c>
      <c r="HQE10" s="154">
        <v>0</v>
      </c>
      <c r="HQF10" s="154">
        <v>0</v>
      </c>
      <c r="HQG10" s="154">
        <v>0</v>
      </c>
      <c r="HQH10" s="154">
        <v>0</v>
      </c>
      <c r="HQI10" s="154">
        <v>0</v>
      </c>
      <c r="HQJ10" s="154">
        <v>0</v>
      </c>
      <c r="HQK10" s="154">
        <v>0</v>
      </c>
      <c r="HQL10" s="154">
        <v>0</v>
      </c>
      <c r="HQM10" s="154">
        <v>0</v>
      </c>
      <c r="HQN10" s="154">
        <v>0</v>
      </c>
      <c r="HQO10" s="154">
        <v>0</v>
      </c>
      <c r="HQP10" s="154">
        <v>0</v>
      </c>
      <c r="HQQ10" s="154">
        <v>0</v>
      </c>
      <c r="HQR10" s="154">
        <v>0</v>
      </c>
      <c r="HQS10" s="154">
        <v>0</v>
      </c>
      <c r="HQT10" s="154">
        <v>0</v>
      </c>
      <c r="HQU10" s="154">
        <v>0</v>
      </c>
      <c r="HQV10" s="154">
        <v>0</v>
      </c>
      <c r="HQW10" s="154">
        <v>0</v>
      </c>
      <c r="HQX10" s="154">
        <v>0</v>
      </c>
      <c r="HQY10" s="154">
        <v>0</v>
      </c>
      <c r="HQZ10" s="154">
        <v>0</v>
      </c>
      <c r="HRA10" s="154">
        <v>0</v>
      </c>
      <c r="HRB10" s="154">
        <v>0</v>
      </c>
      <c r="HRC10" s="154">
        <v>0</v>
      </c>
      <c r="HRD10" s="154">
        <v>0</v>
      </c>
      <c r="HRE10" s="154">
        <v>0</v>
      </c>
      <c r="HRF10" s="154">
        <v>0</v>
      </c>
      <c r="HRG10" s="154">
        <v>0</v>
      </c>
      <c r="HRH10" s="154">
        <v>0</v>
      </c>
      <c r="HRI10" s="154">
        <v>0</v>
      </c>
      <c r="HRJ10" s="154">
        <v>0</v>
      </c>
      <c r="HRK10" s="154">
        <v>0</v>
      </c>
      <c r="HRL10" s="154">
        <v>0</v>
      </c>
      <c r="HRM10" s="154">
        <v>0</v>
      </c>
      <c r="HRN10" s="154">
        <v>0</v>
      </c>
      <c r="HRO10" s="154">
        <v>0</v>
      </c>
      <c r="HRP10" s="154">
        <v>0</v>
      </c>
      <c r="HRQ10" s="154">
        <v>0</v>
      </c>
      <c r="HRR10" s="154">
        <v>0</v>
      </c>
      <c r="HRS10" s="154">
        <v>0</v>
      </c>
      <c r="HRT10" s="154">
        <v>0</v>
      </c>
      <c r="HRU10" s="154">
        <v>0</v>
      </c>
      <c r="HRV10" s="154">
        <v>0</v>
      </c>
      <c r="HRW10" s="154">
        <v>0</v>
      </c>
      <c r="HRX10" s="154">
        <v>0</v>
      </c>
      <c r="HRY10" s="154">
        <v>0</v>
      </c>
      <c r="HRZ10" s="154">
        <v>0</v>
      </c>
      <c r="HSA10" s="154">
        <v>0</v>
      </c>
      <c r="HSB10" s="154">
        <v>0</v>
      </c>
      <c r="HSC10" s="154">
        <v>0</v>
      </c>
      <c r="HSD10" s="154">
        <v>0</v>
      </c>
      <c r="HSE10" s="154">
        <v>0</v>
      </c>
      <c r="HSF10" s="154">
        <v>0</v>
      </c>
      <c r="HSG10" s="154">
        <v>0</v>
      </c>
      <c r="HSH10" s="154">
        <v>0</v>
      </c>
      <c r="HSI10" s="154">
        <v>0</v>
      </c>
      <c r="HSJ10" s="154">
        <v>0</v>
      </c>
      <c r="HSK10" s="154">
        <v>0</v>
      </c>
      <c r="HSL10" s="154">
        <v>0</v>
      </c>
      <c r="HSM10" s="154">
        <v>0</v>
      </c>
      <c r="HSN10" s="154">
        <v>0</v>
      </c>
      <c r="HSO10" s="154">
        <v>0</v>
      </c>
      <c r="HSP10" s="154">
        <v>0</v>
      </c>
      <c r="HSQ10" s="154">
        <v>0</v>
      </c>
      <c r="HSR10" s="154">
        <v>0</v>
      </c>
      <c r="HSS10" s="154">
        <v>0</v>
      </c>
      <c r="HST10" s="154">
        <v>0</v>
      </c>
      <c r="HSU10" s="154">
        <v>0</v>
      </c>
      <c r="HSV10" s="154">
        <v>0</v>
      </c>
      <c r="HSW10" s="154">
        <v>0</v>
      </c>
      <c r="HSX10" s="154">
        <v>0</v>
      </c>
      <c r="HSY10" s="154">
        <v>0</v>
      </c>
      <c r="HSZ10" s="154">
        <v>0</v>
      </c>
      <c r="HTA10" s="154">
        <v>0</v>
      </c>
      <c r="HTB10" s="154">
        <v>0</v>
      </c>
      <c r="HTC10" s="154">
        <v>0</v>
      </c>
      <c r="HTD10" s="154">
        <v>0</v>
      </c>
      <c r="HTE10" s="154">
        <v>0</v>
      </c>
      <c r="HTF10" s="154">
        <v>0</v>
      </c>
      <c r="HTG10" s="154">
        <v>0</v>
      </c>
      <c r="HTH10" s="154">
        <v>0</v>
      </c>
      <c r="HTI10" s="154">
        <v>0</v>
      </c>
      <c r="HTJ10" s="154">
        <v>0</v>
      </c>
      <c r="HTK10" s="154">
        <v>0</v>
      </c>
      <c r="HTL10" s="154">
        <v>0</v>
      </c>
      <c r="HTM10" s="154">
        <v>0</v>
      </c>
      <c r="HTN10" s="154">
        <v>0</v>
      </c>
      <c r="HTO10" s="154">
        <v>0</v>
      </c>
      <c r="HTP10" s="154">
        <v>0</v>
      </c>
      <c r="HTQ10" s="154">
        <v>0</v>
      </c>
      <c r="HTR10" s="154">
        <v>0</v>
      </c>
      <c r="HTS10" s="154">
        <v>0</v>
      </c>
      <c r="HTT10" s="154">
        <v>0</v>
      </c>
      <c r="HTU10" s="154">
        <v>0</v>
      </c>
      <c r="HTV10" s="154">
        <v>0</v>
      </c>
      <c r="HTW10" s="154">
        <v>0</v>
      </c>
      <c r="HTX10" s="154">
        <v>0</v>
      </c>
      <c r="HTY10" s="154">
        <v>0</v>
      </c>
      <c r="HTZ10" s="154">
        <v>0</v>
      </c>
      <c r="HUA10" s="154">
        <v>0</v>
      </c>
      <c r="HUB10" s="154">
        <v>0</v>
      </c>
      <c r="HUC10" s="154">
        <v>0</v>
      </c>
      <c r="HUD10" s="154">
        <v>0</v>
      </c>
      <c r="HUE10" s="154">
        <v>0</v>
      </c>
      <c r="HUF10" s="154">
        <v>0</v>
      </c>
      <c r="HUG10" s="154">
        <v>0</v>
      </c>
      <c r="HUH10" s="154">
        <v>0</v>
      </c>
      <c r="HUI10" s="154">
        <v>0</v>
      </c>
      <c r="HUJ10" s="154">
        <v>0</v>
      </c>
      <c r="HUK10" s="154">
        <v>0</v>
      </c>
      <c r="HUL10" s="154">
        <v>0</v>
      </c>
      <c r="HUM10" s="154">
        <v>0</v>
      </c>
      <c r="HUN10" s="154">
        <v>0</v>
      </c>
      <c r="HUO10" s="154">
        <v>0</v>
      </c>
      <c r="HUP10" s="154">
        <v>0</v>
      </c>
      <c r="HUQ10" s="154">
        <v>0</v>
      </c>
      <c r="HUR10" s="154">
        <v>0</v>
      </c>
      <c r="HUS10" s="154">
        <v>0</v>
      </c>
      <c r="HUT10" s="154">
        <v>0</v>
      </c>
      <c r="HUU10" s="154">
        <v>0</v>
      </c>
      <c r="HUV10" s="154">
        <v>0</v>
      </c>
      <c r="HUW10" s="154">
        <v>0</v>
      </c>
      <c r="HUX10" s="154">
        <v>0</v>
      </c>
      <c r="HUY10" s="154">
        <v>0</v>
      </c>
      <c r="HUZ10" s="154">
        <v>0</v>
      </c>
      <c r="HVA10" s="154">
        <v>0</v>
      </c>
      <c r="HVB10" s="154">
        <v>0</v>
      </c>
      <c r="HVC10" s="154">
        <v>0</v>
      </c>
      <c r="HVD10" s="154">
        <v>0</v>
      </c>
      <c r="HVE10" s="154">
        <v>0</v>
      </c>
      <c r="HVF10" s="154">
        <v>0</v>
      </c>
      <c r="HVG10" s="154">
        <v>0</v>
      </c>
      <c r="HVH10" s="154">
        <v>0</v>
      </c>
      <c r="HVI10" s="154">
        <v>0</v>
      </c>
      <c r="HVJ10" s="154">
        <v>0</v>
      </c>
      <c r="HVK10" s="154">
        <v>0</v>
      </c>
      <c r="HVL10" s="154">
        <v>0</v>
      </c>
      <c r="HVM10" s="154">
        <v>0</v>
      </c>
      <c r="HVN10" s="154">
        <v>0</v>
      </c>
      <c r="HVO10" s="154">
        <v>0</v>
      </c>
      <c r="HVP10" s="154">
        <v>0</v>
      </c>
      <c r="HVQ10" s="154">
        <v>0</v>
      </c>
      <c r="HVR10" s="154">
        <v>0</v>
      </c>
      <c r="HVS10" s="154">
        <v>0</v>
      </c>
      <c r="HVT10" s="154">
        <v>0</v>
      </c>
      <c r="HVU10" s="154">
        <v>0</v>
      </c>
      <c r="HVV10" s="154">
        <v>0</v>
      </c>
      <c r="HVW10" s="154">
        <v>0</v>
      </c>
      <c r="HVX10" s="154">
        <v>0</v>
      </c>
      <c r="HVY10" s="154">
        <v>0</v>
      </c>
      <c r="HVZ10" s="154">
        <v>0</v>
      </c>
      <c r="HWA10" s="154">
        <v>0</v>
      </c>
      <c r="HWB10" s="154">
        <v>0</v>
      </c>
      <c r="HWC10" s="154">
        <v>0</v>
      </c>
      <c r="HWD10" s="154">
        <v>0</v>
      </c>
      <c r="HWE10" s="154">
        <v>0</v>
      </c>
      <c r="HWF10" s="154">
        <v>0</v>
      </c>
      <c r="HWG10" s="154">
        <v>0</v>
      </c>
      <c r="HWH10" s="154">
        <v>0</v>
      </c>
      <c r="HWI10" s="154">
        <v>0</v>
      </c>
      <c r="HWJ10" s="154">
        <v>0</v>
      </c>
      <c r="HWK10" s="154">
        <v>0</v>
      </c>
      <c r="HWL10" s="154">
        <v>0</v>
      </c>
      <c r="HWM10" s="154">
        <v>0</v>
      </c>
      <c r="HWN10" s="154">
        <v>0</v>
      </c>
      <c r="HWO10" s="154">
        <v>0</v>
      </c>
      <c r="HWP10" s="154">
        <v>0</v>
      </c>
      <c r="HWQ10" s="154">
        <v>0</v>
      </c>
      <c r="HWR10" s="154">
        <v>0</v>
      </c>
      <c r="HWS10" s="154">
        <v>0</v>
      </c>
      <c r="HWT10" s="154">
        <v>0</v>
      </c>
      <c r="HWU10" s="154">
        <v>0</v>
      </c>
      <c r="HWV10" s="154">
        <v>0</v>
      </c>
      <c r="HWW10" s="154">
        <v>0</v>
      </c>
      <c r="HWX10" s="154">
        <v>0</v>
      </c>
      <c r="HWY10" s="154">
        <v>0</v>
      </c>
      <c r="HWZ10" s="154">
        <v>0</v>
      </c>
      <c r="HXA10" s="154">
        <v>0</v>
      </c>
      <c r="HXB10" s="154">
        <v>0</v>
      </c>
      <c r="HXC10" s="154">
        <v>0</v>
      </c>
      <c r="HXD10" s="154">
        <v>0</v>
      </c>
      <c r="HXE10" s="154">
        <v>0</v>
      </c>
      <c r="HXF10" s="154">
        <v>0</v>
      </c>
      <c r="HXG10" s="154">
        <v>0</v>
      </c>
      <c r="HXH10" s="154">
        <v>0</v>
      </c>
      <c r="HXI10" s="154">
        <v>0</v>
      </c>
      <c r="HXJ10" s="154">
        <v>0</v>
      </c>
      <c r="HXK10" s="154">
        <v>0</v>
      </c>
      <c r="HXL10" s="154">
        <v>0</v>
      </c>
      <c r="HXM10" s="154">
        <v>0</v>
      </c>
      <c r="HXN10" s="154">
        <v>0</v>
      </c>
      <c r="HXO10" s="154">
        <v>0</v>
      </c>
      <c r="HXP10" s="154">
        <v>0</v>
      </c>
      <c r="HXQ10" s="154">
        <v>0</v>
      </c>
      <c r="HXR10" s="154">
        <v>0</v>
      </c>
      <c r="HXS10" s="154">
        <v>0</v>
      </c>
      <c r="HXT10" s="154">
        <v>0</v>
      </c>
      <c r="HXU10" s="154">
        <v>0</v>
      </c>
      <c r="HXV10" s="154">
        <v>0</v>
      </c>
      <c r="HXW10" s="154">
        <v>0</v>
      </c>
      <c r="HXX10" s="154">
        <v>0</v>
      </c>
      <c r="HXY10" s="154">
        <v>0</v>
      </c>
      <c r="HXZ10" s="154">
        <v>0</v>
      </c>
      <c r="HYA10" s="154">
        <v>0</v>
      </c>
      <c r="HYB10" s="154">
        <v>0</v>
      </c>
      <c r="HYC10" s="154">
        <v>0</v>
      </c>
      <c r="HYD10" s="154">
        <v>0</v>
      </c>
      <c r="HYE10" s="154">
        <v>0</v>
      </c>
      <c r="HYF10" s="154">
        <v>0</v>
      </c>
      <c r="HYG10" s="154">
        <v>0</v>
      </c>
      <c r="HYH10" s="154">
        <v>0</v>
      </c>
      <c r="HYI10" s="154">
        <v>0</v>
      </c>
      <c r="HYJ10" s="154">
        <v>0</v>
      </c>
      <c r="HYK10" s="154">
        <v>0</v>
      </c>
      <c r="HYL10" s="154">
        <v>0</v>
      </c>
      <c r="HYM10" s="154">
        <v>0</v>
      </c>
      <c r="HYN10" s="154">
        <v>0</v>
      </c>
      <c r="HYO10" s="154">
        <v>0</v>
      </c>
      <c r="HYP10" s="154">
        <v>0</v>
      </c>
      <c r="HYQ10" s="154">
        <v>0</v>
      </c>
      <c r="HYR10" s="154">
        <v>0</v>
      </c>
      <c r="HYS10" s="154">
        <v>0</v>
      </c>
      <c r="HYT10" s="154">
        <v>0</v>
      </c>
      <c r="HYU10" s="154">
        <v>0</v>
      </c>
      <c r="HYV10" s="154">
        <v>0</v>
      </c>
      <c r="HYW10" s="154">
        <v>0</v>
      </c>
      <c r="HYX10" s="154">
        <v>0</v>
      </c>
      <c r="HYY10" s="154">
        <v>0</v>
      </c>
      <c r="HYZ10" s="154">
        <v>0</v>
      </c>
      <c r="HZA10" s="154">
        <v>0</v>
      </c>
      <c r="HZB10" s="154">
        <v>0</v>
      </c>
      <c r="HZC10" s="154">
        <v>0</v>
      </c>
      <c r="HZD10" s="154">
        <v>0</v>
      </c>
      <c r="HZE10" s="154">
        <v>0</v>
      </c>
      <c r="HZF10" s="154">
        <v>0</v>
      </c>
      <c r="HZG10" s="154">
        <v>0</v>
      </c>
      <c r="HZH10" s="154">
        <v>0</v>
      </c>
      <c r="HZI10" s="154">
        <v>0</v>
      </c>
      <c r="HZJ10" s="154">
        <v>0</v>
      </c>
      <c r="HZK10" s="154">
        <v>0</v>
      </c>
      <c r="HZL10" s="154">
        <v>0</v>
      </c>
      <c r="HZM10" s="154">
        <v>0</v>
      </c>
      <c r="HZN10" s="154">
        <v>0</v>
      </c>
      <c r="HZO10" s="154">
        <v>0</v>
      </c>
      <c r="HZP10" s="154">
        <v>0</v>
      </c>
      <c r="HZQ10" s="154">
        <v>0</v>
      </c>
      <c r="HZR10" s="154">
        <v>0</v>
      </c>
      <c r="HZS10" s="154">
        <v>0</v>
      </c>
      <c r="HZT10" s="154">
        <v>0</v>
      </c>
      <c r="HZU10" s="154">
        <v>0</v>
      </c>
      <c r="HZV10" s="154">
        <v>0</v>
      </c>
      <c r="HZW10" s="154">
        <v>0</v>
      </c>
      <c r="HZX10" s="154">
        <v>0</v>
      </c>
      <c r="HZY10" s="154">
        <v>0</v>
      </c>
      <c r="HZZ10" s="154">
        <v>0</v>
      </c>
      <c r="IAA10" s="154">
        <v>0</v>
      </c>
      <c r="IAB10" s="154">
        <v>0</v>
      </c>
      <c r="IAC10" s="154">
        <v>0</v>
      </c>
      <c r="IAD10" s="154">
        <v>0</v>
      </c>
      <c r="IAE10" s="154">
        <v>0</v>
      </c>
      <c r="IAF10" s="154">
        <v>0</v>
      </c>
      <c r="IAG10" s="154">
        <v>0</v>
      </c>
      <c r="IAH10" s="154">
        <v>0</v>
      </c>
      <c r="IAI10" s="154">
        <v>0</v>
      </c>
      <c r="IAJ10" s="154">
        <v>0</v>
      </c>
      <c r="IAK10" s="154">
        <v>0</v>
      </c>
      <c r="IAL10" s="154">
        <v>0</v>
      </c>
      <c r="IAM10" s="154">
        <v>0</v>
      </c>
      <c r="IAN10" s="154">
        <v>0</v>
      </c>
      <c r="IAO10" s="154">
        <v>0</v>
      </c>
      <c r="IAP10" s="154">
        <v>0</v>
      </c>
      <c r="IAQ10" s="154">
        <v>0</v>
      </c>
      <c r="IAR10" s="154">
        <v>0</v>
      </c>
      <c r="IAS10" s="154">
        <v>0</v>
      </c>
      <c r="IAT10" s="154">
        <v>0</v>
      </c>
      <c r="IAU10" s="154">
        <v>0</v>
      </c>
      <c r="IAV10" s="154">
        <v>0</v>
      </c>
      <c r="IAW10" s="154">
        <v>0</v>
      </c>
      <c r="IAX10" s="154">
        <v>0</v>
      </c>
      <c r="IAY10" s="154">
        <v>0</v>
      </c>
      <c r="IAZ10" s="154">
        <v>0</v>
      </c>
      <c r="IBA10" s="154">
        <v>0</v>
      </c>
      <c r="IBB10" s="154">
        <v>0</v>
      </c>
      <c r="IBC10" s="154">
        <v>0</v>
      </c>
      <c r="IBD10" s="154">
        <v>0</v>
      </c>
      <c r="IBE10" s="154">
        <v>0</v>
      </c>
      <c r="IBF10" s="154">
        <v>0</v>
      </c>
      <c r="IBG10" s="154">
        <v>0</v>
      </c>
      <c r="IBH10" s="154">
        <v>0</v>
      </c>
      <c r="IBI10" s="154">
        <v>0</v>
      </c>
      <c r="IBJ10" s="154">
        <v>0</v>
      </c>
      <c r="IBK10" s="154">
        <v>0</v>
      </c>
      <c r="IBL10" s="154">
        <v>0</v>
      </c>
      <c r="IBM10" s="154">
        <v>0</v>
      </c>
      <c r="IBN10" s="154">
        <v>0</v>
      </c>
      <c r="IBO10" s="154">
        <v>0</v>
      </c>
      <c r="IBP10" s="154">
        <v>0</v>
      </c>
      <c r="IBQ10" s="154">
        <v>0</v>
      </c>
      <c r="IBR10" s="154">
        <v>0</v>
      </c>
      <c r="IBS10" s="154">
        <v>0</v>
      </c>
      <c r="IBT10" s="154">
        <v>0</v>
      </c>
      <c r="IBU10" s="154">
        <v>0</v>
      </c>
      <c r="IBV10" s="154">
        <v>0</v>
      </c>
      <c r="IBW10" s="154">
        <v>0</v>
      </c>
      <c r="IBX10" s="154">
        <v>0</v>
      </c>
      <c r="IBY10" s="154">
        <v>0</v>
      </c>
      <c r="IBZ10" s="154">
        <v>0</v>
      </c>
      <c r="ICA10" s="154">
        <v>0</v>
      </c>
      <c r="ICB10" s="154">
        <v>0</v>
      </c>
      <c r="ICC10" s="154">
        <v>0</v>
      </c>
      <c r="ICD10" s="154">
        <v>0</v>
      </c>
      <c r="ICE10" s="154">
        <v>0</v>
      </c>
      <c r="ICF10" s="154">
        <v>0</v>
      </c>
      <c r="ICG10" s="154">
        <v>0</v>
      </c>
      <c r="ICH10" s="154">
        <v>0</v>
      </c>
      <c r="ICI10" s="154">
        <v>0</v>
      </c>
      <c r="ICJ10" s="154">
        <v>0</v>
      </c>
      <c r="ICK10" s="154">
        <v>0</v>
      </c>
      <c r="ICL10" s="154">
        <v>0</v>
      </c>
      <c r="ICM10" s="154">
        <v>0</v>
      </c>
      <c r="ICN10" s="154">
        <v>0</v>
      </c>
      <c r="ICO10" s="154">
        <v>0</v>
      </c>
      <c r="ICP10" s="154">
        <v>0</v>
      </c>
      <c r="ICQ10" s="154">
        <v>0</v>
      </c>
      <c r="ICR10" s="154">
        <v>0</v>
      </c>
      <c r="ICS10" s="154">
        <v>0</v>
      </c>
      <c r="ICT10" s="154">
        <v>0</v>
      </c>
      <c r="ICU10" s="154">
        <v>0</v>
      </c>
      <c r="ICV10" s="154">
        <v>0</v>
      </c>
      <c r="ICW10" s="154">
        <v>0</v>
      </c>
      <c r="ICX10" s="154">
        <v>0</v>
      </c>
      <c r="ICY10" s="154">
        <v>0</v>
      </c>
      <c r="ICZ10" s="154">
        <v>0</v>
      </c>
      <c r="IDA10" s="154">
        <v>0</v>
      </c>
      <c r="IDB10" s="154">
        <v>0</v>
      </c>
      <c r="IDC10" s="154">
        <v>0</v>
      </c>
      <c r="IDD10" s="154">
        <v>0</v>
      </c>
      <c r="IDE10" s="154">
        <v>0</v>
      </c>
      <c r="IDF10" s="154">
        <v>0</v>
      </c>
      <c r="IDG10" s="154">
        <v>0</v>
      </c>
      <c r="IDH10" s="154">
        <v>0</v>
      </c>
      <c r="IDI10" s="154">
        <v>0</v>
      </c>
      <c r="IDJ10" s="154">
        <v>0</v>
      </c>
      <c r="IDK10" s="154">
        <v>0</v>
      </c>
      <c r="IDL10" s="154">
        <v>0</v>
      </c>
      <c r="IDM10" s="154">
        <v>0</v>
      </c>
      <c r="IDN10" s="154">
        <v>0</v>
      </c>
      <c r="IDO10" s="154">
        <v>0</v>
      </c>
      <c r="IDP10" s="154">
        <v>0</v>
      </c>
      <c r="IDQ10" s="154">
        <v>0</v>
      </c>
      <c r="IDR10" s="154">
        <v>0</v>
      </c>
      <c r="IDS10" s="154">
        <v>0</v>
      </c>
      <c r="IDT10" s="154">
        <v>0</v>
      </c>
      <c r="IDU10" s="154">
        <v>0</v>
      </c>
      <c r="IDV10" s="154">
        <v>0</v>
      </c>
      <c r="IDW10" s="154">
        <v>0</v>
      </c>
      <c r="IDX10" s="154">
        <v>0</v>
      </c>
      <c r="IDY10" s="154">
        <v>0</v>
      </c>
      <c r="IDZ10" s="154">
        <v>0</v>
      </c>
      <c r="IEA10" s="154">
        <v>0</v>
      </c>
      <c r="IEB10" s="154">
        <v>0</v>
      </c>
      <c r="IEC10" s="154">
        <v>0</v>
      </c>
      <c r="IED10" s="154">
        <v>0</v>
      </c>
      <c r="IEE10" s="154">
        <v>0</v>
      </c>
      <c r="IEF10" s="154">
        <v>0</v>
      </c>
      <c r="IEG10" s="154">
        <v>0</v>
      </c>
      <c r="IEH10" s="154">
        <v>0</v>
      </c>
      <c r="IEI10" s="154">
        <v>0</v>
      </c>
      <c r="IEJ10" s="154">
        <v>0</v>
      </c>
      <c r="IEK10" s="154">
        <v>0</v>
      </c>
      <c r="IEL10" s="154">
        <v>0</v>
      </c>
      <c r="IEM10" s="154">
        <v>0</v>
      </c>
      <c r="IEN10" s="154">
        <v>0</v>
      </c>
      <c r="IEO10" s="154">
        <v>0</v>
      </c>
      <c r="IEP10" s="154">
        <v>0</v>
      </c>
      <c r="IEQ10" s="154">
        <v>0</v>
      </c>
      <c r="IER10" s="154">
        <v>0</v>
      </c>
      <c r="IES10" s="154">
        <v>0</v>
      </c>
      <c r="IET10" s="154">
        <v>0</v>
      </c>
      <c r="IEU10" s="154">
        <v>0</v>
      </c>
      <c r="IEV10" s="154">
        <v>0</v>
      </c>
      <c r="IEW10" s="154">
        <v>0</v>
      </c>
      <c r="IEX10" s="154">
        <v>0</v>
      </c>
      <c r="IEY10" s="154">
        <v>0</v>
      </c>
      <c r="IEZ10" s="154">
        <v>0</v>
      </c>
      <c r="IFA10" s="154">
        <v>0</v>
      </c>
      <c r="IFB10" s="154">
        <v>0</v>
      </c>
      <c r="IFC10" s="154">
        <v>0</v>
      </c>
      <c r="IFD10" s="154">
        <v>0</v>
      </c>
      <c r="IFE10" s="154">
        <v>0</v>
      </c>
      <c r="IFF10" s="154">
        <v>0</v>
      </c>
      <c r="IFG10" s="154">
        <v>0</v>
      </c>
      <c r="IFH10" s="154">
        <v>0</v>
      </c>
      <c r="IFI10" s="154">
        <v>0</v>
      </c>
      <c r="IFJ10" s="154">
        <v>0</v>
      </c>
      <c r="IFK10" s="154">
        <v>0</v>
      </c>
      <c r="IFL10" s="154">
        <v>0</v>
      </c>
      <c r="IFM10" s="154">
        <v>0</v>
      </c>
      <c r="IFN10" s="154">
        <v>0</v>
      </c>
      <c r="IFO10" s="154">
        <v>0</v>
      </c>
      <c r="IFP10" s="154">
        <v>0</v>
      </c>
      <c r="IFQ10" s="154">
        <v>0</v>
      </c>
      <c r="IFR10" s="154">
        <v>0</v>
      </c>
      <c r="IFS10" s="154">
        <v>0</v>
      </c>
      <c r="IFT10" s="154">
        <v>0</v>
      </c>
      <c r="IFU10" s="154">
        <v>0</v>
      </c>
      <c r="IFV10" s="154">
        <v>0</v>
      </c>
      <c r="IFW10" s="154">
        <v>0</v>
      </c>
      <c r="IFX10" s="154">
        <v>0</v>
      </c>
      <c r="IFY10" s="154">
        <v>0</v>
      </c>
      <c r="IFZ10" s="154">
        <v>0</v>
      </c>
      <c r="IGA10" s="154">
        <v>0</v>
      </c>
      <c r="IGB10" s="154">
        <v>0</v>
      </c>
      <c r="IGC10" s="154">
        <v>0</v>
      </c>
      <c r="IGD10" s="154">
        <v>0</v>
      </c>
      <c r="IGE10" s="154">
        <v>0</v>
      </c>
      <c r="IGF10" s="154">
        <v>0</v>
      </c>
      <c r="IGG10" s="154">
        <v>0</v>
      </c>
      <c r="IGH10" s="154">
        <v>0</v>
      </c>
      <c r="IGI10" s="154">
        <v>0</v>
      </c>
      <c r="IGJ10" s="154">
        <v>0</v>
      </c>
      <c r="IGK10" s="154">
        <v>0</v>
      </c>
      <c r="IGL10" s="154">
        <v>0</v>
      </c>
      <c r="IGM10" s="154">
        <v>0</v>
      </c>
      <c r="IGN10" s="154">
        <v>0</v>
      </c>
      <c r="IGO10" s="154">
        <v>0</v>
      </c>
      <c r="IGP10" s="154">
        <v>0</v>
      </c>
      <c r="IGQ10" s="154">
        <v>0</v>
      </c>
      <c r="IGR10" s="154">
        <v>0</v>
      </c>
      <c r="IGS10" s="154">
        <v>0</v>
      </c>
      <c r="IGT10" s="154">
        <v>0</v>
      </c>
      <c r="IGU10" s="154">
        <v>0</v>
      </c>
      <c r="IGV10" s="154">
        <v>0</v>
      </c>
      <c r="IGW10" s="154">
        <v>0</v>
      </c>
      <c r="IGX10" s="154">
        <v>0</v>
      </c>
      <c r="IGY10" s="154">
        <v>0</v>
      </c>
      <c r="IGZ10" s="154">
        <v>0</v>
      </c>
      <c r="IHA10" s="154">
        <v>0</v>
      </c>
      <c r="IHB10" s="154">
        <v>0</v>
      </c>
      <c r="IHC10" s="154">
        <v>0</v>
      </c>
      <c r="IHD10" s="154">
        <v>0</v>
      </c>
      <c r="IHE10" s="154">
        <v>0</v>
      </c>
      <c r="IHF10" s="154">
        <v>0</v>
      </c>
      <c r="IHG10" s="154">
        <v>0</v>
      </c>
      <c r="IHH10" s="154">
        <v>0</v>
      </c>
      <c r="IHI10" s="154">
        <v>0</v>
      </c>
      <c r="IHJ10" s="154">
        <v>0</v>
      </c>
      <c r="IHK10" s="154">
        <v>0</v>
      </c>
      <c r="IHL10" s="154">
        <v>0</v>
      </c>
      <c r="IHM10" s="154">
        <v>0</v>
      </c>
      <c r="IHN10" s="154">
        <v>0</v>
      </c>
      <c r="IHO10" s="154">
        <v>0</v>
      </c>
      <c r="IHP10" s="154">
        <v>0</v>
      </c>
      <c r="IHQ10" s="154">
        <v>0</v>
      </c>
      <c r="IHR10" s="154">
        <v>0</v>
      </c>
      <c r="IHS10" s="154">
        <v>0</v>
      </c>
      <c r="IHT10" s="154">
        <v>0</v>
      </c>
      <c r="IHU10" s="154">
        <v>0</v>
      </c>
      <c r="IHV10" s="154">
        <v>0</v>
      </c>
      <c r="IHW10" s="154">
        <v>0</v>
      </c>
      <c r="IHX10" s="154">
        <v>0</v>
      </c>
      <c r="IHY10" s="154">
        <v>0</v>
      </c>
      <c r="IHZ10" s="154">
        <v>0</v>
      </c>
      <c r="IIA10" s="154">
        <v>0</v>
      </c>
      <c r="IIB10" s="154">
        <v>0</v>
      </c>
      <c r="IIC10" s="154">
        <v>0</v>
      </c>
      <c r="IID10" s="154">
        <v>0</v>
      </c>
      <c r="IIE10" s="154">
        <v>0</v>
      </c>
      <c r="IIF10" s="154">
        <v>0</v>
      </c>
      <c r="IIG10" s="154">
        <v>0</v>
      </c>
      <c r="IIH10" s="154">
        <v>0</v>
      </c>
      <c r="III10" s="154">
        <v>0</v>
      </c>
      <c r="IIJ10" s="154">
        <v>0</v>
      </c>
      <c r="IIK10" s="154">
        <v>0</v>
      </c>
      <c r="IIL10" s="154">
        <v>0</v>
      </c>
      <c r="IIM10" s="154">
        <v>0</v>
      </c>
      <c r="IIN10" s="154">
        <v>0</v>
      </c>
      <c r="IIO10" s="154">
        <v>0</v>
      </c>
      <c r="IIP10" s="154">
        <v>0</v>
      </c>
      <c r="IIQ10" s="154">
        <v>0</v>
      </c>
      <c r="IIR10" s="154">
        <v>0</v>
      </c>
      <c r="IIS10" s="154">
        <v>0</v>
      </c>
      <c r="IIT10" s="154">
        <v>0</v>
      </c>
      <c r="IIU10" s="154">
        <v>0</v>
      </c>
      <c r="IIV10" s="154">
        <v>0</v>
      </c>
      <c r="IIW10" s="154">
        <v>0</v>
      </c>
      <c r="IIX10" s="154">
        <v>0</v>
      </c>
      <c r="IIY10" s="154">
        <v>0</v>
      </c>
      <c r="IIZ10" s="154">
        <v>0</v>
      </c>
      <c r="IJA10" s="154">
        <v>0</v>
      </c>
      <c r="IJB10" s="154">
        <v>0</v>
      </c>
      <c r="IJC10" s="154">
        <v>0</v>
      </c>
      <c r="IJD10" s="154">
        <v>0</v>
      </c>
      <c r="IJE10" s="154">
        <v>0</v>
      </c>
      <c r="IJF10" s="154">
        <v>0</v>
      </c>
      <c r="IJG10" s="154">
        <v>0</v>
      </c>
      <c r="IJH10" s="154">
        <v>0</v>
      </c>
      <c r="IJI10" s="154">
        <v>0</v>
      </c>
      <c r="IJJ10" s="154">
        <v>0</v>
      </c>
      <c r="IJK10" s="154">
        <v>0</v>
      </c>
      <c r="IJL10" s="154">
        <v>0</v>
      </c>
      <c r="IJM10" s="154">
        <v>0</v>
      </c>
      <c r="IJN10" s="154">
        <v>0</v>
      </c>
      <c r="IJO10" s="154">
        <v>0</v>
      </c>
      <c r="IJP10" s="154">
        <v>0</v>
      </c>
      <c r="IJQ10" s="154">
        <v>0</v>
      </c>
      <c r="IJR10" s="154">
        <v>0</v>
      </c>
      <c r="IJS10" s="154">
        <v>0</v>
      </c>
      <c r="IJT10" s="154">
        <v>0</v>
      </c>
      <c r="IJU10" s="154">
        <v>0</v>
      </c>
      <c r="IJV10" s="154">
        <v>0</v>
      </c>
      <c r="IJW10" s="154">
        <v>0</v>
      </c>
      <c r="IJX10" s="154">
        <v>0</v>
      </c>
      <c r="IJY10" s="154">
        <v>0</v>
      </c>
      <c r="IJZ10" s="154">
        <v>0</v>
      </c>
      <c r="IKA10" s="154">
        <v>0</v>
      </c>
      <c r="IKB10" s="154">
        <v>0</v>
      </c>
      <c r="IKC10" s="154">
        <v>0</v>
      </c>
      <c r="IKD10" s="154">
        <v>0</v>
      </c>
      <c r="IKE10" s="154">
        <v>0</v>
      </c>
      <c r="IKF10" s="154">
        <v>0</v>
      </c>
      <c r="IKG10" s="154">
        <v>0</v>
      </c>
      <c r="IKH10" s="154">
        <v>0</v>
      </c>
      <c r="IKI10" s="154">
        <v>0</v>
      </c>
      <c r="IKJ10" s="154">
        <v>0</v>
      </c>
      <c r="IKK10" s="154">
        <v>0</v>
      </c>
      <c r="IKL10" s="154">
        <v>0</v>
      </c>
      <c r="IKM10" s="154">
        <v>0</v>
      </c>
      <c r="IKN10" s="154">
        <v>0</v>
      </c>
      <c r="IKO10" s="154">
        <v>0</v>
      </c>
      <c r="IKP10" s="154">
        <v>0</v>
      </c>
      <c r="IKQ10" s="154">
        <v>0</v>
      </c>
      <c r="IKR10" s="154">
        <v>0</v>
      </c>
      <c r="IKS10" s="154">
        <v>0</v>
      </c>
      <c r="IKT10" s="154">
        <v>0</v>
      </c>
      <c r="IKU10" s="154">
        <v>0</v>
      </c>
      <c r="IKV10" s="154">
        <v>0</v>
      </c>
      <c r="IKW10" s="154">
        <v>0</v>
      </c>
      <c r="IKX10" s="154">
        <v>0</v>
      </c>
      <c r="IKY10" s="154">
        <v>0</v>
      </c>
      <c r="IKZ10" s="154">
        <v>0</v>
      </c>
      <c r="ILA10" s="154">
        <v>0</v>
      </c>
      <c r="ILB10" s="154">
        <v>0</v>
      </c>
      <c r="ILC10" s="154">
        <v>0</v>
      </c>
      <c r="ILD10" s="154">
        <v>0</v>
      </c>
      <c r="ILE10" s="154">
        <v>0</v>
      </c>
      <c r="ILF10" s="154">
        <v>0</v>
      </c>
      <c r="ILG10" s="154">
        <v>0</v>
      </c>
      <c r="ILH10" s="154">
        <v>0</v>
      </c>
      <c r="ILI10" s="154">
        <v>0</v>
      </c>
      <c r="ILJ10" s="154">
        <v>0</v>
      </c>
      <c r="ILK10" s="154">
        <v>0</v>
      </c>
      <c r="ILL10" s="154">
        <v>0</v>
      </c>
      <c r="ILM10" s="154">
        <v>0</v>
      </c>
      <c r="ILN10" s="154">
        <v>0</v>
      </c>
      <c r="ILO10" s="154">
        <v>0</v>
      </c>
      <c r="ILP10" s="154">
        <v>0</v>
      </c>
      <c r="ILQ10" s="154">
        <v>0</v>
      </c>
      <c r="ILR10" s="154">
        <v>0</v>
      </c>
      <c r="ILS10" s="154">
        <v>0</v>
      </c>
      <c r="ILT10" s="154">
        <v>0</v>
      </c>
      <c r="ILU10" s="154">
        <v>0</v>
      </c>
      <c r="ILV10" s="154">
        <v>0</v>
      </c>
      <c r="ILW10" s="154">
        <v>0</v>
      </c>
      <c r="ILX10" s="154">
        <v>0</v>
      </c>
      <c r="ILY10" s="154">
        <v>0</v>
      </c>
      <c r="ILZ10" s="154">
        <v>0</v>
      </c>
      <c r="IMA10" s="154">
        <v>0</v>
      </c>
      <c r="IMB10" s="154">
        <v>0</v>
      </c>
      <c r="IMC10" s="154">
        <v>0</v>
      </c>
      <c r="IMD10" s="154">
        <v>0</v>
      </c>
      <c r="IME10" s="154">
        <v>0</v>
      </c>
      <c r="IMF10" s="154">
        <v>0</v>
      </c>
      <c r="IMG10" s="154">
        <v>0</v>
      </c>
      <c r="IMH10" s="154">
        <v>0</v>
      </c>
      <c r="IMI10" s="154">
        <v>0</v>
      </c>
      <c r="IMJ10" s="154">
        <v>0</v>
      </c>
      <c r="IMK10" s="154">
        <v>0</v>
      </c>
      <c r="IML10" s="154">
        <v>0</v>
      </c>
      <c r="IMM10" s="154">
        <v>0</v>
      </c>
      <c r="IMN10" s="154">
        <v>0</v>
      </c>
      <c r="IMO10" s="154">
        <v>0</v>
      </c>
      <c r="IMP10" s="154">
        <v>0</v>
      </c>
      <c r="IMQ10" s="154">
        <v>0</v>
      </c>
      <c r="IMR10" s="154">
        <v>0</v>
      </c>
      <c r="IMS10" s="154">
        <v>0</v>
      </c>
      <c r="IMT10" s="154">
        <v>0</v>
      </c>
      <c r="IMU10" s="154">
        <v>0</v>
      </c>
      <c r="IMV10" s="154">
        <v>0</v>
      </c>
      <c r="IMW10" s="154">
        <v>0</v>
      </c>
      <c r="IMX10" s="154">
        <v>0</v>
      </c>
      <c r="IMY10" s="154">
        <v>0</v>
      </c>
      <c r="IMZ10" s="154">
        <v>0</v>
      </c>
      <c r="INA10" s="154">
        <v>0</v>
      </c>
      <c r="INB10" s="154">
        <v>0</v>
      </c>
      <c r="INC10" s="154">
        <v>0</v>
      </c>
      <c r="IND10" s="154">
        <v>0</v>
      </c>
      <c r="INE10" s="154">
        <v>0</v>
      </c>
      <c r="INF10" s="154">
        <v>0</v>
      </c>
      <c r="ING10" s="154">
        <v>0</v>
      </c>
      <c r="INH10" s="154">
        <v>0</v>
      </c>
      <c r="INI10" s="154">
        <v>0</v>
      </c>
      <c r="INJ10" s="154">
        <v>0</v>
      </c>
      <c r="INK10" s="154">
        <v>0</v>
      </c>
      <c r="INL10" s="154">
        <v>0</v>
      </c>
      <c r="INM10" s="154">
        <v>0</v>
      </c>
      <c r="INN10" s="154">
        <v>0</v>
      </c>
      <c r="INO10" s="154">
        <v>0</v>
      </c>
      <c r="INP10" s="154">
        <v>0</v>
      </c>
      <c r="INQ10" s="154">
        <v>0</v>
      </c>
      <c r="INR10" s="154">
        <v>0</v>
      </c>
      <c r="INS10" s="154">
        <v>0</v>
      </c>
      <c r="INT10" s="154">
        <v>0</v>
      </c>
      <c r="INU10" s="154">
        <v>0</v>
      </c>
      <c r="INV10" s="154">
        <v>0</v>
      </c>
      <c r="INW10" s="154">
        <v>0</v>
      </c>
      <c r="INX10" s="154">
        <v>0</v>
      </c>
      <c r="INY10" s="154">
        <v>0</v>
      </c>
      <c r="INZ10" s="154">
        <v>0</v>
      </c>
      <c r="IOA10" s="154">
        <v>0</v>
      </c>
      <c r="IOB10" s="154">
        <v>0</v>
      </c>
      <c r="IOC10" s="154">
        <v>0</v>
      </c>
      <c r="IOD10" s="154">
        <v>0</v>
      </c>
      <c r="IOE10" s="154">
        <v>0</v>
      </c>
      <c r="IOF10" s="154">
        <v>0</v>
      </c>
      <c r="IOG10" s="154">
        <v>0</v>
      </c>
      <c r="IOH10" s="154">
        <v>0</v>
      </c>
      <c r="IOI10" s="154">
        <v>0</v>
      </c>
      <c r="IOJ10" s="154">
        <v>0</v>
      </c>
      <c r="IOK10" s="154">
        <v>0</v>
      </c>
      <c r="IOL10" s="154">
        <v>0</v>
      </c>
      <c r="IOM10" s="154">
        <v>0</v>
      </c>
      <c r="ION10" s="154">
        <v>0</v>
      </c>
      <c r="IOO10" s="154">
        <v>0</v>
      </c>
      <c r="IOP10" s="154">
        <v>0</v>
      </c>
      <c r="IOQ10" s="154">
        <v>0</v>
      </c>
      <c r="IOR10" s="154">
        <v>0</v>
      </c>
      <c r="IOS10" s="154">
        <v>0</v>
      </c>
      <c r="IOT10" s="154">
        <v>0</v>
      </c>
      <c r="IOU10" s="154">
        <v>0</v>
      </c>
      <c r="IOV10" s="154">
        <v>0</v>
      </c>
      <c r="IOW10" s="154">
        <v>0</v>
      </c>
      <c r="IOX10" s="154">
        <v>0</v>
      </c>
      <c r="IOY10" s="154">
        <v>0</v>
      </c>
      <c r="IOZ10" s="154">
        <v>0</v>
      </c>
      <c r="IPA10" s="154">
        <v>0</v>
      </c>
      <c r="IPB10" s="154">
        <v>0</v>
      </c>
      <c r="IPC10" s="154">
        <v>0</v>
      </c>
      <c r="IPD10" s="154">
        <v>0</v>
      </c>
      <c r="IPE10" s="154">
        <v>0</v>
      </c>
      <c r="IPF10" s="154">
        <v>0</v>
      </c>
      <c r="IPG10" s="154">
        <v>0</v>
      </c>
      <c r="IPH10" s="154">
        <v>0</v>
      </c>
      <c r="IPI10" s="154">
        <v>0</v>
      </c>
      <c r="IPJ10" s="154">
        <v>0</v>
      </c>
      <c r="IPK10" s="154">
        <v>0</v>
      </c>
      <c r="IPL10" s="154">
        <v>0</v>
      </c>
      <c r="IPM10" s="154">
        <v>0</v>
      </c>
      <c r="IPN10" s="154">
        <v>0</v>
      </c>
      <c r="IPO10" s="154">
        <v>0</v>
      </c>
      <c r="IPP10" s="154">
        <v>0</v>
      </c>
      <c r="IPQ10" s="154">
        <v>0</v>
      </c>
      <c r="IPR10" s="154">
        <v>0</v>
      </c>
      <c r="IPS10" s="154">
        <v>0</v>
      </c>
      <c r="IPT10" s="154">
        <v>0</v>
      </c>
      <c r="IPU10" s="154">
        <v>0</v>
      </c>
      <c r="IPV10" s="154">
        <v>0</v>
      </c>
      <c r="IPW10" s="154">
        <v>0</v>
      </c>
      <c r="IPX10" s="154">
        <v>0</v>
      </c>
      <c r="IPY10" s="154">
        <v>0</v>
      </c>
      <c r="IPZ10" s="154">
        <v>0</v>
      </c>
      <c r="IQA10" s="154">
        <v>0</v>
      </c>
      <c r="IQB10" s="154">
        <v>0</v>
      </c>
      <c r="IQC10" s="154">
        <v>0</v>
      </c>
      <c r="IQD10" s="154">
        <v>0</v>
      </c>
      <c r="IQE10" s="154">
        <v>0</v>
      </c>
      <c r="IQF10" s="154">
        <v>0</v>
      </c>
      <c r="IQG10" s="154">
        <v>0</v>
      </c>
      <c r="IQH10" s="154">
        <v>0</v>
      </c>
      <c r="IQI10" s="154">
        <v>0</v>
      </c>
      <c r="IQJ10" s="154">
        <v>0</v>
      </c>
      <c r="IQK10" s="154">
        <v>0</v>
      </c>
      <c r="IQL10" s="154">
        <v>0</v>
      </c>
      <c r="IQM10" s="154">
        <v>0</v>
      </c>
      <c r="IQN10" s="154">
        <v>0</v>
      </c>
      <c r="IQO10" s="154">
        <v>0</v>
      </c>
      <c r="IQP10" s="154">
        <v>0</v>
      </c>
      <c r="IQQ10" s="154">
        <v>0</v>
      </c>
      <c r="IQR10" s="154">
        <v>0</v>
      </c>
      <c r="IQS10" s="154">
        <v>0</v>
      </c>
      <c r="IQT10" s="154">
        <v>0</v>
      </c>
      <c r="IQU10" s="154">
        <v>0</v>
      </c>
      <c r="IQV10" s="154">
        <v>0</v>
      </c>
      <c r="IQW10" s="154">
        <v>0</v>
      </c>
      <c r="IQX10" s="154">
        <v>0</v>
      </c>
      <c r="IQY10" s="154">
        <v>0</v>
      </c>
      <c r="IQZ10" s="154">
        <v>0</v>
      </c>
      <c r="IRA10" s="154">
        <v>0</v>
      </c>
      <c r="IRB10" s="154">
        <v>0</v>
      </c>
      <c r="IRC10" s="154">
        <v>0</v>
      </c>
      <c r="IRD10" s="154">
        <v>0</v>
      </c>
      <c r="IRE10" s="154">
        <v>0</v>
      </c>
      <c r="IRF10" s="154">
        <v>0</v>
      </c>
      <c r="IRG10" s="154">
        <v>0</v>
      </c>
      <c r="IRH10" s="154">
        <v>0</v>
      </c>
      <c r="IRI10" s="154">
        <v>0</v>
      </c>
      <c r="IRJ10" s="154">
        <v>0</v>
      </c>
      <c r="IRK10" s="154">
        <v>0</v>
      </c>
      <c r="IRL10" s="154">
        <v>0</v>
      </c>
      <c r="IRM10" s="154">
        <v>0</v>
      </c>
      <c r="IRN10" s="154">
        <v>0</v>
      </c>
      <c r="IRO10" s="154">
        <v>0</v>
      </c>
      <c r="IRP10" s="154">
        <v>0</v>
      </c>
      <c r="IRQ10" s="154">
        <v>0</v>
      </c>
      <c r="IRR10" s="154">
        <v>0</v>
      </c>
      <c r="IRS10" s="154">
        <v>0</v>
      </c>
      <c r="IRT10" s="154">
        <v>0</v>
      </c>
      <c r="IRU10" s="154">
        <v>0</v>
      </c>
      <c r="IRV10" s="154">
        <v>0</v>
      </c>
      <c r="IRW10" s="154">
        <v>0</v>
      </c>
      <c r="IRX10" s="154">
        <v>0</v>
      </c>
      <c r="IRY10" s="154">
        <v>0</v>
      </c>
      <c r="IRZ10" s="154">
        <v>0</v>
      </c>
      <c r="ISA10" s="154">
        <v>0</v>
      </c>
      <c r="ISB10" s="154">
        <v>0</v>
      </c>
      <c r="ISC10" s="154">
        <v>0</v>
      </c>
      <c r="ISD10" s="154">
        <v>0</v>
      </c>
      <c r="ISE10" s="154">
        <v>0</v>
      </c>
      <c r="ISF10" s="154">
        <v>0</v>
      </c>
      <c r="ISG10" s="154">
        <v>0</v>
      </c>
      <c r="ISH10" s="154">
        <v>0</v>
      </c>
      <c r="ISI10" s="154">
        <v>0</v>
      </c>
      <c r="ISJ10" s="154">
        <v>0</v>
      </c>
      <c r="ISK10" s="154">
        <v>0</v>
      </c>
      <c r="ISL10" s="154">
        <v>0</v>
      </c>
      <c r="ISM10" s="154">
        <v>0</v>
      </c>
      <c r="ISN10" s="154">
        <v>0</v>
      </c>
      <c r="ISO10" s="154">
        <v>0</v>
      </c>
      <c r="ISP10" s="154">
        <v>0</v>
      </c>
      <c r="ISQ10" s="154">
        <v>0</v>
      </c>
      <c r="ISR10" s="154">
        <v>0</v>
      </c>
      <c r="ISS10" s="154">
        <v>0</v>
      </c>
      <c r="IST10" s="154">
        <v>0</v>
      </c>
      <c r="ISU10" s="154">
        <v>0</v>
      </c>
      <c r="ISV10" s="154">
        <v>0</v>
      </c>
      <c r="ISW10" s="154">
        <v>0</v>
      </c>
      <c r="ISX10" s="154">
        <v>0</v>
      </c>
      <c r="ISY10" s="154">
        <v>0</v>
      </c>
      <c r="ISZ10" s="154">
        <v>0</v>
      </c>
      <c r="ITA10" s="154">
        <v>0</v>
      </c>
      <c r="ITB10" s="154">
        <v>0</v>
      </c>
      <c r="ITC10" s="154">
        <v>0</v>
      </c>
      <c r="ITD10" s="154">
        <v>0</v>
      </c>
      <c r="ITE10" s="154">
        <v>0</v>
      </c>
      <c r="ITF10" s="154">
        <v>0</v>
      </c>
      <c r="ITG10" s="154">
        <v>0</v>
      </c>
      <c r="ITH10" s="154">
        <v>0</v>
      </c>
      <c r="ITI10" s="154">
        <v>0</v>
      </c>
      <c r="ITJ10" s="154">
        <v>0</v>
      </c>
      <c r="ITK10" s="154">
        <v>0</v>
      </c>
      <c r="ITL10" s="154">
        <v>0</v>
      </c>
      <c r="ITM10" s="154">
        <v>0</v>
      </c>
      <c r="ITN10" s="154">
        <v>0</v>
      </c>
      <c r="ITO10" s="154">
        <v>0</v>
      </c>
      <c r="ITP10" s="154">
        <v>0</v>
      </c>
      <c r="ITQ10" s="154">
        <v>0</v>
      </c>
      <c r="ITR10" s="154">
        <v>0</v>
      </c>
      <c r="ITS10" s="154">
        <v>0</v>
      </c>
      <c r="ITT10" s="154">
        <v>0</v>
      </c>
      <c r="ITU10" s="154">
        <v>0</v>
      </c>
      <c r="ITV10" s="154">
        <v>0</v>
      </c>
      <c r="ITW10" s="154">
        <v>0</v>
      </c>
      <c r="ITX10" s="154">
        <v>0</v>
      </c>
      <c r="ITY10" s="154">
        <v>0</v>
      </c>
      <c r="ITZ10" s="154">
        <v>0</v>
      </c>
      <c r="IUA10" s="154">
        <v>0</v>
      </c>
      <c r="IUB10" s="154">
        <v>0</v>
      </c>
      <c r="IUC10" s="154">
        <v>0</v>
      </c>
      <c r="IUD10" s="154">
        <v>0</v>
      </c>
      <c r="IUE10" s="154">
        <v>0</v>
      </c>
      <c r="IUF10" s="154">
        <v>0</v>
      </c>
      <c r="IUG10" s="154">
        <v>0</v>
      </c>
      <c r="IUH10" s="154">
        <v>0</v>
      </c>
      <c r="IUI10" s="154">
        <v>0</v>
      </c>
      <c r="IUJ10" s="154">
        <v>0</v>
      </c>
      <c r="IUK10" s="154">
        <v>0</v>
      </c>
      <c r="IUL10" s="154">
        <v>0</v>
      </c>
      <c r="IUM10" s="154">
        <v>0</v>
      </c>
      <c r="IUN10" s="154">
        <v>0</v>
      </c>
      <c r="IUO10" s="154">
        <v>0</v>
      </c>
      <c r="IUP10" s="154">
        <v>0</v>
      </c>
      <c r="IUQ10" s="154">
        <v>0</v>
      </c>
      <c r="IUR10" s="154">
        <v>0</v>
      </c>
      <c r="IUS10" s="154">
        <v>0</v>
      </c>
      <c r="IUT10" s="154">
        <v>0</v>
      </c>
      <c r="IUU10" s="154">
        <v>0</v>
      </c>
      <c r="IUV10" s="154">
        <v>0</v>
      </c>
      <c r="IUW10" s="154">
        <v>0</v>
      </c>
      <c r="IUX10" s="154">
        <v>0</v>
      </c>
      <c r="IUY10" s="154">
        <v>0</v>
      </c>
      <c r="IUZ10" s="154">
        <v>0</v>
      </c>
      <c r="IVA10" s="154">
        <v>0</v>
      </c>
      <c r="IVB10" s="154">
        <v>0</v>
      </c>
      <c r="IVC10" s="154">
        <v>0</v>
      </c>
      <c r="IVD10" s="154">
        <v>0</v>
      </c>
      <c r="IVE10" s="154">
        <v>0</v>
      </c>
      <c r="IVF10" s="154">
        <v>0</v>
      </c>
      <c r="IVG10" s="154">
        <v>0</v>
      </c>
      <c r="IVH10" s="154">
        <v>0</v>
      </c>
      <c r="IVI10" s="154">
        <v>0</v>
      </c>
      <c r="IVJ10" s="154">
        <v>0</v>
      </c>
      <c r="IVK10" s="154">
        <v>0</v>
      </c>
      <c r="IVL10" s="154">
        <v>0</v>
      </c>
      <c r="IVM10" s="154">
        <v>0</v>
      </c>
      <c r="IVN10" s="154">
        <v>0</v>
      </c>
      <c r="IVO10" s="154">
        <v>0</v>
      </c>
      <c r="IVP10" s="154">
        <v>0</v>
      </c>
      <c r="IVQ10" s="154">
        <v>0</v>
      </c>
      <c r="IVR10" s="154">
        <v>0</v>
      </c>
      <c r="IVS10" s="154">
        <v>0</v>
      </c>
      <c r="IVT10" s="154">
        <v>0</v>
      </c>
      <c r="IVU10" s="154">
        <v>0</v>
      </c>
      <c r="IVV10" s="154">
        <v>0</v>
      </c>
      <c r="IVW10" s="154">
        <v>0</v>
      </c>
      <c r="IVX10" s="154">
        <v>0</v>
      </c>
      <c r="IVY10" s="154">
        <v>0</v>
      </c>
      <c r="IVZ10" s="154">
        <v>0</v>
      </c>
      <c r="IWA10" s="154">
        <v>0</v>
      </c>
      <c r="IWB10" s="154">
        <v>0</v>
      </c>
      <c r="IWC10" s="154">
        <v>0</v>
      </c>
      <c r="IWD10" s="154">
        <v>0</v>
      </c>
      <c r="IWE10" s="154">
        <v>0</v>
      </c>
      <c r="IWF10" s="154">
        <v>0</v>
      </c>
      <c r="IWG10" s="154">
        <v>0</v>
      </c>
      <c r="IWH10" s="154">
        <v>0</v>
      </c>
      <c r="IWI10" s="154">
        <v>0</v>
      </c>
      <c r="IWJ10" s="154">
        <v>0</v>
      </c>
      <c r="IWK10" s="154">
        <v>0</v>
      </c>
      <c r="IWL10" s="154">
        <v>0</v>
      </c>
      <c r="IWM10" s="154">
        <v>0</v>
      </c>
      <c r="IWN10" s="154">
        <v>0</v>
      </c>
      <c r="IWO10" s="154">
        <v>0</v>
      </c>
      <c r="IWP10" s="154">
        <v>0</v>
      </c>
      <c r="IWQ10" s="154">
        <v>0</v>
      </c>
      <c r="IWR10" s="154">
        <v>0</v>
      </c>
      <c r="IWS10" s="154">
        <v>0</v>
      </c>
      <c r="IWT10" s="154">
        <v>0</v>
      </c>
      <c r="IWU10" s="154">
        <v>0</v>
      </c>
      <c r="IWV10" s="154">
        <v>0</v>
      </c>
      <c r="IWW10" s="154">
        <v>0</v>
      </c>
      <c r="IWX10" s="154">
        <v>0</v>
      </c>
      <c r="IWY10" s="154">
        <v>0</v>
      </c>
      <c r="IWZ10" s="154">
        <v>0</v>
      </c>
      <c r="IXA10" s="154">
        <v>0</v>
      </c>
      <c r="IXB10" s="154">
        <v>0</v>
      </c>
      <c r="IXC10" s="154">
        <v>0</v>
      </c>
      <c r="IXD10" s="154">
        <v>0</v>
      </c>
      <c r="IXE10" s="154">
        <v>0</v>
      </c>
      <c r="IXF10" s="154">
        <v>0</v>
      </c>
      <c r="IXG10" s="154">
        <v>0</v>
      </c>
      <c r="IXH10" s="154">
        <v>0</v>
      </c>
      <c r="IXI10" s="154">
        <v>0</v>
      </c>
      <c r="IXJ10" s="154">
        <v>0</v>
      </c>
      <c r="IXK10" s="154">
        <v>0</v>
      </c>
      <c r="IXL10" s="154">
        <v>0</v>
      </c>
      <c r="IXM10" s="154">
        <v>0</v>
      </c>
      <c r="IXN10" s="154">
        <v>0</v>
      </c>
      <c r="IXO10" s="154">
        <v>0</v>
      </c>
      <c r="IXP10" s="154">
        <v>0</v>
      </c>
      <c r="IXQ10" s="154">
        <v>0</v>
      </c>
      <c r="IXR10" s="154">
        <v>0</v>
      </c>
      <c r="IXS10" s="154">
        <v>0</v>
      </c>
      <c r="IXT10" s="154">
        <v>0</v>
      </c>
      <c r="IXU10" s="154">
        <v>0</v>
      </c>
      <c r="IXV10" s="154">
        <v>0</v>
      </c>
      <c r="IXW10" s="154">
        <v>0</v>
      </c>
      <c r="IXX10" s="154">
        <v>0</v>
      </c>
      <c r="IXY10" s="154">
        <v>0</v>
      </c>
      <c r="IXZ10" s="154">
        <v>0</v>
      </c>
      <c r="IYA10" s="154">
        <v>0</v>
      </c>
      <c r="IYB10" s="154">
        <v>0</v>
      </c>
      <c r="IYC10" s="154">
        <v>0</v>
      </c>
      <c r="IYD10" s="154">
        <v>0</v>
      </c>
      <c r="IYE10" s="154">
        <v>0</v>
      </c>
      <c r="IYF10" s="154">
        <v>0</v>
      </c>
      <c r="IYG10" s="154">
        <v>0</v>
      </c>
      <c r="IYH10" s="154">
        <v>0</v>
      </c>
      <c r="IYI10" s="154">
        <v>0</v>
      </c>
      <c r="IYJ10" s="154">
        <v>0</v>
      </c>
      <c r="IYK10" s="154">
        <v>0</v>
      </c>
      <c r="IYL10" s="154">
        <v>0</v>
      </c>
      <c r="IYM10" s="154">
        <v>0</v>
      </c>
      <c r="IYN10" s="154">
        <v>0</v>
      </c>
      <c r="IYO10" s="154">
        <v>0</v>
      </c>
      <c r="IYP10" s="154">
        <v>0</v>
      </c>
      <c r="IYQ10" s="154">
        <v>0</v>
      </c>
      <c r="IYR10" s="154">
        <v>0</v>
      </c>
      <c r="IYS10" s="154">
        <v>0</v>
      </c>
      <c r="IYT10" s="154">
        <v>0</v>
      </c>
      <c r="IYU10" s="154">
        <v>0</v>
      </c>
      <c r="IYV10" s="154">
        <v>0</v>
      </c>
      <c r="IYW10" s="154">
        <v>0</v>
      </c>
      <c r="IYX10" s="154">
        <v>0</v>
      </c>
      <c r="IYY10" s="154">
        <v>0</v>
      </c>
      <c r="IYZ10" s="154">
        <v>0</v>
      </c>
      <c r="IZA10" s="154">
        <v>0</v>
      </c>
      <c r="IZB10" s="154">
        <v>0</v>
      </c>
      <c r="IZC10" s="154">
        <v>0</v>
      </c>
      <c r="IZD10" s="154">
        <v>0</v>
      </c>
      <c r="IZE10" s="154">
        <v>0</v>
      </c>
      <c r="IZF10" s="154">
        <v>0</v>
      </c>
      <c r="IZG10" s="154">
        <v>0</v>
      </c>
      <c r="IZH10" s="154">
        <v>0</v>
      </c>
      <c r="IZI10" s="154">
        <v>0</v>
      </c>
      <c r="IZJ10" s="154">
        <v>0</v>
      </c>
      <c r="IZK10" s="154">
        <v>0</v>
      </c>
      <c r="IZL10" s="154">
        <v>0</v>
      </c>
      <c r="IZM10" s="154">
        <v>0</v>
      </c>
      <c r="IZN10" s="154">
        <v>0</v>
      </c>
      <c r="IZO10" s="154">
        <v>0</v>
      </c>
      <c r="IZP10" s="154">
        <v>0</v>
      </c>
      <c r="IZQ10" s="154">
        <v>0</v>
      </c>
      <c r="IZR10" s="154">
        <v>0</v>
      </c>
      <c r="IZS10" s="154">
        <v>0</v>
      </c>
      <c r="IZT10" s="154">
        <v>0</v>
      </c>
      <c r="IZU10" s="154">
        <v>0</v>
      </c>
      <c r="IZV10" s="154">
        <v>0</v>
      </c>
      <c r="IZW10" s="154">
        <v>0</v>
      </c>
      <c r="IZX10" s="154">
        <v>0</v>
      </c>
      <c r="IZY10" s="154">
        <v>0</v>
      </c>
      <c r="IZZ10" s="154">
        <v>0</v>
      </c>
      <c r="JAA10" s="154">
        <v>0</v>
      </c>
      <c r="JAB10" s="154">
        <v>0</v>
      </c>
      <c r="JAC10" s="154">
        <v>0</v>
      </c>
      <c r="JAD10" s="154">
        <v>0</v>
      </c>
      <c r="JAE10" s="154">
        <v>0</v>
      </c>
      <c r="JAF10" s="154">
        <v>0</v>
      </c>
      <c r="JAG10" s="154">
        <v>0</v>
      </c>
      <c r="JAH10" s="154">
        <v>0</v>
      </c>
      <c r="JAI10" s="154">
        <v>0</v>
      </c>
      <c r="JAJ10" s="154">
        <v>0</v>
      </c>
      <c r="JAK10" s="154">
        <v>0</v>
      </c>
      <c r="JAL10" s="154">
        <v>0</v>
      </c>
      <c r="JAM10" s="154">
        <v>0</v>
      </c>
      <c r="JAN10" s="154">
        <v>0</v>
      </c>
      <c r="JAO10" s="154">
        <v>0</v>
      </c>
      <c r="JAP10" s="154">
        <v>0</v>
      </c>
      <c r="JAQ10" s="154">
        <v>0</v>
      </c>
      <c r="JAR10" s="154">
        <v>0</v>
      </c>
      <c r="JAS10" s="154">
        <v>0</v>
      </c>
      <c r="JAT10" s="154">
        <v>0</v>
      </c>
      <c r="JAU10" s="154">
        <v>0</v>
      </c>
      <c r="JAV10" s="154">
        <v>0</v>
      </c>
      <c r="JAW10" s="154">
        <v>0</v>
      </c>
      <c r="JAX10" s="154">
        <v>0</v>
      </c>
      <c r="JAY10" s="154">
        <v>0</v>
      </c>
      <c r="JAZ10" s="154">
        <v>0</v>
      </c>
      <c r="JBA10" s="154">
        <v>0</v>
      </c>
      <c r="JBB10" s="154">
        <v>0</v>
      </c>
      <c r="JBC10" s="154">
        <v>0</v>
      </c>
      <c r="JBD10" s="154">
        <v>0</v>
      </c>
      <c r="JBE10" s="154">
        <v>0</v>
      </c>
      <c r="JBF10" s="154">
        <v>0</v>
      </c>
      <c r="JBG10" s="154">
        <v>0</v>
      </c>
      <c r="JBH10" s="154">
        <v>0</v>
      </c>
      <c r="JBI10" s="154">
        <v>0</v>
      </c>
      <c r="JBJ10" s="154">
        <v>0</v>
      </c>
      <c r="JBK10" s="154">
        <v>0</v>
      </c>
      <c r="JBL10" s="154">
        <v>0</v>
      </c>
      <c r="JBM10" s="154">
        <v>0</v>
      </c>
      <c r="JBN10" s="154">
        <v>0</v>
      </c>
      <c r="JBO10" s="154">
        <v>0</v>
      </c>
      <c r="JBP10" s="154">
        <v>0</v>
      </c>
      <c r="JBQ10" s="154">
        <v>0</v>
      </c>
      <c r="JBR10" s="154">
        <v>0</v>
      </c>
      <c r="JBS10" s="154">
        <v>0</v>
      </c>
      <c r="JBT10" s="154">
        <v>0</v>
      </c>
      <c r="JBU10" s="154">
        <v>0</v>
      </c>
      <c r="JBV10" s="154">
        <v>0</v>
      </c>
      <c r="JBW10" s="154">
        <v>0</v>
      </c>
      <c r="JBX10" s="154">
        <v>0</v>
      </c>
      <c r="JBY10" s="154">
        <v>0</v>
      </c>
      <c r="JBZ10" s="154">
        <v>0</v>
      </c>
      <c r="JCA10" s="154">
        <v>0</v>
      </c>
      <c r="JCB10" s="154">
        <v>0</v>
      </c>
      <c r="JCC10" s="154">
        <v>0</v>
      </c>
      <c r="JCD10" s="154">
        <v>0</v>
      </c>
      <c r="JCE10" s="154">
        <v>0</v>
      </c>
      <c r="JCF10" s="154">
        <v>0</v>
      </c>
      <c r="JCG10" s="154">
        <v>0</v>
      </c>
      <c r="JCH10" s="154">
        <v>0</v>
      </c>
      <c r="JCI10" s="154">
        <v>0</v>
      </c>
      <c r="JCJ10" s="154">
        <v>0</v>
      </c>
      <c r="JCK10" s="154">
        <v>0</v>
      </c>
      <c r="JCL10" s="154">
        <v>0</v>
      </c>
      <c r="JCM10" s="154">
        <v>0</v>
      </c>
      <c r="JCN10" s="154">
        <v>0</v>
      </c>
      <c r="JCO10" s="154">
        <v>0</v>
      </c>
      <c r="JCP10" s="154">
        <v>0</v>
      </c>
      <c r="JCQ10" s="154">
        <v>0</v>
      </c>
      <c r="JCR10" s="154">
        <v>0</v>
      </c>
      <c r="JCS10" s="154">
        <v>0</v>
      </c>
      <c r="JCT10" s="154">
        <v>0</v>
      </c>
      <c r="JCU10" s="154">
        <v>0</v>
      </c>
      <c r="JCV10" s="154">
        <v>0</v>
      </c>
      <c r="JCW10" s="154">
        <v>0</v>
      </c>
      <c r="JCX10" s="154">
        <v>0</v>
      </c>
      <c r="JCY10" s="154">
        <v>0</v>
      </c>
      <c r="JCZ10" s="154">
        <v>0</v>
      </c>
      <c r="JDA10" s="154">
        <v>0</v>
      </c>
      <c r="JDB10" s="154">
        <v>0</v>
      </c>
      <c r="JDC10" s="154">
        <v>0</v>
      </c>
      <c r="JDD10" s="154">
        <v>0</v>
      </c>
      <c r="JDE10" s="154">
        <v>0</v>
      </c>
      <c r="JDF10" s="154">
        <v>0</v>
      </c>
      <c r="JDG10" s="154">
        <v>0</v>
      </c>
      <c r="JDH10" s="154">
        <v>0</v>
      </c>
      <c r="JDI10" s="154">
        <v>0</v>
      </c>
      <c r="JDJ10" s="154">
        <v>0</v>
      </c>
      <c r="JDK10" s="154">
        <v>0</v>
      </c>
      <c r="JDL10" s="154">
        <v>0</v>
      </c>
      <c r="JDM10" s="154">
        <v>0</v>
      </c>
      <c r="JDN10" s="154">
        <v>0</v>
      </c>
      <c r="JDO10" s="154">
        <v>0</v>
      </c>
      <c r="JDP10" s="154">
        <v>0</v>
      </c>
      <c r="JDQ10" s="154">
        <v>0</v>
      </c>
      <c r="JDR10" s="154">
        <v>0</v>
      </c>
      <c r="JDS10" s="154">
        <v>0</v>
      </c>
      <c r="JDT10" s="154">
        <v>0</v>
      </c>
      <c r="JDU10" s="154">
        <v>0</v>
      </c>
      <c r="JDV10" s="154">
        <v>0</v>
      </c>
      <c r="JDW10" s="154">
        <v>0</v>
      </c>
      <c r="JDX10" s="154">
        <v>0</v>
      </c>
      <c r="JDY10" s="154">
        <v>0</v>
      </c>
      <c r="JDZ10" s="154">
        <v>0</v>
      </c>
      <c r="JEA10" s="154">
        <v>0</v>
      </c>
      <c r="JEB10" s="154">
        <v>0</v>
      </c>
      <c r="JEC10" s="154">
        <v>0</v>
      </c>
      <c r="JED10" s="154">
        <v>0</v>
      </c>
      <c r="JEE10" s="154">
        <v>0</v>
      </c>
      <c r="JEF10" s="154">
        <v>0</v>
      </c>
      <c r="JEG10" s="154">
        <v>0</v>
      </c>
      <c r="JEH10" s="154">
        <v>0</v>
      </c>
      <c r="JEI10" s="154">
        <v>0</v>
      </c>
      <c r="JEJ10" s="154">
        <v>0</v>
      </c>
      <c r="JEK10" s="154">
        <v>0</v>
      </c>
      <c r="JEL10" s="154">
        <v>0</v>
      </c>
      <c r="JEM10" s="154">
        <v>0</v>
      </c>
      <c r="JEN10" s="154">
        <v>0</v>
      </c>
      <c r="JEO10" s="154">
        <v>0</v>
      </c>
      <c r="JEP10" s="154">
        <v>0</v>
      </c>
      <c r="JEQ10" s="154">
        <v>0</v>
      </c>
      <c r="JER10" s="154">
        <v>0</v>
      </c>
      <c r="JES10" s="154">
        <v>0</v>
      </c>
      <c r="JET10" s="154">
        <v>0</v>
      </c>
      <c r="JEU10" s="154">
        <v>0</v>
      </c>
      <c r="JEV10" s="154">
        <v>0</v>
      </c>
      <c r="JEW10" s="154">
        <v>0</v>
      </c>
      <c r="JEX10" s="154">
        <v>0</v>
      </c>
      <c r="JEY10" s="154">
        <v>0</v>
      </c>
      <c r="JEZ10" s="154">
        <v>0</v>
      </c>
      <c r="JFA10" s="154">
        <v>0</v>
      </c>
      <c r="JFB10" s="154">
        <v>0</v>
      </c>
      <c r="JFC10" s="154">
        <v>0</v>
      </c>
      <c r="JFD10" s="154">
        <v>0</v>
      </c>
      <c r="JFE10" s="154">
        <v>0</v>
      </c>
      <c r="JFF10" s="154">
        <v>0</v>
      </c>
      <c r="JFG10" s="154">
        <v>0</v>
      </c>
      <c r="JFH10" s="154">
        <v>0</v>
      </c>
      <c r="JFI10" s="154">
        <v>0</v>
      </c>
      <c r="JFJ10" s="154">
        <v>0</v>
      </c>
      <c r="JFK10" s="154">
        <v>0</v>
      </c>
      <c r="JFL10" s="154">
        <v>0</v>
      </c>
      <c r="JFM10" s="154">
        <v>0</v>
      </c>
      <c r="JFN10" s="154">
        <v>0</v>
      </c>
      <c r="JFO10" s="154">
        <v>0</v>
      </c>
      <c r="JFP10" s="154">
        <v>0</v>
      </c>
      <c r="JFQ10" s="154">
        <v>0</v>
      </c>
      <c r="JFR10" s="154">
        <v>0</v>
      </c>
      <c r="JFS10" s="154">
        <v>0</v>
      </c>
      <c r="JFT10" s="154">
        <v>0</v>
      </c>
      <c r="JFU10" s="154">
        <v>0</v>
      </c>
      <c r="JFV10" s="154">
        <v>0</v>
      </c>
      <c r="JFW10" s="154">
        <v>0</v>
      </c>
      <c r="JFX10" s="154">
        <v>0</v>
      </c>
      <c r="JFY10" s="154">
        <v>0</v>
      </c>
      <c r="JFZ10" s="154">
        <v>0</v>
      </c>
      <c r="JGA10" s="154">
        <v>0</v>
      </c>
      <c r="JGB10" s="154">
        <v>0</v>
      </c>
      <c r="JGC10" s="154">
        <v>0</v>
      </c>
      <c r="JGD10" s="154">
        <v>0</v>
      </c>
      <c r="JGE10" s="154">
        <v>0</v>
      </c>
      <c r="JGF10" s="154">
        <v>0</v>
      </c>
      <c r="JGG10" s="154">
        <v>0</v>
      </c>
      <c r="JGH10" s="154">
        <v>0</v>
      </c>
      <c r="JGI10" s="154">
        <v>0</v>
      </c>
      <c r="JGJ10" s="154">
        <v>0</v>
      </c>
      <c r="JGK10" s="154">
        <v>0</v>
      </c>
      <c r="JGL10" s="154">
        <v>0</v>
      </c>
      <c r="JGM10" s="154">
        <v>0</v>
      </c>
      <c r="JGN10" s="154">
        <v>0</v>
      </c>
      <c r="JGO10" s="154">
        <v>0</v>
      </c>
      <c r="JGP10" s="154">
        <v>0</v>
      </c>
      <c r="JGQ10" s="154">
        <v>0</v>
      </c>
      <c r="JGR10" s="154">
        <v>0</v>
      </c>
      <c r="JGS10" s="154">
        <v>0</v>
      </c>
      <c r="JGT10" s="154">
        <v>0</v>
      </c>
      <c r="JGU10" s="154">
        <v>0</v>
      </c>
      <c r="JGV10" s="154">
        <v>0</v>
      </c>
      <c r="JGW10" s="154">
        <v>0</v>
      </c>
      <c r="JGX10" s="154">
        <v>0</v>
      </c>
      <c r="JGY10" s="154">
        <v>0</v>
      </c>
      <c r="JGZ10" s="154">
        <v>0</v>
      </c>
      <c r="JHA10" s="154">
        <v>0</v>
      </c>
      <c r="JHB10" s="154">
        <v>0</v>
      </c>
      <c r="JHC10" s="154">
        <v>0</v>
      </c>
      <c r="JHD10" s="154">
        <v>0</v>
      </c>
      <c r="JHE10" s="154">
        <v>0</v>
      </c>
      <c r="JHF10" s="154">
        <v>0</v>
      </c>
      <c r="JHG10" s="154">
        <v>0</v>
      </c>
      <c r="JHH10" s="154">
        <v>0</v>
      </c>
      <c r="JHI10" s="154">
        <v>0</v>
      </c>
      <c r="JHJ10" s="154">
        <v>0</v>
      </c>
      <c r="JHK10" s="154">
        <v>0</v>
      </c>
      <c r="JHL10" s="154">
        <v>0</v>
      </c>
      <c r="JHM10" s="154">
        <v>0</v>
      </c>
      <c r="JHN10" s="154">
        <v>0</v>
      </c>
      <c r="JHO10" s="154">
        <v>0</v>
      </c>
      <c r="JHP10" s="154">
        <v>0</v>
      </c>
      <c r="JHQ10" s="154">
        <v>0</v>
      </c>
      <c r="JHR10" s="154">
        <v>0</v>
      </c>
      <c r="JHS10" s="154">
        <v>0</v>
      </c>
      <c r="JHT10" s="154">
        <v>0</v>
      </c>
      <c r="JHU10" s="154">
        <v>0</v>
      </c>
      <c r="JHV10" s="154">
        <v>0</v>
      </c>
      <c r="JHW10" s="154">
        <v>0</v>
      </c>
      <c r="JHX10" s="154">
        <v>0</v>
      </c>
      <c r="JHY10" s="154">
        <v>0</v>
      </c>
      <c r="JHZ10" s="154">
        <v>0</v>
      </c>
      <c r="JIA10" s="154">
        <v>0</v>
      </c>
      <c r="JIB10" s="154">
        <v>0</v>
      </c>
      <c r="JIC10" s="154">
        <v>0</v>
      </c>
      <c r="JID10" s="154">
        <v>0</v>
      </c>
      <c r="JIE10" s="154">
        <v>0</v>
      </c>
      <c r="JIF10" s="154">
        <v>0</v>
      </c>
      <c r="JIG10" s="154">
        <v>0</v>
      </c>
      <c r="JIH10" s="154">
        <v>0</v>
      </c>
      <c r="JII10" s="154">
        <v>0</v>
      </c>
      <c r="JIJ10" s="154">
        <v>0</v>
      </c>
      <c r="JIK10" s="154">
        <v>0</v>
      </c>
      <c r="JIL10" s="154">
        <v>0</v>
      </c>
      <c r="JIM10" s="154">
        <v>0</v>
      </c>
      <c r="JIN10" s="154">
        <v>0</v>
      </c>
      <c r="JIO10" s="154">
        <v>0</v>
      </c>
      <c r="JIP10" s="154">
        <v>0</v>
      </c>
      <c r="JIQ10" s="154">
        <v>0</v>
      </c>
      <c r="JIR10" s="154">
        <v>0</v>
      </c>
      <c r="JIS10" s="154">
        <v>0</v>
      </c>
      <c r="JIT10" s="154">
        <v>0</v>
      </c>
      <c r="JIU10" s="154">
        <v>0</v>
      </c>
      <c r="JIV10" s="154">
        <v>0</v>
      </c>
      <c r="JIW10" s="154">
        <v>0</v>
      </c>
      <c r="JIX10" s="154">
        <v>0</v>
      </c>
      <c r="JIY10" s="154">
        <v>0</v>
      </c>
      <c r="JIZ10" s="154">
        <v>0</v>
      </c>
      <c r="JJA10" s="154">
        <v>0</v>
      </c>
      <c r="JJB10" s="154">
        <v>0</v>
      </c>
      <c r="JJC10" s="154">
        <v>0</v>
      </c>
      <c r="JJD10" s="154">
        <v>0</v>
      </c>
      <c r="JJE10" s="154">
        <v>0</v>
      </c>
      <c r="JJF10" s="154">
        <v>0</v>
      </c>
      <c r="JJG10" s="154">
        <v>0</v>
      </c>
      <c r="JJH10" s="154">
        <v>0</v>
      </c>
      <c r="JJI10" s="154">
        <v>0</v>
      </c>
      <c r="JJJ10" s="154">
        <v>0</v>
      </c>
      <c r="JJK10" s="154">
        <v>0</v>
      </c>
      <c r="JJL10" s="154">
        <v>0</v>
      </c>
      <c r="JJM10" s="154">
        <v>0</v>
      </c>
      <c r="JJN10" s="154">
        <v>0</v>
      </c>
      <c r="JJO10" s="154">
        <v>0</v>
      </c>
      <c r="JJP10" s="154">
        <v>0</v>
      </c>
      <c r="JJQ10" s="154">
        <v>0</v>
      </c>
      <c r="JJR10" s="154">
        <v>0</v>
      </c>
      <c r="JJS10" s="154">
        <v>0</v>
      </c>
      <c r="JJT10" s="154">
        <v>0</v>
      </c>
      <c r="JJU10" s="154">
        <v>0</v>
      </c>
      <c r="JJV10" s="154">
        <v>0</v>
      </c>
      <c r="JJW10" s="154">
        <v>0</v>
      </c>
      <c r="JJX10" s="154">
        <v>0</v>
      </c>
      <c r="JJY10" s="154">
        <v>0</v>
      </c>
      <c r="JJZ10" s="154">
        <v>0</v>
      </c>
      <c r="JKA10" s="154">
        <v>0</v>
      </c>
      <c r="JKB10" s="154">
        <v>0</v>
      </c>
      <c r="JKC10" s="154">
        <v>0</v>
      </c>
      <c r="JKD10" s="154">
        <v>0</v>
      </c>
      <c r="JKE10" s="154">
        <v>0</v>
      </c>
      <c r="JKF10" s="154">
        <v>0</v>
      </c>
      <c r="JKG10" s="154">
        <v>0</v>
      </c>
      <c r="JKH10" s="154">
        <v>0</v>
      </c>
      <c r="JKI10" s="154">
        <v>0</v>
      </c>
      <c r="JKJ10" s="154">
        <v>0</v>
      </c>
      <c r="JKK10" s="154">
        <v>0</v>
      </c>
      <c r="JKL10" s="154">
        <v>0</v>
      </c>
      <c r="JKM10" s="154">
        <v>0</v>
      </c>
      <c r="JKN10" s="154">
        <v>0</v>
      </c>
      <c r="JKO10" s="154">
        <v>0</v>
      </c>
      <c r="JKP10" s="154">
        <v>0</v>
      </c>
      <c r="JKQ10" s="154">
        <v>0</v>
      </c>
      <c r="JKR10" s="154">
        <v>0</v>
      </c>
      <c r="JKS10" s="154">
        <v>0</v>
      </c>
      <c r="JKT10" s="154">
        <v>0</v>
      </c>
      <c r="JKU10" s="154">
        <v>0</v>
      </c>
      <c r="JKV10" s="154">
        <v>0</v>
      </c>
      <c r="JKW10" s="154">
        <v>0</v>
      </c>
      <c r="JKX10" s="154">
        <v>0</v>
      </c>
      <c r="JKY10" s="154">
        <v>0</v>
      </c>
      <c r="JKZ10" s="154">
        <v>0</v>
      </c>
      <c r="JLA10" s="154">
        <v>0</v>
      </c>
      <c r="JLB10" s="154">
        <v>0</v>
      </c>
      <c r="JLC10" s="154">
        <v>0</v>
      </c>
      <c r="JLD10" s="154">
        <v>0</v>
      </c>
      <c r="JLE10" s="154">
        <v>0</v>
      </c>
      <c r="JLF10" s="154">
        <v>0</v>
      </c>
      <c r="JLG10" s="154">
        <v>0</v>
      </c>
      <c r="JLH10" s="154">
        <v>0</v>
      </c>
      <c r="JLI10" s="154">
        <v>0</v>
      </c>
      <c r="JLJ10" s="154">
        <v>0</v>
      </c>
      <c r="JLK10" s="154">
        <v>0</v>
      </c>
      <c r="JLL10" s="154">
        <v>0</v>
      </c>
      <c r="JLM10" s="154">
        <v>0</v>
      </c>
      <c r="JLN10" s="154">
        <v>0</v>
      </c>
      <c r="JLO10" s="154">
        <v>0</v>
      </c>
      <c r="JLP10" s="154">
        <v>0</v>
      </c>
      <c r="JLQ10" s="154">
        <v>0</v>
      </c>
      <c r="JLR10" s="154">
        <v>0</v>
      </c>
      <c r="JLS10" s="154">
        <v>0</v>
      </c>
      <c r="JLT10" s="154">
        <v>0</v>
      </c>
      <c r="JLU10" s="154">
        <v>0</v>
      </c>
      <c r="JLV10" s="154">
        <v>0</v>
      </c>
      <c r="JLW10" s="154">
        <v>0</v>
      </c>
      <c r="JLX10" s="154">
        <v>0</v>
      </c>
      <c r="JLY10" s="154">
        <v>0</v>
      </c>
      <c r="JLZ10" s="154">
        <v>0</v>
      </c>
      <c r="JMA10" s="154">
        <v>0</v>
      </c>
      <c r="JMB10" s="154">
        <v>0</v>
      </c>
      <c r="JMC10" s="154">
        <v>0</v>
      </c>
      <c r="JMD10" s="154">
        <v>0</v>
      </c>
      <c r="JME10" s="154">
        <v>0</v>
      </c>
      <c r="JMF10" s="154">
        <v>0</v>
      </c>
      <c r="JMG10" s="154">
        <v>0</v>
      </c>
      <c r="JMH10" s="154">
        <v>0</v>
      </c>
      <c r="JMI10" s="154">
        <v>0</v>
      </c>
      <c r="JMJ10" s="154">
        <v>0</v>
      </c>
      <c r="JMK10" s="154">
        <v>0</v>
      </c>
      <c r="JML10" s="154">
        <v>0</v>
      </c>
      <c r="JMM10" s="154">
        <v>0</v>
      </c>
      <c r="JMN10" s="154">
        <v>0</v>
      </c>
      <c r="JMO10" s="154">
        <v>0</v>
      </c>
      <c r="JMP10" s="154">
        <v>0</v>
      </c>
      <c r="JMQ10" s="154">
        <v>0</v>
      </c>
      <c r="JMR10" s="154">
        <v>0</v>
      </c>
      <c r="JMS10" s="154">
        <v>0</v>
      </c>
      <c r="JMT10" s="154">
        <v>0</v>
      </c>
      <c r="JMU10" s="154">
        <v>0</v>
      </c>
      <c r="JMV10" s="154">
        <v>0</v>
      </c>
      <c r="JMW10" s="154">
        <v>0</v>
      </c>
      <c r="JMX10" s="154">
        <v>0</v>
      </c>
      <c r="JMY10" s="154">
        <v>0</v>
      </c>
      <c r="JMZ10" s="154">
        <v>0</v>
      </c>
      <c r="JNA10" s="154">
        <v>0</v>
      </c>
      <c r="JNB10" s="154">
        <v>0</v>
      </c>
      <c r="JNC10" s="154">
        <v>0</v>
      </c>
      <c r="JND10" s="154">
        <v>0</v>
      </c>
      <c r="JNE10" s="154">
        <v>0</v>
      </c>
      <c r="JNF10" s="154">
        <v>0</v>
      </c>
      <c r="JNG10" s="154">
        <v>0</v>
      </c>
      <c r="JNH10" s="154">
        <v>0</v>
      </c>
      <c r="JNI10" s="154">
        <v>0</v>
      </c>
      <c r="JNJ10" s="154">
        <v>0</v>
      </c>
      <c r="JNK10" s="154">
        <v>0</v>
      </c>
      <c r="JNL10" s="154">
        <v>0</v>
      </c>
      <c r="JNM10" s="154">
        <v>0</v>
      </c>
      <c r="JNN10" s="154">
        <v>0</v>
      </c>
      <c r="JNO10" s="154">
        <v>0</v>
      </c>
      <c r="JNP10" s="154">
        <v>0</v>
      </c>
      <c r="JNQ10" s="154">
        <v>0</v>
      </c>
      <c r="JNR10" s="154">
        <v>0</v>
      </c>
      <c r="JNS10" s="154">
        <v>0</v>
      </c>
      <c r="JNT10" s="154">
        <v>0</v>
      </c>
      <c r="JNU10" s="154">
        <v>0</v>
      </c>
      <c r="JNV10" s="154">
        <v>0</v>
      </c>
      <c r="JNW10" s="154">
        <v>0</v>
      </c>
      <c r="JNX10" s="154">
        <v>0</v>
      </c>
      <c r="JNY10" s="154">
        <v>0</v>
      </c>
      <c r="JNZ10" s="154">
        <v>0</v>
      </c>
      <c r="JOA10" s="154">
        <v>0</v>
      </c>
      <c r="JOB10" s="154">
        <v>0</v>
      </c>
      <c r="JOC10" s="154">
        <v>0</v>
      </c>
      <c r="JOD10" s="154">
        <v>0</v>
      </c>
      <c r="JOE10" s="154">
        <v>0</v>
      </c>
      <c r="JOF10" s="154">
        <v>0</v>
      </c>
      <c r="JOG10" s="154">
        <v>0</v>
      </c>
      <c r="JOH10" s="154">
        <v>0</v>
      </c>
      <c r="JOI10" s="154">
        <v>0</v>
      </c>
      <c r="JOJ10" s="154">
        <v>0</v>
      </c>
      <c r="JOK10" s="154">
        <v>0</v>
      </c>
      <c r="JOL10" s="154">
        <v>0</v>
      </c>
      <c r="JOM10" s="154">
        <v>0</v>
      </c>
      <c r="JON10" s="154">
        <v>0</v>
      </c>
      <c r="JOO10" s="154">
        <v>0</v>
      </c>
      <c r="JOP10" s="154">
        <v>0</v>
      </c>
      <c r="JOQ10" s="154">
        <v>0</v>
      </c>
      <c r="JOR10" s="154">
        <v>0</v>
      </c>
      <c r="JOS10" s="154">
        <v>0</v>
      </c>
      <c r="JOT10" s="154">
        <v>0</v>
      </c>
      <c r="JOU10" s="154">
        <v>0</v>
      </c>
      <c r="JOV10" s="154">
        <v>0</v>
      </c>
      <c r="JOW10" s="154">
        <v>0</v>
      </c>
      <c r="JOX10" s="154">
        <v>0</v>
      </c>
      <c r="JOY10" s="154">
        <v>0</v>
      </c>
      <c r="JOZ10" s="154">
        <v>0</v>
      </c>
      <c r="JPA10" s="154">
        <v>0</v>
      </c>
      <c r="JPB10" s="154">
        <v>0</v>
      </c>
      <c r="JPC10" s="154">
        <v>0</v>
      </c>
      <c r="JPD10" s="154">
        <v>0</v>
      </c>
      <c r="JPE10" s="154">
        <v>0</v>
      </c>
      <c r="JPF10" s="154">
        <v>0</v>
      </c>
      <c r="JPG10" s="154">
        <v>0</v>
      </c>
      <c r="JPH10" s="154">
        <v>0</v>
      </c>
      <c r="JPI10" s="154">
        <v>0</v>
      </c>
      <c r="JPJ10" s="154">
        <v>0</v>
      </c>
      <c r="JPK10" s="154">
        <v>0</v>
      </c>
      <c r="JPL10" s="154">
        <v>0</v>
      </c>
      <c r="JPM10" s="154">
        <v>0</v>
      </c>
      <c r="JPN10" s="154">
        <v>0</v>
      </c>
      <c r="JPO10" s="154">
        <v>0</v>
      </c>
      <c r="JPP10" s="154">
        <v>0</v>
      </c>
      <c r="JPQ10" s="154">
        <v>0</v>
      </c>
      <c r="JPR10" s="154">
        <v>0</v>
      </c>
      <c r="JPS10" s="154">
        <v>0</v>
      </c>
      <c r="JPT10" s="154">
        <v>0</v>
      </c>
      <c r="JPU10" s="154">
        <v>0</v>
      </c>
      <c r="JPV10" s="154">
        <v>0</v>
      </c>
      <c r="JPW10" s="154">
        <v>0</v>
      </c>
      <c r="JPX10" s="154">
        <v>0</v>
      </c>
      <c r="JPY10" s="154">
        <v>0</v>
      </c>
      <c r="JPZ10" s="154">
        <v>0</v>
      </c>
      <c r="JQA10" s="154">
        <v>0</v>
      </c>
      <c r="JQB10" s="154">
        <v>0</v>
      </c>
      <c r="JQC10" s="154">
        <v>0</v>
      </c>
      <c r="JQD10" s="154">
        <v>0</v>
      </c>
      <c r="JQE10" s="154">
        <v>0</v>
      </c>
      <c r="JQF10" s="154">
        <v>0</v>
      </c>
      <c r="JQG10" s="154">
        <v>0</v>
      </c>
      <c r="JQH10" s="154">
        <v>0</v>
      </c>
      <c r="JQI10" s="154">
        <v>0</v>
      </c>
      <c r="JQJ10" s="154">
        <v>0</v>
      </c>
      <c r="JQK10" s="154">
        <v>0</v>
      </c>
      <c r="JQL10" s="154">
        <v>0</v>
      </c>
      <c r="JQM10" s="154">
        <v>0</v>
      </c>
      <c r="JQN10" s="154">
        <v>0</v>
      </c>
      <c r="JQO10" s="154">
        <v>0</v>
      </c>
      <c r="JQP10" s="154">
        <v>0</v>
      </c>
      <c r="JQQ10" s="154">
        <v>0</v>
      </c>
      <c r="JQR10" s="154">
        <v>0</v>
      </c>
      <c r="JQS10" s="154">
        <v>0</v>
      </c>
      <c r="JQT10" s="154">
        <v>0</v>
      </c>
      <c r="JQU10" s="154">
        <v>0</v>
      </c>
      <c r="JQV10" s="154">
        <v>0</v>
      </c>
      <c r="JQW10" s="154">
        <v>0</v>
      </c>
      <c r="JQX10" s="154">
        <v>0</v>
      </c>
      <c r="JQY10" s="154">
        <v>0</v>
      </c>
      <c r="JQZ10" s="154">
        <v>0</v>
      </c>
      <c r="JRA10" s="154">
        <v>0</v>
      </c>
      <c r="JRB10" s="154">
        <v>0</v>
      </c>
      <c r="JRC10" s="154">
        <v>0</v>
      </c>
      <c r="JRD10" s="154">
        <v>0</v>
      </c>
      <c r="JRE10" s="154">
        <v>0</v>
      </c>
      <c r="JRF10" s="154">
        <v>0</v>
      </c>
      <c r="JRG10" s="154">
        <v>0</v>
      </c>
      <c r="JRH10" s="154">
        <v>0</v>
      </c>
      <c r="JRI10" s="154">
        <v>0</v>
      </c>
      <c r="JRJ10" s="154">
        <v>0</v>
      </c>
      <c r="JRK10" s="154">
        <v>0</v>
      </c>
      <c r="JRL10" s="154">
        <v>0</v>
      </c>
      <c r="JRM10" s="154">
        <v>0</v>
      </c>
      <c r="JRN10" s="154">
        <v>0</v>
      </c>
      <c r="JRO10" s="154">
        <v>0</v>
      </c>
      <c r="JRP10" s="154">
        <v>0</v>
      </c>
      <c r="JRQ10" s="154">
        <v>0</v>
      </c>
      <c r="JRR10" s="154">
        <v>0</v>
      </c>
      <c r="JRS10" s="154">
        <v>0</v>
      </c>
      <c r="JRT10" s="154">
        <v>0</v>
      </c>
      <c r="JRU10" s="154">
        <v>0</v>
      </c>
      <c r="JRV10" s="154">
        <v>0</v>
      </c>
      <c r="JRW10" s="154">
        <v>0</v>
      </c>
      <c r="JRX10" s="154">
        <v>0</v>
      </c>
      <c r="JRY10" s="154">
        <v>0</v>
      </c>
      <c r="JRZ10" s="154">
        <v>0</v>
      </c>
      <c r="JSA10" s="154">
        <v>0</v>
      </c>
      <c r="JSB10" s="154">
        <v>0</v>
      </c>
      <c r="JSC10" s="154">
        <v>0</v>
      </c>
      <c r="JSD10" s="154">
        <v>0</v>
      </c>
      <c r="JSE10" s="154">
        <v>0</v>
      </c>
      <c r="JSF10" s="154">
        <v>0</v>
      </c>
      <c r="JSG10" s="154">
        <v>0</v>
      </c>
      <c r="JSH10" s="154">
        <v>0</v>
      </c>
      <c r="JSI10" s="154">
        <v>0</v>
      </c>
      <c r="JSJ10" s="154">
        <v>0</v>
      </c>
      <c r="JSK10" s="154">
        <v>0</v>
      </c>
      <c r="JSL10" s="154">
        <v>0</v>
      </c>
      <c r="JSM10" s="154">
        <v>0</v>
      </c>
      <c r="JSN10" s="154">
        <v>0</v>
      </c>
      <c r="JSO10" s="154">
        <v>0</v>
      </c>
      <c r="JSP10" s="154">
        <v>0</v>
      </c>
      <c r="JSQ10" s="154">
        <v>0</v>
      </c>
      <c r="JSR10" s="154">
        <v>0</v>
      </c>
      <c r="JSS10" s="154">
        <v>0</v>
      </c>
      <c r="JST10" s="154">
        <v>0</v>
      </c>
      <c r="JSU10" s="154">
        <v>0</v>
      </c>
      <c r="JSV10" s="154">
        <v>0</v>
      </c>
      <c r="JSW10" s="154">
        <v>0</v>
      </c>
      <c r="JSX10" s="154">
        <v>0</v>
      </c>
      <c r="JSY10" s="154">
        <v>0</v>
      </c>
      <c r="JSZ10" s="154">
        <v>0</v>
      </c>
      <c r="JTA10" s="154">
        <v>0</v>
      </c>
      <c r="JTB10" s="154">
        <v>0</v>
      </c>
      <c r="JTC10" s="154">
        <v>0</v>
      </c>
      <c r="JTD10" s="154">
        <v>0</v>
      </c>
      <c r="JTE10" s="154">
        <v>0</v>
      </c>
      <c r="JTF10" s="154">
        <v>0</v>
      </c>
      <c r="JTG10" s="154">
        <v>0</v>
      </c>
      <c r="JTH10" s="154">
        <v>0</v>
      </c>
      <c r="JTI10" s="154">
        <v>0</v>
      </c>
      <c r="JTJ10" s="154">
        <v>0</v>
      </c>
      <c r="JTK10" s="154">
        <v>0</v>
      </c>
      <c r="JTL10" s="154">
        <v>0</v>
      </c>
      <c r="JTM10" s="154">
        <v>0</v>
      </c>
      <c r="JTN10" s="154">
        <v>0</v>
      </c>
      <c r="JTO10" s="154">
        <v>0</v>
      </c>
      <c r="JTP10" s="154">
        <v>0</v>
      </c>
      <c r="JTQ10" s="154">
        <v>0</v>
      </c>
      <c r="JTR10" s="154">
        <v>0</v>
      </c>
      <c r="JTS10" s="154">
        <v>0</v>
      </c>
      <c r="JTT10" s="154">
        <v>0</v>
      </c>
      <c r="JTU10" s="154">
        <v>0</v>
      </c>
      <c r="JTV10" s="154">
        <v>0</v>
      </c>
      <c r="JTW10" s="154">
        <v>0</v>
      </c>
      <c r="JTX10" s="154">
        <v>0</v>
      </c>
      <c r="JTY10" s="154">
        <v>0</v>
      </c>
      <c r="JTZ10" s="154">
        <v>0</v>
      </c>
      <c r="JUA10" s="154">
        <v>0</v>
      </c>
      <c r="JUB10" s="154">
        <v>0</v>
      </c>
      <c r="JUC10" s="154">
        <v>0</v>
      </c>
      <c r="JUD10" s="154">
        <v>0</v>
      </c>
      <c r="JUE10" s="154">
        <v>0</v>
      </c>
      <c r="JUF10" s="154">
        <v>0</v>
      </c>
      <c r="JUG10" s="154">
        <v>0</v>
      </c>
      <c r="JUH10" s="154">
        <v>0</v>
      </c>
      <c r="JUI10" s="154">
        <v>0</v>
      </c>
      <c r="JUJ10" s="154">
        <v>0</v>
      </c>
      <c r="JUK10" s="154">
        <v>0</v>
      </c>
      <c r="JUL10" s="154">
        <v>0</v>
      </c>
      <c r="JUM10" s="154">
        <v>0</v>
      </c>
      <c r="JUN10" s="154">
        <v>0</v>
      </c>
      <c r="JUO10" s="154">
        <v>0</v>
      </c>
      <c r="JUP10" s="154">
        <v>0</v>
      </c>
      <c r="JUQ10" s="154">
        <v>0</v>
      </c>
      <c r="JUR10" s="154">
        <v>0</v>
      </c>
      <c r="JUS10" s="154">
        <v>0</v>
      </c>
      <c r="JUT10" s="154">
        <v>0</v>
      </c>
      <c r="JUU10" s="154">
        <v>0</v>
      </c>
      <c r="JUV10" s="154">
        <v>0</v>
      </c>
      <c r="JUW10" s="154">
        <v>0</v>
      </c>
      <c r="JUX10" s="154">
        <v>0</v>
      </c>
      <c r="JUY10" s="154">
        <v>0</v>
      </c>
      <c r="JUZ10" s="154">
        <v>0</v>
      </c>
      <c r="JVA10" s="154">
        <v>0</v>
      </c>
      <c r="JVB10" s="154">
        <v>0</v>
      </c>
      <c r="JVC10" s="154">
        <v>0</v>
      </c>
      <c r="JVD10" s="154">
        <v>0</v>
      </c>
      <c r="JVE10" s="154">
        <v>0</v>
      </c>
      <c r="JVF10" s="154">
        <v>0</v>
      </c>
      <c r="JVG10" s="154">
        <v>0</v>
      </c>
      <c r="JVH10" s="154">
        <v>0</v>
      </c>
      <c r="JVI10" s="154">
        <v>0</v>
      </c>
      <c r="JVJ10" s="154">
        <v>0</v>
      </c>
      <c r="JVK10" s="154">
        <v>0</v>
      </c>
      <c r="JVL10" s="154">
        <v>0</v>
      </c>
      <c r="JVM10" s="154">
        <v>0</v>
      </c>
      <c r="JVN10" s="154">
        <v>0</v>
      </c>
      <c r="JVO10" s="154">
        <v>0</v>
      </c>
      <c r="JVP10" s="154">
        <v>0</v>
      </c>
      <c r="JVQ10" s="154">
        <v>0</v>
      </c>
      <c r="JVR10" s="154">
        <v>0</v>
      </c>
      <c r="JVS10" s="154">
        <v>0</v>
      </c>
      <c r="JVT10" s="154">
        <v>0</v>
      </c>
      <c r="JVU10" s="154">
        <v>0</v>
      </c>
      <c r="JVV10" s="154">
        <v>0</v>
      </c>
      <c r="JVW10" s="154">
        <v>0</v>
      </c>
      <c r="JVX10" s="154">
        <v>0</v>
      </c>
      <c r="JVY10" s="154">
        <v>0</v>
      </c>
      <c r="JVZ10" s="154">
        <v>0</v>
      </c>
      <c r="JWA10" s="154">
        <v>0</v>
      </c>
      <c r="JWB10" s="154">
        <v>0</v>
      </c>
      <c r="JWC10" s="154">
        <v>0</v>
      </c>
      <c r="JWD10" s="154">
        <v>0</v>
      </c>
      <c r="JWE10" s="154">
        <v>0</v>
      </c>
      <c r="JWF10" s="154">
        <v>0</v>
      </c>
      <c r="JWG10" s="154">
        <v>0</v>
      </c>
      <c r="JWH10" s="154">
        <v>0</v>
      </c>
      <c r="JWI10" s="154">
        <v>0</v>
      </c>
      <c r="JWJ10" s="154">
        <v>0</v>
      </c>
      <c r="JWK10" s="154">
        <v>0</v>
      </c>
      <c r="JWL10" s="154">
        <v>0</v>
      </c>
      <c r="JWM10" s="154">
        <v>0</v>
      </c>
      <c r="JWN10" s="154">
        <v>0</v>
      </c>
      <c r="JWO10" s="154">
        <v>0</v>
      </c>
      <c r="JWP10" s="154">
        <v>0</v>
      </c>
      <c r="JWQ10" s="154">
        <v>0</v>
      </c>
      <c r="JWR10" s="154">
        <v>0</v>
      </c>
      <c r="JWS10" s="154">
        <v>0</v>
      </c>
      <c r="JWT10" s="154">
        <v>0</v>
      </c>
      <c r="JWU10" s="154">
        <v>0</v>
      </c>
      <c r="JWV10" s="154">
        <v>0</v>
      </c>
      <c r="JWW10" s="154">
        <v>0</v>
      </c>
      <c r="JWX10" s="154">
        <v>0</v>
      </c>
      <c r="JWY10" s="154">
        <v>0</v>
      </c>
      <c r="JWZ10" s="154">
        <v>0</v>
      </c>
      <c r="JXA10" s="154">
        <v>0</v>
      </c>
      <c r="JXB10" s="154">
        <v>0</v>
      </c>
      <c r="JXC10" s="154">
        <v>0</v>
      </c>
      <c r="JXD10" s="154">
        <v>0</v>
      </c>
      <c r="JXE10" s="154">
        <v>0</v>
      </c>
      <c r="JXF10" s="154">
        <v>0</v>
      </c>
      <c r="JXG10" s="154">
        <v>0</v>
      </c>
      <c r="JXH10" s="154">
        <v>0</v>
      </c>
      <c r="JXI10" s="154">
        <v>0</v>
      </c>
      <c r="JXJ10" s="154">
        <v>0</v>
      </c>
      <c r="JXK10" s="154">
        <v>0</v>
      </c>
      <c r="JXL10" s="154">
        <v>0</v>
      </c>
      <c r="JXM10" s="154">
        <v>0</v>
      </c>
      <c r="JXN10" s="154">
        <v>0</v>
      </c>
      <c r="JXO10" s="154">
        <v>0</v>
      </c>
      <c r="JXP10" s="154">
        <v>0</v>
      </c>
      <c r="JXQ10" s="154">
        <v>0</v>
      </c>
      <c r="JXR10" s="154">
        <v>0</v>
      </c>
      <c r="JXS10" s="154">
        <v>0</v>
      </c>
      <c r="JXT10" s="154">
        <v>0</v>
      </c>
      <c r="JXU10" s="154">
        <v>0</v>
      </c>
      <c r="JXV10" s="154">
        <v>0</v>
      </c>
      <c r="JXW10" s="154">
        <v>0</v>
      </c>
      <c r="JXX10" s="154">
        <v>0</v>
      </c>
      <c r="JXY10" s="154">
        <v>0</v>
      </c>
      <c r="JXZ10" s="154">
        <v>0</v>
      </c>
      <c r="JYA10" s="154">
        <v>0</v>
      </c>
      <c r="JYB10" s="154">
        <v>0</v>
      </c>
      <c r="JYC10" s="154">
        <v>0</v>
      </c>
      <c r="JYD10" s="154">
        <v>0</v>
      </c>
      <c r="JYE10" s="154">
        <v>0</v>
      </c>
      <c r="JYF10" s="154">
        <v>0</v>
      </c>
      <c r="JYG10" s="154">
        <v>0</v>
      </c>
      <c r="JYH10" s="154">
        <v>0</v>
      </c>
      <c r="JYI10" s="154">
        <v>0</v>
      </c>
      <c r="JYJ10" s="154">
        <v>0</v>
      </c>
      <c r="JYK10" s="154">
        <v>0</v>
      </c>
      <c r="JYL10" s="154">
        <v>0</v>
      </c>
      <c r="JYM10" s="154">
        <v>0</v>
      </c>
      <c r="JYN10" s="154">
        <v>0</v>
      </c>
      <c r="JYO10" s="154">
        <v>0</v>
      </c>
      <c r="JYP10" s="154">
        <v>0</v>
      </c>
      <c r="JYQ10" s="154">
        <v>0</v>
      </c>
      <c r="JYR10" s="154">
        <v>0</v>
      </c>
      <c r="JYS10" s="154">
        <v>0</v>
      </c>
      <c r="JYT10" s="154">
        <v>0</v>
      </c>
      <c r="JYU10" s="154">
        <v>0</v>
      </c>
      <c r="JYV10" s="154">
        <v>0</v>
      </c>
      <c r="JYW10" s="154">
        <v>0</v>
      </c>
      <c r="JYX10" s="154">
        <v>0</v>
      </c>
      <c r="JYY10" s="154">
        <v>0</v>
      </c>
      <c r="JYZ10" s="154">
        <v>0</v>
      </c>
      <c r="JZA10" s="154">
        <v>0</v>
      </c>
      <c r="JZB10" s="154">
        <v>0</v>
      </c>
      <c r="JZC10" s="154">
        <v>0</v>
      </c>
      <c r="JZD10" s="154">
        <v>0</v>
      </c>
      <c r="JZE10" s="154">
        <v>0</v>
      </c>
      <c r="JZF10" s="154">
        <v>0</v>
      </c>
      <c r="JZG10" s="154">
        <v>0</v>
      </c>
      <c r="JZH10" s="154">
        <v>0</v>
      </c>
      <c r="JZI10" s="154">
        <v>0</v>
      </c>
      <c r="JZJ10" s="154">
        <v>0</v>
      </c>
      <c r="JZK10" s="154">
        <v>0</v>
      </c>
      <c r="JZL10" s="154">
        <v>0</v>
      </c>
      <c r="JZM10" s="154">
        <v>0</v>
      </c>
      <c r="JZN10" s="154">
        <v>0</v>
      </c>
      <c r="JZO10" s="154">
        <v>0</v>
      </c>
      <c r="JZP10" s="154">
        <v>0</v>
      </c>
      <c r="JZQ10" s="154">
        <v>0</v>
      </c>
      <c r="JZR10" s="154">
        <v>0</v>
      </c>
      <c r="JZS10" s="154">
        <v>0</v>
      </c>
      <c r="JZT10" s="154">
        <v>0</v>
      </c>
      <c r="JZU10" s="154">
        <v>0</v>
      </c>
      <c r="JZV10" s="154">
        <v>0</v>
      </c>
      <c r="JZW10" s="154">
        <v>0</v>
      </c>
      <c r="JZX10" s="154">
        <v>0</v>
      </c>
      <c r="JZY10" s="154">
        <v>0</v>
      </c>
      <c r="JZZ10" s="154">
        <v>0</v>
      </c>
      <c r="KAA10" s="154">
        <v>0</v>
      </c>
      <c r="KAB10" s="154">
        <v>0</v>
      </c>
      <c r="KAC10" s="154">
        <v>0</v>
      </c>
      <c r="KAD10" s="154">
        <v>0</v>
      </c>
      <c r="KAE10" s="154">
        <v>0</v>
      </c>
      <c r="KAF10" s="154">
        <v>0</v>
      </c>
      <c r="KAG10" s="154">
        <v>0</v>
      </c>
      <c r="KAH10" s="154">
        <v>0</v>
      </c>
      <c r="KAI10" s="154">
        <v>0</v>
      </c>
      <c r="KAJ10" s="154">
        <v>0</v>
      </c>
      <c r="KAK10" s="154">
        <v>0</v>
      </c>
      <c r="KAL10" s="154">
        <v>0</v>
      </c>
      <c r="KAM10" s="154">
        <v>0</v>
      </c>
      <c r="KAN10" s="154">
        <v>0</v>
      </c>
      <c r="KAO10" s="154">
        <v>0</v>
      </c>
      <c r="KAP10" s="154">
        <v>0</v>
      </c>
      <c r="KAQ10" s="154">
        <v>0</v>
      </c>
      <c r="KAR10" s="154">
        <v>0</v>
      </c>
      <c r="KAS10" s="154">
        <v>0</v>
      </c>
      <c r="KAT10" s="154">
        <v>0</v>
      </c>
      <c r="KAU10" s="154">
        <v>0</v>
      </c>
      <c r="KAV10" s="154">
        <v>0</v>
      </c>
      <c r="KAW10" s="154">
        <v>0</v>
      </c>
      <c r="KAX10" s="154">
        <v>0</v>
      </c>
      <c r="KAY10" s="154">
        <v>0</v>
      </c>
      <c r="KAZ10" s="154">
        <v>0</v>
      </c>
      <c r="KBA10" s="154">
        <v>0</v>
      </c>
      <c r="KBB10" s="154">
        <v>0</v>
      </c>
      <c r="KBC10" s="154">
        <v>0</v>
      </c>
      <c r="KBD10" s="154">
        <v>0</v>
      </c>
      <c r="KBE10" s="154">
        <v>0</v>
      </c>
      <c r="KBF10" s="154">
        <v>0</v>
      </c>
      <c r="KBG10" s="154">
        <v>0</v>
      </c>
      <c r="KBH10" s="154">
        <v>0</v>
      </c>
      <c r="KBI10" s="154">
        <v>0</v>
      </c>
      <c r="KBJ10" s="154">
        <v>0</v>
      </c>
      <c r="KBK10" s="154">
        <v>0</v>
      </c>
      <c r="KBL10" s="154">
        <v>0</v>
      </c>
      <c r="KBM10" s="154">
        <v>0</v>
      </c>
      <c r="KBN10" s="154">
        <v>0</v>
      </c>
      <c r="KBO10" s="154">
        <v>0</v>
      </c>
      <c r="KBP10" s="154">
        <v>0</v>
      </c>
      <c r="KBQ10" s="154">
        <v>0</v>
      </c>
      <c r="KBR10" s="154">
        <v>0</v>
      </c>
      <c r="KBS10" s="154">
        <v>0</v>
      </c>
      <c r="KBT10" s="154">
        <v>0</v>
      </c>
      <c r="KBU10" s="154">
        <v>0</v>
      </c>
      <c r="KBV10" s="154">
        <v>0</v>
      </c>
      <c r="KBW10" s="154">
        <v>0</v>
      </c>
      <c r="KBX10" s="154">
        <v>0</v>
      </c>
      <c r="KBY10" s="154">
        <v>0</v>
      </c>
      <c r="KBZ10" s="154">
        <v>0</v>
      </c>
      <c r="KCA10" s="154">
        <v>0</v>
      </c>
      <c r="KCB10" s="154">
        <v>0</v>
      </c>
      <c r="KCC10" s="154">
        <v>0</v>
      </c>
      <c r="KCD10" s="154">
        <v>0</v>
      </c>
      <c r="KCE10" s="154">
        <v>0</v>
      </c>
      <c r="KCF10" s="154">
        <v>0</v>
      </c>
      <c r="KCG10" s="154">
        <v>0</v>
      </c>
      <c r="KCH10" s="154">
        <v>0</v>
      </c>
      <c r="KCI10" s="154">
        <v>0</v>
      </c>
      <c r="KCJ10" s="154">
        <v>0</v>
      </c>
      <c r="KCK10" s="154">
        <v>0</v>
      </c>
      <c r="KCL10" s="154">
        <v>0</v>
      </c>
      <c r="KCM10" s="154">
        <v>0</v>
      </c>
      <c r="KCN10" s="154">
        <v>0</v>
      </c>
      <c r="KCO10" s="154">
        <v>0</v>
      </c>
      <c r="KCP10" s="154">
        <v>0</v>
      </c>
      <c r="KCQ10" s="154">
        <v>0</v>
      </c>
      <c r="KCR10" s="154">
        <v>0</v>
      </c>
      <c r="KCS10" s="154">
        <v>0</v>
      </c>
      <c r="KCT10" s="154">
        <v>0</v>
      </c>
      <c r="KCU10" s="154">
        <v>0</v>
      </c>
      <c r="KCV10" s="154">
        <v>0</v>
      </c>
      <c r="KCW10" s="154">
        <v>0</v>
      </c>
      <c r="KCX10" s="154">
        <v>0</v>
      </c>
      <c r="KCY10" s="154">
        <v>0</v>
      </c>
      <c r="KCZ10" s="154">
        <v>0</v>
      </c>
      <c r="KDA10" s="154">
        <v>0</v>
      </c>
      <c r="KDB10" s="154">
        <v>0</v>
      </c>
      <c r="KDC10" s="154">
        <v>0</v>
      </c>
      <c r="KDD10" s="154">
        <v>0</v>
      </c>
      <c r="KDE10" s="154">
        <v>0</v>
      </c>
      <c r="KDF10" s="154">
        <v>0</v>
      </c>
      <c r="KDG10" s="154">
        <v>0</v>
      </c>
      <c r="KDH10" s="154">
        <v>0</v>
      </c>
      <c r="KDI10" s="154">
        <v>0</v>
      </c>
      <c r="KDJ10" s="154">
        <v>0</v>
      </c>
      <c r="KDK10" s="154">
        <v>0</v>
      </c>
      <c r="KDL10" s="154">
        <v>0</v>
      </c>
      <c r="KDM10" s="154">
        <v>0</v>
      </c>
      <c r="KDN10" s="154">
        <v>0</v>
      </c>
      <c r="KDO10" s="154">
        <v>0</v>
      </c>
      <c r="KDP10" s="154">
        <v>0</v>
      </c>
      <c r="KDQ10" s="154">
        <v>0</v>
      </c>
      <c r="KDR10" s="154">
        <v>0</v>
      </c>
      <c r="KDS10" s="154">
        <v>0</v>
      </c>
      <c r="KDT10" s="154">
        <v>0</v>
      </c>
      <c r="KDU10" s="154">
        <v>0</v>
      </c>
      <c r="KDV10" s="154">
        <v>0</v>
      </c>
      <c r="KDW10" s="154">
        <v>0</v>
      </c>
      <c r="KDX10" s="154">
        <v>0</v>
      </c>
      <c r="KDY10" s="154">
        <v>0</v>
      </c>
      <c r="KDZ10" s="154">
        <v>0</v>
      </c>
      <c r="KEA10" s="154">
        <v>0</v>
      </c>
      <c r="KEB10" s="154">
        <v>0</v>
      </c>
      <c r="KEC10" s="154">
        <v>0</v>
      </c>
      <c r="KED10" s="154">
        <v>0</v>
      </c>
      <c r="KEE10" s="154">
        <v>0</v>
      </c>
      <c r="KEF10" s="154">
        <v>0</v>
      </c>
      <c r="KEG10" s="154">
        <v>0</v>
      </c>
      <c r="KEH10" s="154">
        <v>0</v>
      </c>
      <c r="KEI10" s="154">
        <v>0</v>
      </c>
      <c r="KEJ10" s="154">
        <v>0</v>
      </c>
      <c r="KEK10" s="154">
        <v>0</v>
      </c>
      <c r="KEL10" s="154">
        <v>0</v>
      </c>
      <c r="KEM10" s="154">
        <v>0</v>
      </c>
      <c r="KEN10" s="154">
        <v>0</v>
      </c>
      <c r="KEO10" s="154">
        <v>0</v>
      </c>
      <c r="KEP10" s="154">
        <v>0</v>
      </c>
      <c r="KEQ10" s="154">
        <v>0</v>
      </c>
      <c r="KER10" s="154">
        <v>0</v>
      </c>
      <c r="KES10" s="154">
        <v>0</v>
      </c>
      <c r="KET10" s="154">
        <v>0</v>
      </c>
      <c r="KEU10" s="154">
        <v>0</v>
      </c>
      <c r="KEV10" s="154">
        <v>0</v>
      </c>
      <c r="KEW10" s="154">
        <v>0</v>
      </c>
      <c r="KEX10" s="154">
        <v>0</v>
      </c>
      <c r="KEY10" s="154">
        <v>0</v>
      </c>
      <c r="KEZ10" s="154">
        <v>0</v>
      </c>
      <c r="KFA10" s="154">
        <v>0</v>
      </c>
      <c r="KFB10" s="154">
        <v>0</v>
      </c>
      <c r="KFC10" s="154">
        <v>0</v>
      </c>
      <c r="KFD10" s="154">
        <v>0</v>
      </c>
      <c r="KFE10" s="154">
        <v>0</v>
      </c>
      <c r="KFF10" s="154">
        <v>0</v>
      </c>
      <c r="KFG10" s="154">
        <v>0</v>
      </c>
      <c r="KFH10" s="154">
        <v>0</v>
      </c>
      <c r="KFI10" s="154">
        <v>0</v>
      </c>
      <c r="KFJ10" s="154">
        <v>0</v>
      </c>
      <c r="KFK10" s="154">
        <v>0</v>
      </c>
      <c r="KFL10" s="154">
        <v>0</v>
      </c>
      <c r="KFM10" s="154">
        <v>0</v>
      </c>
      <c r="KFN10" s="154">
        <v>0</v>
      </c>
      <c r="KFO10" s="154">
        <v>0</v>
      </c>
      <c r="KFP10" s="154">
        <v>0</v>
      </c>
      <c r="KFQ10" s="154">
        <v>0</v>
      </c>
      <c r="KFR10" s="154">
        <v>0</v>
      </c>
      <c r="KFS10" s="154">
        <v>0</v>
      </c>
      <c r="KFT10" s="154">
        <v>0</v>
      </c>
      <c r="KFU10" s="154">
        <v>0</v>
      </c>
      <c r="KFV10" s="154">
        <v>0</v>
      </c>
      <c r="KFW10" s="154">
        <v>0</v>
      </c>
      <c r="KFX10" s="154">
        <v>0</v>
      </c>
      <c r="KFY10" s="154">
        <v>0</v>
      </c>
      <c r="KFZ10" s="154">
        <v>0</v>
      </c>
      <c r="KGA10" s="154">
        <v>0</v>
      </c>
      <c r="KGB10" s="154">
        <v>0</v>
      </c>
      <c r="KGC10" s="154">
        <v>0</v>
      </c>
      <c r="KGD10" s="154">
        <v>0</v>
      </c>
      <c r="KGE10" s="154">
        <v>0</v>
      </c>
      <c r="KGF10" s="154">
        <v>0</v>
      </c>
      <c r="KGG10" s="154">
        <v>0</v>
      </c>
      <c r="KGH10" s="154">
        <v>0</v>
      </c>
      <c r="KGI10" s="154">
        <v>0</v>
      </c>
      <c r="KGJ10" s="154">
        <v>0</v>
      </c>
      <c r="KGK10" s="154">
        <v>0</v>
      </c>
      <c r="KGL10" s="154">
        <v>0</v>
      </c>
      <c r="KGM10" s="154">
        <v>0</v>
      </c>
      <c r="KGN10" s="154">
        <v>0</v>
      </c>
      <c r="KGO10" s="154">
        <v>0</v>
      </c>
      <c r="KGP10" s="154">
        <v>0</v>
      </c>
      <c r="KGQ10" s="154">
        <v>0</v>
      </c>
      <c r="KGR10" s="154">
        <v>0</v>
      </c>
      <c r="KGS10" s="154">
        <v>0</v>
      </c>
      <c r="KGT10" s="154">
        <v>0</v>
      </c>
      <c r="KGU10" s="154">
        <v>0</v>
      </c>
      <c r="KGV10" s="154">
        <v>0</v>
      </c>
      <c r="KGW10" s="154">
        <v>0</v>
      </c>
      <c r="KGX10" s="154">
        <v>0</v>
      </c>
      <c r="KGY10" s="154">
        <v>0</v>
      </c>
      <c r="KGZ10" s="154">
        <v>0</v>
      </c>
      <c r="KHA10" s="154">
        <v>0</v>
      </c>
      <c r="KHB10" s="154">
        <v>0</v>
      </c>
      <c r="KHC10" s="154">
        <v>0</v>
      </c>
      <c r="KHD10" s="154">
        <v>0</v>
      </c>
      <c r="KHE10" s="154">
        <v>0</v>
      </c>
      <c r="KHF10" s="154">
        <v>0</v>
      </c>
      <c r="KHG10" s="154">
        <v>0</v>
      </c>
      <c r="KHH10" s="154">
        <v>0</v>
      </c>
      <c r="KHI10" s="154">
        <v>0</v>
      </c>
      <c r="KHJ10" s="154">
        <v>0</v>
      </c>
      <c r="KHK10" s="154">
        <v>0</v>
      </c>
      <c r="KHL10" s="154">
        <v>0</v>
      </c>
      <c r="KHM10" s="154">
        <v>0</v>
      </c>
      <c r="KHN10" s="154">
        <v>0</v>
      </c>
      <c r="KHO10" s="154">
        <v>0</v>
      </c>
      <c r="KHP10" s="154">
        <v>0</v>
      </c>
      <c r="KHQ10" s="154">
        <v>0</v>
      </c>
      <c r="KHR10" s="154">
        <v>0</v>
      </c>
      <c r="KHS10" s="154">
        <v>0</v>
      </c>
      <c r="KHT10" s="154">
        <v>0</v>
      </c>
      <c r="KHU10" s="154">
        <v>0</v>
      </c>
      <c r="KHV10" s="154">
        <v>0</v>
      </c>
      <c r="KHW10" s="154">
        <v>0</v>
      </c>
      <c r="KHX10" s="154">
        <v>0</v>
      </c>
      <c r="KHY10" s="154">
        <v>0</v>
      </c>
      <c r="KHZ10" s="154">
        <v>0</v>
      </c>
      <c r="KIA10" s="154">
        <v>0</v>
      </c>
      <c r="KIB10" s="154">
        <v>0</v>
      </c>
      <c r="KIC10" s="154">
        <v>0</v>
      </c>
      <c r="KID10" s="154">
        <v>0</v>
      </c>
      <c r="KIE10" s="154">
        <v>0</v>
      </c>
      <c r="KIF10" s="154">
        <v>0</v>
      </c>
      <c r="KIG10" s="154">
        <v>0</v>
      </c>
      <c r="KIH10" s="154">
        <v>0</v>
      </c>
      <c r="KII10" s="154">
        <v>0</v>
      </c>
      <c r="KIJ10" s="154">
        <v>0</v>
      </c>
      <c r="KIK10" s="154">
        <v>0</v>
      </c>
      <c r="KIL10" s="154">
        <v>0</v>
      </c>
      <c r="KIM10" s="154">
        <v>0</v>
      </c>
      <c r="KIN10" s="154">
        <v>0</v>
      </c>
      <c r="KIO10" s="154">
        <v>0</v>
      </c>
      <c r="KIP10" s="154">
        <v>0</v>
      </c>
      <c r="KIQ10" s="154">
        <v>0</v>
      </c>
      <c r="KIR10" s="154">
        <v>0</v>
      </c>
      <c r="KIS10" s="154">
        <v>0</v>
      </c>
      <c r="KIT10" s="154">
        <v>0</v>
      </c>
      <c r="KIU10" s="154">
        <v>0</v>
      </c>
      <c r="KIV10" s="154">
        <v>0</v>
      </c>
      <c r="KIW10" s="154">
        <v>0</v>
      </c>
      <c r="KIX10" s="154">
        <v>0</v>
      </c>
      <c r="KIY10" s="154">
        <v>0</v>
      </c>
      <c r="KIZ10" s="154">
        <v>0</v>
      </c>
      <c r="KJA10" s="154">
        <v>0</v>
      </c>
      <c r="KJB10" s="154">
        <v>0</v>
      </c>
      <c r="KJC10" s="154">
        <v>0</v>
      </c>
      <c r="KJD10" s="154">
        <v>0</v>
      </c>
      <c r="KJE10" s="154">
        <v>0</v>
      </c>
      <c r="KJF10" s="154">
        <v>0</v>
      </c>
      <c r="KJG10" s="154">
        <v>0</v>
      </c>
      <c r="KJH10" s="154">
        <v>0</v>
      </c>
      <c r="KJI10" s="154">
        <v>0</v>
      </c>
      <c r="KJJ10" s="154">
        <v>0</v>
      </c>
      <c r="KJK10" s="154">
        <v>0</v>
      </c>
      <c r="KJL10" s="154">
        <v>0</v>
      </c>
      <c r="KJM10" s="154">
        <v>0</v>
      </c>
      <c r="KJN10" s="154">
        <v>0</v>
      </c>
      <c r="KJO10" s="154">
        <v>0</v>
      </c>
      <c r="KJP10" s="154">
        <v>0</v>
      </c>
      <c r="KJQ10" s="154">
        <v>0</v>
      </c>
      <c r="KJR10" s="154">
        <v>0</v>
      </c>
      <c r="KJS10" s="154">
        <v>0</v>
      </c>
      <c r="KJT10" s="154">
        <v>0</v>
      </c>
      <c r="KJU10" s="154">
        <v>0</v>
      </c>
      <c r="KJV10" s="154">
        <v>0</v>
      </c>
      <c r="KJW10" s="154">
        <v>0</v>
      </c>
      <c r="KJX10" s="154">
        <v>0</v>
      </c>
      <c r="KJY10" s="154">
        <v>0</v>
      </c>
      <c r="KJZ10" s="154">
        <v>0</v>
      </c>
      <c r="KKA10" s="154">
        <v>0</v>
      </c>
      <c r="KKB10" s="154">
        <v>0</v>
      </c>
      <c r="KKC10" s="154">
        <v>0</v>
      </c>
      <c r="KKD10" s="154">
        <v>0</v>
      </c>
      <c r="KKE10" s="154">
        <v>0</v>
      </c>
      <c r="KKF10" s="154">
        <v>0</v>
      </c>
      <c r="KKG10" s="154">
        <v>0</v>
      </c>
      <c r="KKH10" s="154">
        <v>0</v>
      </c>
      <c r="KKI10" s="154">
        <v>0</v>
      </c>
      <c r="KKJ10" s="154">
        <v>0</v>
      </c>
      <c r="KKK10" s="154">
        <v>0</v>
      </c>
      <c r="KKL10" s="154">
        <v>0</v>
      </c>
      <c r="KKM10" s="154">
        <v>0</v>
      </c>
      <c r="KKN10" s="154">
        <v>0</v>
      </c>
      <c r="KKO10" s="154">
        <v>0</v>
      </c>
      <c r="KKP10" s="154">
        <v>0</v>
      </c>
      <c r="KKQ10" s="154">
        <v>0</v>
      </c>
      <c r="KKR10" s="154">
        <v>0</v>
      </c>
      <c r="KKS10" s="154">
        <v>0</v>
      </c>
      <c r="KKT10" s="154">
        <v>0</v>
      </c>
      <c r="KKU10" s="154">
        <v>0</v>
      </c>
      <c r="KKV10" s="154">
        <v>0</v>
      </c>
      <c r="KKW10" s="154">
        <v>0</v>
      </c>
      <c r="KKX10" s="154">
        <v>0</v>
      </c>
      <c r="KKY10" s="154">
        <v>0</v>
      </c>
      <c r="KKZ10" s="154">
        <v>0</v>
      </c>
      <c r="KLA10" s="154">
        <v>0</v>
      </c>
      <c r="KLB10" s="154">
        <v>0</v>
      </c>
      <c r="KLC10" s="154">
        <v>0</v>
      </c>
      <c r="KLD10" s="154">
        <v>0</v>
      </c>
      <c r="KLE10" s="154">
        <v>0</v>
      </c>
      <c r="KLF10" s="154">
        <v>0</v>
      </c>
      <c r="KLG10" s="154">
        <v>0</v>
      </c>
      <c r="KLH10" s="154">
        <v>0</v>
      </c>
      <c r="KLI10" s="154">
        <v>0</v>
      </c>
      <c r="KLJ10" s="154">
        <v>0</v>
      </c>
      <c r="KLK10" s="154">
        <v>0</v>
      </c>
      <c r="KLL10" s="154">
        <v>0</v>
      </c>
      <c r="KLM10" s="154">
        <v>0</v>
      </c>
      <c r="KLN10" s="154">
        <v>0</v>
      </c>
      <c r="KLO10" s="154">
        <v>0</v>
      </c>
      <c r="KLP10" s="154">
        <v>0</v>
      </c>
      <c r="KLQ10" s="154">
        <v>0</v>
      </c>
      <c r="KLR10" s="154">
        <v>0</v>
      </c>
      <c r="KLS10" s="154">
        <v>0</v>
      </c>
      <c r="KLT10" s="154">
        <v>0</v>
      </c>
      <c r="KLU10" s="154">
        <v>0</v>
      </c>
      <c r="KLV10" s="154">
        <v>0</v>
      </c>
      <c r="KLW10" s="154">
        <v>0</v>
      </c>
      <c r="KLX10" s="154">
        <v>0</v>
      </c>
      <c r="KLY10" s="154">
        <v>0</v>
      </c>
      <c r="KLZ10" s="154">
        <v>0</v>
      </c>
      <c r="KMA10" s="154">
        <v>0</v>
      </c>
      <c r="KMB10" s="154">
        <v>0</v>
      </c>
      <c r="KMC10" s="154">
        <v>0</v>
      </c>
      <c r="KMD10" s="154">
        <v>0</v>
      </c>
      <c r="KME10" s="154">
        <v>0</v>
      </c>
      <c r="KMF10" s="154">
        <v>0</v>
      </c>
      <c r="KMG10" s="154">
        <v>0</v>
      </c>
      <c r="KMH10" s="154">
        <v>0</v>
      </c>
      <c r="KMI10" s="154">
        <v>0</v>
      </c>
      <c r="KMJ10" s="154">
        <v>0</v>
      </c>
      <c r="KMK10" s="154">
        <v>0</v>
      </c>
      <c r="KML10" s="154">
        <v>0</v>
      </c>
      <c r="KMM10" s="154">
        <v>0</v>
      </c>
      <c r="KMN10" s="154">
        <v>0</v>
      </c>
      <c r="KMO10" s="154">
        <v>0</v>
      </c>
      <c r="KMP10" s="154">
        <v>0</v>
      </c>
      <c r="KMQ10" s="154">
        <v>0</v>
      </c>
      <c r="KMR10" s="154">
        <v>0</v>
      </c>
      <c r="KMS10" s="154">
        <v>0</v>
      </c>
      <c r="KMT10" s="154">
        <v>0</v>
      </c>
      <c r="KMU10" s="154">
        <v>0</v>
      </c>
      <c r="KMV10" s="154">
        <v>0</v>
      </c>
      <c r="KMW10" s="154">
        <v>0</v>
      </c>
      <c r="KMX10" s="154">
        <v>0</v>
      </c>
      <c r="KMY10" s="154">
        <v>0</v>
      </c>
      <c r="KMZ10" s="154">
        <v>0</v>
      </c>
      <c r="KNA10" s="154">
        <v>0</v>
      </c>
      <c r="KNB10" s="154">
        <v>0</v>
      </c>
      <c r="KNC10" s="154">
        <v>0</v>
      </c>
      <c r="KND10" s="154">
        <v>0</v>
      </c>
      <c r="KNE10" s="154">
        <v>0</v>
      </c>
      <c r="KNF10" s="154">
        <v>0</v>
      </c>
      <c r="KNG10" s="154">
        <v>0</v>
      </c>
      <c r="KNH10" s="154">
        <v>0</v>
      </c>
      <c r="KNI10" s="154">
        <v>0</v>
      </c>
      <c r="KNJ10" s="154">
        <v>0</v>
      </c>
      <c r="KNK10" s="154">
        <v>0</v>
      </c>
      <c r="KNL10" s="154">
        <v>0</v>
      </c>
      <c r="KNM10" s="154">
        <v>0</v>
      </c>
      <c r="KNN10" s="154">
        <v>0</v>
      </c>
      <c r="KNO10" s="154">
        <v>0</v>
      </c>
      <c r="KNP10" s="154">
        <v>0</v>
      </c>
      <c r="KNQ10" s="154">
        <v>0</v>
      </c>
      <c r="KNR10" s="154">
        <v>0</v>
      </c>
      <c r="KNS10" s="154">
        <v>0</v>
      </c>
      <c r="KNT10" s="154">
        <v>0</v>
      </c>
      <c r="KNU10" s="154">
        <v>0</v>
      </c>
      <c r="KNV10" s="154">
        <v>0</v>
      </c>
      <c r="KNW10" s="154">
        <v>0</v>
      </c>
      <c r="KNX10" s="154">
        <v>0</v>
      </c>
      <c r="KNY10" s="154">
        <v>0</v>
      </c>
      <c r="KNZ10" s="154">
        <v>0</v>
      </c>
      <c r="KOA10" s="154">
        <v>0</v>
      </c>
      <c r="KOB10" s="154">
        <v>0</v>
      </c>
      <c r="KOC10" s="154">
        <v>0</v>
      </c>
      <c r="KOD10" s="154">
        <v>0</v>
      </c>
      <c r="KOE10" s="154">
        <v>0</v>
      </c>
      <c r="KOF10" s="154">
        <v>0</v>
      </c>
      <c r="KOG10" s="154">
        <v>0</v>
      </c>
      <c r="KOH10" s="154">
        <v>0</v>
      </c>
      <c r="KOI10" s="154">
        <v>0</v>
      </c>
      <c r="KOJ10" s="154">
        <v>0</v>
      </c>
      <c r="KOK10" s="154">
        <v>0</v>
      </c>
      <c r="KOL10" s="154">
        <v>0</v>
      </c>
      <c r="KOM10" s="154">
        <v>0</v>
      </c>
      <c r="KON10" s="154">
        <v>0</v>
      </c>
      <c r="KOO10" s="154">
        <v>0</v>
      </c>
      <c r="KOP10" s="154">
        <v>0</v>
      </c>
      <c r="KOQ10" s="154">
        <v>0</v>
      </c>
      <c r="KOR10" s="154">
        <v>0</v>
      </c>
      <c r="KOS10" s="154">
        <v>0</v>
      </c>
      <c r="KOT10" s="154">
        <v>0</v>
      </c>
      <c r="KOU10" s="154">
        <v>0</v>
      </c>
      <c r="KOV10" s="154">
        <v>0</v>
      </c>
      <c r="KOW10" s="154">
        <v>0</v>
      </c>
      <c r="KOX10" s="154">
        <v>0</v>
      </c>
      <c r="KOY10" s="154">
        <v>0</v>
      </c>
      <c r="KOZ10" s="154">
        <v>0</v>
      </c>
      <c r="KPA10" s="154">
        <v>0</v>
      </c>
      <c r="KPB10" s="154">
        <v>0</v>
      </c>
      <c r="KPC10" s="154">
        <v>0</v>
      </c>
      <c r="KPD10" s="154">
        <v>0</v>
      </c>
      <c r="KPE10" s="154">
        <v>0</v>
      </c>
      <c r="KPF10" s="154">
        <v>0</v>
      </c>
      <c r="KPG10" s="154">
        <v>0</v>
      </c>
      <c r="KPH10" s="154">
        <v>0</v>
      </c>
      <c r="KPI10" s="154">
        <v>0</v>
      </c>
      <c r="KPJ10" s="154">
        <v>0</v>
      </c>
      <c r="KPK10" s="154">
        <v>0</v>
      </c>
      <c r="KPL10" s="154">
        <v>0</v>
      </c>
      <c r="KPM10" s="154">
        <v>0</v>
      </c>
      <c r="KPN10" s="154">
        <v>0</v>
      </c>
      <c r="KPO10" s="154">
        <v>0</v>
      </c>
      <c r="KPP10" s="154">
        <v>0</v>
      </c>
      <c r="KPQ10" s="154">
        <v>0</v>
      </c>
      <c r="KPR10" s="154">
        <v>0</v>
      </c>
      <c r="KPS10" s="154">
        <v>0</v>
      </c>
      <c r="KPT10" s="154">
        <v>0</v>
      </c>
      <c r="KPU10" s="154">
        <v>0</v>
      </c>
      <c r="KPV10" s="154">
        <v>0</v>
      </c>
      <c r="KPW10" s="154">
        <v>0</v>
      </c>
      <c r="KPX10" s="154">
        <v>0</v>
      </c>
      <c r="KPY10" s="154">
        <v>0</v>
      </c>
      <c r="KPZ10" s="154">
        <v>0</v>
      </c>
      <c r="KQA10" s="154">
        <v>0</v>
      </c>
      <c r="KQB10" s="154">
        <v>0</v>
      </c>
      <c r="KQC10" s="154">
        <v>0</v>
      </c>
      <c r="KQD10" s="154">
        <v>0</v>
      </c>
      <c r="KQE10" s="154">
        <v>0</v>
      </c>
      <c r="KQF10" s="154">
        <v>0</v>
      </c>
      <c r="KQG10" s="154">
        <v>0</v>
      </c>
      <c r="KQH10" s="154">
        <v>0</v>
      </c>
      <c r="KQI10" s="154">
        <v>0</v>
      </c>
      <c r="KQJ10" s="154">
        <v>0</v>
      </c>
      <c r="KQK10" s="154">
        <v>0</v>
      </c>
      <c r="KQL10" s="154">
        <v>0</v>
      </c>
      <c r="KQM10" s="154">
        <v>0</v>
      </c>
      <c r="KQN10" s="154">
        <v>0</v>
      </c>
      <c r="KQO10" s="154">
        <v>0</v>
      </c>
      <c r="KQP10" s="154">
        <v>0</v>
      </c>
      <c r="KQQ10" s="154">
        <v>0</v>
      </c>
      <c r="KQR10" s="154">
        <v>0</v>
      </c>
      <c r="KQS10" s="154">
        <v>0</v>
      </c>
      <c r="KQT10" s="154">
        <v>0</v>
      </c>
      <c r="KQU10" s="154">
        <v>0</v>
      </c>
      <c r="KQV10" s="154">
        <v>0</v>
      </c>
      <c r="KQW10" s="154">
        <v>0</v>
      </c>
      <c r="KQX10" s="154">
        <v>0</v>
      </c>
      <c r="KQY10" s="154">
        <v>0</v>
      </c>
      <c r="KQZ10" s="154">
        <v>0</v>
      </c>
      <c r="KRA10" s="154">
        <v>0</v>
      </c>
      <c r="KRB10" s="154">
        <v>0</v>
      </c>
      <c r="KRC10" s="154">
        <v>0</v>
      </c>
      <c r="KRD10" s="154">
        <v>0</v>
      </c>
      <c r="KRE10" s="154">
        <v>0</v>
      </c>
      <c r="KRF10" s="154">
        <v>0</v>
      </c>
      <c r="KRG10" s="154">
        <v>0</v>
      </c>
      <c r="KRH10" s="154">
        <v>0</v>
      </c>
      <c r="KRI10" s="154">
        <v>0</v>
      </c>
      <c r="KRJ10" s="154">
        <v>0</v>
      </c>
      <c r="KRK10" s="154">
        <v>0</v>
      </c>
      <c r="KRL10" s="154">
        <v>0</v>
      </c>
      <c r="KRM10" s="154">
        <v>0</v>
      </c>
      <c r="KRN10" s="154">
        <v>0</v>
      </c>
      <c r="KRO10" s="154">
        <v>0</v>
      </c>
      <c r="KRP10" s="154">
        <v>0</v>
      </c>
      <c r="KRQ10" s="154">
        <v>0</v>
      </c>
      <c r="KRR10" s="154">
        <v>0</v>
      </c>
      <c r="KRS10" s="154">
        <v>0</v>
      </c>
      <c r="KRT10" s="154">
        <v>0</v>
      </c>
      <c r="KRU10" s="154">
        <v>0</v>
      </c>
      <c r="KRV10" s="154">
        <v>0</v>
      </c>
      <c r="KRW10" s="154">
        <v>0</v>
      </c>
      <c r="KRX10" s="154">
        <v>0</v>
      </c>
      <c r="KRY10" s="154">
        <v>0</v>
      </c>
      <c r="KRZ10" s="154">
        <v>0</v>
      </c>
      <c r="KSA10" s="154">
        <v>0</v>
      </c>
      <c r="KSB10" s="154">
        <v>0</v>
      </c>
      <c r="KSC10" s="154">
        <v>0</v>
      </c>
      <c r="KSD10" s="154">
        <v>0</v>
      </c>
      <c r="KSE10" s="154">
        <v>0</v>
      </c>
      <c r="KSF10" s="154">
        <v>0</v>
      </c>
      <c r="KSG10" s="154">
        <v>0</v>
      </c>
      <c r="KSH10" s="154">
        <v>0</v>
      </c>
      <c r="KSI10" s="154">
        <v>0</v>
      </c>
      <c r="KSJ10" s="154">
        <v>0</v>
      </c>
      <c r="KSK10" s="154">
        <v>0</v>
      </c>
      <c r="KSL10" s="154">
        <v>0</v>
      </c>
      <c r="KSM10" s="154">
        <v>0</v>
      </c>
      <c r="KSN10" s="154">
        <v>0</v>
      </c>
      <c r="KSO10" s="154">
        <v>0</v>
      </c>
      <c r="KSP10" s="154">
        <v>0</v>
      </c>
      <c r="KSQ10" s="154">
        <v>0</v>
      </c>
      <c r="KSR10" s="154">
        <v>0</v>
      </c>
      <c r="KSS10" s="154">
        <v>0</v>
      </c>
      <c r="KST10" s="154">
        <v>0</v>
      </c>
      <c r="KSU10" s="154">
        <v>0</v>
      </c>
      <c r="KSV10" s="154">
        <v>0</v>
      </c>
      <c r="KSW10" s="154">
        <v>0</v>
      </c>
      <c r="KSX10" s="154">
        <v>0</v>
      </c>
      <c r="KSY10" s="154">
        <v>0</v>
      </c>
      <c r="KSZ10" s="154">
        <v>0</v>
      </c>
      <c r="KTA10" s="154">
        <v>0</v>
      </c>
      <c r="KTB10" s="154">
        <v>0</v>
      </c>
      <c r="KTC10" s="154">
        <v>0</v>
      </c>
      <c r="KTD10" s="154">
        <v>0</v>
      </c>
      <c r="KTE10" s="154">
        <v>0</v>
      </c>
      <c r="KTF10" s="154">
        <v>0</v>
      </c>
      <c r="KTG10" s="154">
        <v>0</v>
      </c>
      <c r="KTH10" s="154">
        <v>0</v>
      </c>
      <c r="KTI10" s="154">
        <v>0</v>
      </c>
      <c r="KTJ10" s="154">
        <v>0</v>
      </c>
      <c r="KTK10" s="154">
        <v>0</v>
      </c>
      <c r="KTL10" s="154">
        <v>0</v>
      </c>
      <c r="KTM10" s="154">
        <v>0</v>
      </c>
      <c r="KTN10" s="154">
        <v>0</v>
      </c>
      <c r="KTO10" s="154">
        <v>0</v>
      </c>
      <c r="KTP10" s="154">
        <v>0</v>
      </c>
      <c r="KTQ10" s="154">
        <v>0</v>
      </c>
      <c r="KTR10" s="154">
        <v>0</v>
      </c>
      <c r="KTS10" s="154">
        <v>0</v>
      </c>
      <c r="KTT10" s="154">
        <v>0</v>
      </c>
      <c r="KTU10" s="154">
        <v>0</v>
      </c>
      <c r="KTV10" s="154">
        <v>0</v>
      </c>
      <c r="KTW10" s="154">
        <v>0</v>
      </c>
      <c r="KTX10" s="154">
        <v>0</v>
      </c>
      <c r="KTY10" s="154">
        <v>0</v>
      </c>
      <c r="KTZ10" s="154">
        <v>0</v>
      </c>
      <c r="KUA10" s="154">
        <v>0</v>
      </c>
      <c r="KUB10" s="154">
        <v>0</v>
      </c>
      <c r="KUC10" s="154">
        <v>0</v>
      </c>
      <c r="KUD10" s="154">
        <v>0</v>
      </c>
      <c r="KUE10" s="154">
        <v>0</v>
      </c>
      <c r="KUF10" s="154">
        <v>0</v>
      </c>
      <c r="KUG10" s="154">
        <v>0</v>
      </c>
      <c r="KUH10" s="154">
        <v>0</v>
      </c>
      <c r="KUI10" s="154">
        <v>0</v>
      </c>
      <c r="KUJ10" s="154">
        <v>0</v>
      </c>
      <c r="KUK10" s="154">
        <v>0</v>
      </c>
      <c r="KUL10" s="154">
        <v>0</v>
      </c>
      <c r="KUM10" s="154">
        <v>0</v>
      </c>
      <c r="KUN10" s="154">
        <v>0</v>
      </c>
      <c r="KUO10" s="154">
        <v>0</v>
      </c>
      <c r="KUP10" s="154">
        <v>0</v>
      </c>
      <c r="KUQ10" s="154">
        <v>0</v>
      </c>
      <c r="KUR10" s="154">
        <v>0</v>
      </c>
      <c r="KUS10" s="154">
        <v>0</v>
      </c>
      <c r="KUT10" s="154">
        <v>0</v>
      </c>
      <c r="KUU10" s="154">
        <v>0</v>
      </c>
      <c r="KUV10" s="154">
        <v>0</v>
      </c>
      <c r="KUW10" s="154">
        <v>0</v>
      </c>
      <c r="KUX10" s="154">
        <v>0</v>
      </c>
      <c r="KUY10" s="154">
        <v>0</v>
      </c>
      <c r="KUZ10" s="154">
        <v>0</v>
      </c>
      <c r="KVA10" s="154">
        <v>0</v>
      </c>
      <c r="KVB10" s="154">
        <v>0</v>
      </c>
      <c r="KVC10" s="154">
        <v>0</v>
      </c>
      <c r="KVD10" s="154">
        <v>0</v>
      </c>
      <c r="KVE10" s="154">
        <v>0</v>
      </c>
      <c r="KVF10" s="154">
        <v>0</v>
      </c>
      <c r="KVG10" s="154">
        <v>0</v>
      </c>
      <c r="KVH10" s="154">
        <v>0</v>
      </c>
      <c r="KVI10" s="154">
        <v>0</v>
      </c>
      <c r="KVJ10" s="154">
        <v>0</v>
      </c>
      <c r="KVK10" s="154">
        <v>0</v>
      </c>
      <c r="KVL10" s="154">
        <v>0</v>
      </c>
      <c r="KVM10" s="154">
        <v>0</v>
      </c>
      <c r="KVN10" s="154">
        <v>0</v>
      </c>
      <c r="KVO10" s="154">
        <v>0</v>
      </c>
      <c r="KVP10" s="154">
        <v>0</v>
      </c>
      <c r="KVQ10" s="154">
        <v>0</v>
      </c>
      <c r="KVR10" s="154">
        <v>0</v>
      </c>
      <c r="KVS10" s="154">
        <v>0</v>
      </c>
      <c r="KVT10" s="154">
        <v>0</v>
      </c>
      <c r="KVU10" s="154">
        <v>0</v>
      </c>
      <c r="KVV10" s="154">
        <v>0</v>
      </c>
      <c r="KVW10" s="154">
        <v>0</v>
      </c>
      <c r="KVX10" s="154">
        <v>0</v>
      </c>
      <c r="KVY10" s="154">
        <v>0</v>
      </c>
      <c r="KVZ10" s="154">
        <v>0</v>
      </c>
      <c r="KWA10" s="154">
        <v>0</v>
      </c>
      <c r="KWB10" s="154">
        <v>0</v>
      </c>
      <c r="KWC10" s="154">
        <v>0</v>
      </c>
      <c r="KWD10" s="154">
        <v>0</v>
      </c>
      <c r="KWE10" s="154">
        <v>0</v>
      </c>
      <c r="KWF10" s="154">
        <v>0</v>
      </c>
      <c r="KWG10" s="154">
        <v>0</v>
      </c>
      <c r="KWH10" s="154">
        <v>0</v>
      </c>
      <c r="KWI10" s="154">
        <v>0</v>
      </c>
      <c r="KWJ10" s="154">
        <v>0</v>
      </c>
      <c r="KWK10" s="154">
        <v>0</v>
      </c>
      <c r="KWL10" s="154">
        <v>0</v>
      </c>
      <c r="KWM10" s="154">
        <v>0</v>
      </c>
      <c r="KWN10" s="154">
        <v>0</v>
      </c>
      <c r="KWO10" s="154">
        <v>0</v>
      </c>
      <c r="KWP10" s="154">
        <v>0</v>
      </c>
      <c r="KWQ10" s="154">
        <v>0</v>
      </c>
      <c r="KWR10" s="154">
        <v>0</v>
      </c>
      <c r="KWS10" s="154">
        <v>0</v>
      </c>
      <c r="KWT10" s="154">
        <v>0</v>
      </c>
      <c r="KWU10" s="154">
        <v>0</v>
      </c>
      <c r="KWV10" s="154">
        <v>0</v>
      </c>
      <c r="KWW10" s="154">
        <v>0</v>
      </c>
      <c r="KWX10" s="154">
        <v>0</v>
      </c>
      <c r="KWY10" s="154">
        <v>0</v>
      </c>
      <c r="KWZ10" s="154">
        <v>0</v>
      </c>
      <c r="KXA10" s="154">
        <v>0</v>
      </c>
      <c r="KXB10" s="154">
        <v>0</v>
      </c>
      <c r="KXC10" s="154">
        <v>0</v>
      </c>
      <c r="KXD10" s="154">
        <v>0</v>
      </c>
      <c r="KXE10" s="154">
        <v>0</v>
      </c>
      <c r="KXF10" s="154">
        <v>0</v>
      </c>
      <c r="KXG10" s="154">
        <v>0</v>
      </c>
      <c r="KXH10" s="154">
        <v>0</v>
      </c>
      <c r="KXI10" s="154">
        <v>0</v>
      </c>
      <c r="KXJ10" s="154">
        <v>0</v>
      </c>
      <c r="KXK10" s="154">
        <v>0</v>
      </c>
      <c r="KXL10" s="154">
        <v>0</v>
      </c>
      <c r="KXM10" s="154">
        <v>0</v>
      </c>
      <c r="KXN10" s="154">
        <v>0</v>
      </c>
      <c r="KXO10" s="154">
        <v>0</v>
      </c>
      <c r="KXP10" s="154">
        <v>0</v>
      </c>
      <c r="KXQ10" s="154">
        <v>0</v>
      </c>
      <c r="KXR10" s="154">
        <v>0</v>
      </c>
      <c r="KXS10" s="154">
        <v>0</v>
      </c>
      <c r="KXT10" s="154">
        <v>0</v>
      </c>
      <c r="KXU10" s="154">
        <v>0</v>
      </c>
      <c r="KXV10" s="154">
        <v>0</v>
      </c>
      <c r="KXW10" s="154">
        <v>0</v>
      </c>
      <c r="KXX10" s="154">
        <v>0</v>
      </c>
      <c r="KXY10" s="154">
        <v>0</v>
      </c>
      <c r="KXZ10" s="154">
        <v>0</v>
      </c>
      <c r="KYA10" s="154">
        <v>0</v>
      </c>
      <c r="KYB10" s="154">
        <v>0</v>
      </c>
      <c r="KYC10" s="154">
        <v>0</v>
      </c>
      <c r="KYD10" s="154">
        <v>0</v>
      </c>
      <c r="KYE10" s="154">
        <v>0</v>
      </c>
      <c r="KYF10" s="154">
        <v>0</v>
      </c>
      <c r="KYG10" s="154">
        <v>0</v>
      </c>
      <c r="KYH10" s="154">
        <v>0</v>
      </c>
      <c r="KYI10" s="154">
        <v>0</v>
      </c>
      <c r="KYJ10" s="154">
        <v>0</v>
      </c>
      <c r="KYK10" s="154">
        <v>0</v>
      </c>
      <c r="KYL10" s="154">
        <v>0</v>
      </c>
      <c r="KYM10" s="154">
        <v>0</v>
      </c>
      <c r="KYN10" s="154">
        <v>0</v>
      </c>
      <c r="KYO10" s="154">
        <v>0</v>
      </c>
      <c r="KYP10" s="154">
        <v>0</v>
      </c>
      <c r="KYQ10" s="154">
        <v>0</v>
      </c>
      <c r="KYR10" s="154">
        <v>0</v>
      </c>
      <c r="KYS10" s="154">
        <v>0</v>
      </c>
      <c r="KYT10" s="154">
        <v>0</v>
      </c>
      <c r="KYU10" s="154">
        <v>0</v>
      </c>
      <c r="KYV10" s="154">
        <v>0</v>
      </c>
      <c r="KYW10" s="154">
        <v>0</v>
      </c>
      <c r="KYX10" s="154">
        <v>0</v>
      </c>
      <c r="KYY10" s="154">
        <v>0</v>
      </c>
      <c r="KYZ10" s="154">
        <v>0</v>
      </c>
      <c r="KZA10" s="154">
        <v>0</v>
      </c>
      <c r="KZB10" s="154">
        <v>0</v>
      </c>
      <c r="KZC10" s="154">
        <v>0</v>
      </c>
      <c r="KZD10" s="154">
        <v>0</v>
      </c>
      <c r="KZE10" s="154">
        <v>0</v>
      </c>
      <c r="KZF10" s="154">
        <v>0</v>
      </c>
      <c r="KZG10" s="154">
        <v>0</v>
      </c>
      <c r="KZH10" s="154">
        <v>0</v>
      </c>
      <c r="KZI10" s="154">
        <v>0</v>
      </c>
      <c r="KZJ10" s="154">
        <v>0</v>
      </c>
      <c r="KZK10" s="154">
        <v>0</v>
      </c>
      <c r="KZL10" s="154">
        <v>0</v>
      </c>
      <c r="KZM10" s="154">
        <v>0</v>
      </c>
      <c r="KZN10" s="154">
        <v>0</v>
      </c>
      <c r="KZO10" s="154">
        <v>0</v>
      </c>
      <c r="KZP10" s="154">
        <v>0</v>
      </c>
      <c r="KZQ10" s="154">
        <v>0</v>
      </c>
      <c r="KZR10" s="154">
        <v>0</v>
      </c>
      <c r="KZS10" s="154">
        <v>0</v>
      </c>
      <c r="KZT10" s="154">
        <v>0</v>
      </c>
      <c r="KZU10" s="154">
        <v>0</v>
      </c>
      <c r="KZV10" s="154">
        <v>0</v>
      </c>
      <c r="KZW10" s="154">
        <v>0</v>
      </c>
      <c r="KZX10" s="154">
        <v>0</v>
      </c>
      <c r="KZY10" s="154">
        <v>0</v>
      </c>
      <c r="KZZ10" s="154">
        <v>0</v>
      </c>
      <c r="LAA10" s="154">
        <v>0</v>
      </c>
      <c r="LAB10" s="154">
        <v>0</v>
      </c>
      <c r="LAC10" s="154">
        <v>0</v>
      </c>
      <c r="LAD10" s="154">
        <v>0</v>
      </c>
      <c r="LAE10" s="154">
        <v>0</v>
      </c>
      <c r="LAF10" s="154">
        <v>0</v>
      </c>
      <c r="LAG10" s="154">
        <v>0</v>
      </c>
      <c r="LAH10" s="154">
        <v>0</v>
      </c>
      <c r="LAI10" s="154">
        <v>0</v>
      </c>
      <c r="LAJ10" s="154">
        <v>0</v>
      </c>
      <c r="LAK10" s="154">
        <v>0</v>
      </c>
      <c r="LAL10" s="154">
        <v>0</v>
      </c>
      <c r="LAM10" s="154">
        <v>0</v>
      </c>
      <c r="LAN10" s="154">
        <v>0</v>
      </c>
      <c r="LAO10" s="154">
        <v>0</v>
      </c>
      <c r="LAP10" s="154">
        <v>0</v>
      </c>
      <c r="LAQ10" s="154">
        <v>0</v>
      </c>
      <c r="LAR10" s="154">
        <v>0</v>
      </c>
      <c r="LAS10" s="154">
        <v>0</v>
      </c>
      <c r="LAT10" s="154">
        <v>0</v>
      </c>
      <c r="LAU10" s="154">
        <v>0</v>
      </c>
      <c r="LAV10" s="154">
        <v>0</v>
      </c>
      <c r="LAW10" s="154">
        <v>0</v>
      </c>
      <c r="LAX10" s="154">
        <v>0</v>
      </c>
      <c r="LAY10" s="154">
        <v>0</v>
      </c>
      <c r="LAZ10" s="154">
        <v>0</v>
      </c>
      <c r="LBA10" s="154">
        <v>0</v>
      </c>
      <c r="LBB10" s="154">
        <v>0</v>
      </c>
      <c r="LBC10" s="154">
        <v>0</v>
      </c>
      <c r="LBD10" s="154">
        <v>0</v>
      </c>
      <c r="LBE10" s="154">
        <v>0</v>
      </c>
      <c r="LBF10" s="154">
        <v>0</v>
      </c>
      <c r="LBG10" s="154">
        <v>0</v>
      </c>
      <c r="LBH10" s="154">
        <v>0</v>
      </c>
      <c r="LBI10" s="154">
        <v>0</v>
      </c>
      <c r="LBJ10" s="154">
        <v>0</v>
      </c>
      <c r="LBK10" s="154">
        <v>0</v>
      </c>
      <c r="LBL10" s="154">
        <v>0</v>
      </c>
      <c r="LBM10" s="154">
        <v>0</v>
      </c>
      <c r="LBN10" s="154">
        <v>0</v>
      </c>
      <c r="LBO10" s="154">
        <v>0</v>
      </c>
      <c r="LBP10" s="154">
        <v>0</v>
      </c>
      <c r="LBQ10" s="154">
        <v>0</v>
      </c>
      <c r="LBR10" s="154">
        <v>0</v>
      </c>
      <c r="LBS10" s="154">
        <v>0</v>
      </c>
      <c r="LBT10" s="154">
        <v>0</v>
      </c>
      <c r="LBU10" s="154">
        <v>0</v>
      </c>
      <c r="LBV10" s="154">
        <v>0</v>
      </c>
      <c r="LBW10" s="154">
        <v>0</v>
      </c>
      <c r="LBX10" s="154">
        <v>0</v>
      </c>
      <c r="LBY10" s="154">
        <v>0</v>
      </c>
      <c r="LBZ10" s="154">
        <v>0</v>
      </c>
      <c r="LCA10" s="154">
        <v>0</v>
      </c>
      <c r="LCB10" s="154">
        <v>0</v>
      </c>
      <c r="LCC10" s="154">
        <v>0</v>
      </c>
      <c r="LCD10" s="154">
        <v>0</v>
      </c>
      <c r="LCE10" s="154">
        <v>0</v>
      </c>
      <c r="LCF10" s="154">
        <v>0</v>
      </c>
      <c r="LCG10" s="154">
        <v>0</v>
      </c>
      <c r="LCH10" s="154">
        <v>0</v>
      </c>
      <c r="LCI10" s="154">
        <v>0</v>
      </c>
      <c r="LCJ10" s="154">
        <v>0</v>
      </c>
      <c r="LCK10" s="154">
        <v>0</v>
      </c>
      <c r="LCL10" s="154">
        <v>0</v>
      </c>
      <c r="LCM10" s="154">
        <v>0</v>
      </c>
      <c r="LCN10" s="154">
        <v>0</v>
      </c>
      <c r="LCO10" s="154">
        <v>0</v>
      </c>
      <c r="LCP10" s="154">
        <v>0</v>
      </c>
      <c r="LCQ10" s="154">
        <v>0</v>
      </c>
      <c r="LCR10" s="154">
        <v>0</v>
      </c>
      <c r="LCS10" s="154">
        <v>0</v>
      </c>
      <c r="LCT10" s="154">
        <v>0</v>
      </c>
      <c r="LCU10" s="154">
        <v>0</v>
      </c>
      <c r="LCV10" s="154">
        <v>0</v>
      </c>
      <c r="LCW10" s="154">
        <v>0</v>
      </c>
      <c r="LCX10" s="154">
        <v>0</v>
      </c>
      <c r="LCY10" s="154">
        <v>0</v>
      </c>
      <c r="LCZ10" s="154">
        <v>0</v>
      </c>
      <c r="LDA10" s="154">
        <v>0</v>
      </c>
      <c r="LDB10" s="154">
        <v>0</v>
      </c>
      <c r="LDC10" s="154">
        <v>0</v>
      </c>
      <c r="LDD10" s="154">
        <v>0</v>
      </c>
      <c r="LDE10" s="154">
        <v>0</v>
      </c>
      <c r="LDF10" s="154">
        <v>0</v>
      </c>
      <c r="LDG10" s="154">
        <v>0</v>
      </c>
      <c r="LDH10" s="154">
        <v>0</v>
      </c>
      <c r="LDI10" s="154">
        <v>0</v>
      </c>
      <c r="LDJ10" s="154">
        <v>0</v>
      </c>
      <c r="LDK10" s="154">
        <v>0</v>
      </c>
      <c r="LDL10" s="154">
        <v>0</v>
      </c>
      <c r="LDM10" s="154">
        <v>0</v>
      </c>
      <c r="LDN10" s="154">
        <v>0</v>
      </c>
      <c r="LDO10" s="154">
        <v>0</v>
      </c>
      <c r="LDP10" s="154">
        <v>0</v>
      </c>
      <c r="LDQ10" s="154">
        <v>0</v>
      </c>
      <c r="LDR10" s="154">
        <v>0</v>
      </c>
      <c r="LDS10" s="154">
        <v>0</v>
      </c>
      <c r="LDT10" s="154">
        <v>0</v>
      </c>
      <c r="LDU10" s="154">
        <v>0</v>
      </c>
      <c r="LDV10" s="154">
        <v>0</v>
      </c>
      <c r="LDW10" s="154">
        <v>0</v>
      </c>
      <c r="LDX10" s="154">
        <v>0</v>
      </c>
      <c r="LDY10" s="154">
        <v>0</v>
      </c>
      <c r="LDZ10" s="154">
        <v>0</v>
      </c>
      <c r="LEA10" s="154">
        <v>0</v>
      </c>
      <c r="LEB10" s="154">
        <v>0</v>
      </c>
      <c r="LEC10" s="154">
        <v>0</v>
      </c>
      <c r="LED10" s="154">
        <v>0</v>
      </c>
      <c r="LEE10" s="154">
        <v>0</v>
      </c>
      <c r="LEF10" s="154">
        <v>0</v>
      </c>
      <c r="LEG10" s="154">
        <v>0</v>
      </c>
      <c r="LEH10" s="154">
        <v>0</v>
      </c>
      <c r="LEI10" s="154">
        <v>0</v>
      </c>
      <c r="LEJ10" s="154">
        <v>0</v>
      </c>
      <c r="LEK10" s="154">
        <v>0</v>
      </c>
      <c r="LEL10" s="154">
        <v>0</v>
      </c>
      <c r="LEM10" s="154">
        <v>0</v>
      </c>
      <c r="LEN10" s="154">
        <v>0</v>
      </c>
      <c r="LEO10" s="154">
        <v>0</v>
      </c>
      <c r="LEP10" s="154">
        <v>0</v>
      </c>
      <c r="LEQ10" s="154">
        <v>0</v>
      </c>
      <c r="LER10" s="154">
        <v>0</v>
      </c>
      <c r="LES10" s="154">
        <v>0</v>
      </c>
      <c r="LET10" s="154">
        <v>0</v>
      </c>
      <c r="LEU10" s="154">
        <v>0</v>
      </c>
      <c r="LEV10" s="154">
        <v>0</v>
      </c>
      <c r="LEW10" s="154">
        <v>0</v>
      </c>
      <c r="LEX10" s="154">
        <v>0</v>
      </c>
      <c r="LEY10" s="154">
        <v>0</v>
      </c>
      <c r="LEZ10" s="154">
        <v>0</v>
      </c>
      <c r="LFA10" s="154">
        <v>0</v>
      </c>
      <c r="LFB10" s="154">
        <v>0</v>
      </c>
      <c r="LFC10" s="154">
        <v>0</v>
      </c>
      <c r="LFD10" s="154">
        <v>0</v>
      </c>
      <c r="LFE10" s="154">
        <v>0</v>
      </c>
      <c r="LFF10" s="154">
        <v>0</v>
      </c>
      <c r="LFG10" s="154">
        <v>0</v>
      </c>
      <c r="LFH10" s="154">
        <v>0</v>
      </c>
      <c r="LFI10" s="154">
        <v>0</v>
      </c>
      <c r="LFJ10" s="154">
        <v>0</v>
      </c>
      <c r="LFK10" s="154">
        <v>0</v>
      </c>
      <c r="LFL10" s="154">
        <v>0</v>
      </c>
      <c r="LFM10" s="154">
        <v>0</v>
      </c>
      <c r="LFN10" s="154">
        <v>0</v>
      </c>
      <c r="LFO10" s="154">
        <v>0</v>
      </c>
      <c r="LFP10" s="154">
        <v>0</v>
      </c>
      <c r="LFQ10" s="154">
        <v>0</v>
      </c>
      <c r="LFR10" s="154">
        <v>0</v>
      </c>
      <c r="LFS10" s="154">
        <v>0</v>
      </c>
      <c r="LFT10" s="154">
        <v>0</v>
      </c>
      <c r="LFU10" s="154">
        <v>0</v>
      </c>
      <c r="LFV10" s="154">
        <v>0</v>
      </c>
      <c r="LFW10" s="154">
        <v>0</v>
      </c>
      <c r="LFX10" s="154">
        <v>0</v>
      </c>
      <c r="LFY10" s="154">
        <v>0</v>
      </c>
      <c r="LFZ10" s="154">
        <v>0</v>
      </c>
      <c r="LGA10" s="154">
        <v>0</v>
      </c>
      <c r="LGB10" s="154">
        <v>0</v>
      </c>
      <c r="LGC10" s="154">
        <v>0</v>
      </c>
      <c r="LGD10" s="154">
        <v>0</v>
      </c>
      <c r="LGE10" s="154">
        <v>0</v>
      </c>
      <c r="LGF10" s="154">
        <v>0</v>
      </c>
      <c r="LGG10" s="154">
        <v>0</v>
      </c>
      <c r="LGH10" s="154">
        <v>0</v>
      </c>
      <c r="LGI10" s="154">
        <v>0</v>
      </c>
      <c r="LGJ10" s="154">
        <v>0</v>
      </c>
      <c r="LGK10" s="154">
        <v>0</v>
      </c>
      <c r="LGL10" s="154">
        <v>0</v>
      </c>
      <c r="LGM10" s="154">
        <v>0</v>
      </c>
      <c r="LGN10" s="154">
        <v>0</v>
      </c>
      <c r="LGO10" s="154">
        <v>0</v>
      </c>
      <c r="LGP10" s="154">
        <v>0</v>
      </c>
      <c r="LGQ10" s="154">
        <v>0</v>
      </c>
      <c r="LGR10" s="154">
        <v>0</v>
      </c>
      <c r="LGS10" s="154">
        <v>0</v>
      </c>
      <c r="LGT10" s="154">
        <v>0</v>
      </c>
      <c r="LGU10" s="154">
        <v>0</v>
      </c>
      <c r="LGV10" s="154">
        <v>0</v>
      </c>
      <c r="LGW10" s="154">
        <v>0</v>
      </c>
      <c r="LGX10" s="154">
        <v>0</v>
      </c>
      <c r="LGY10" s="154">
        <v>0</v>
      </c>
      <c r="LGZ10" s="154">
        <v>0</v>
      </c>
      <c r="LHA10" s="154">
        <v>0</v>
      </c>
      <c r="LHB10" s="154">
        <v>0</v>
      </c>
      <c r="LHC10" s="154">
        <v>0</v>
      </c>
      <c r="LHD10" s="154">
        <v>0</v>
      </c>
      <c r="LHE10" s="154">
        <v>0</v>
      </c>
      <c r="LHF10" s="154">
        <v>0</v>
      </c>
      <c r="LHG10" s="154">
        <v>0</v>
      </c>
      <c r="LHH10" s="154">
        <v>0</v>
      </c>
      <c r="LHI10" s="154">
        <v>0</v>
      </c>
      <c r="LHJ10" s="154">
        <v>0</v>
      </c>
      <c r="LHK10" s="154">
        <v>0</v>
      </c>
      <c r="LHL10" s="154">
        <v>0</v>
      </c>
      <c r="LHM10" s="154">
        <v>0</v>
      </c>
      <c r="LHN10" s="154">
        <v>0</v>
      </c>
      <c r="LHO10" s="154">
        <v>0</v>
      </c>
      <c r="LHP10" s="154">
        <v>0</v>
      </c>
      <c r="LHQ10" s="154">
        <v>0</v>
      </c>
      <c r="LHR10" s="154">
        <v>0</v>
      </c>
      <c r="LHS10" s="154">
        <v>0</v>
      </c>
      <c r="LHT10" s="154">
        <v>0</v>
      </c>
      <c r="LHU10" s="154">
        <v>0</v>
      </c>
      <c r="LHV10" s="154">
        <v>0</v>
      </c>
      <c r="LHW10" s="154">
        <v>0</v>
      </c>
      <c r="LHX10" s="154">
        <v>0</v>
      </c>
      <c r="LHY10" s="154">
        <v>0</v>
      </c>
      <c r="LHZ10" s="154">
        <v>0</v>
      </c>
      <c r="LIA10" s="154">
        <v>0</v>
      </c>
      <c r="LIB10" s="154">
        <v>0</v>
      </c>
      <c r="LIC10" s="154">
        <v>0</v>
      </c>
      <c r="LID10" s="154">
        <v>0</v>
      </c>
      <c r="LIE10" s="154">
        <v>0</v>
      </c>
      <c r="LIF10" s="154">
        <v>0</v>
      </c>
      <c r="LIG10" s="154">
        <v>0</v>
      </c>
      <c r="LIH10" s="154">
        <v>0</v>
      </c>
      <c r="LII10" s="154">
        <v>0</v>
      </c>
      <c r="LIJ10" s="154">
        <v>0</v>
      </c>
      <c r="LIK10" s="154">
        <v>0</v>
      </c>
      <c r="LIL10" s="154">
        <v>0</v>
      </c>
      <c r="LIM10" s="154">
        <v>0</v>
      </c>
      <c r="LIN10" s="154">
        <v>0</v>
      </c>
      <c r="LIO10" s="154">
        <v>0</v>
      </c>
      <c r="LIP10" s="154">
        <v>0</v>
      </c>
      <c r="LIQ10" s="154">
        <v>0</v>
      </c>
      <c r="LIR10" s="154">
        <v>0</v>
      </c>
      <c r="LIS10" s="154">
        <v>0</v>
      </c>
      <c r="LIT10" s="154">
        <v>0</v>
      </c>
      <c r="LIU10" s="154">
        <v>0</v>
      </c>
      <c r="LIV10" s="154">
        <v>0</v>
      </c>
      <c r="LIW10" s="154">
        <v>0</v>
      </c>
      <c r="LIX10" s="154">
        <v>0</v>
      </c>
      <c r="LIY10" s="154">
        <v>0</v>
      </c>
      <c r="LIZ10" s="154">
        <v>0</v>
      </c>
      <c r="LJA10" s="154">
        <v>0</v>
      </c>
      <c r="LJB10" s="154">
        <v>0</v>
      </c>
      <c r="LJC10" s="154">
        <v>0</v>
      </c>
      <c r="LJD10" s="154">
        <v>0</v>
      </c>
      <c r="LJE10" s="154">
        <v>0</v>
      </c>
      <c r="LJF10" s="154">
        <v>0</v>
      </c>
      <c r="LJG10" s="154">
        <v>0</v>
      </c>
      <c r="LJH10" s="154">
        <v>0</v>
      </c>
      <c r="LJI10" s="154">
        <v>0</v>
      </c>
      <c r="LJJ10" s="154">
        <v>0</v>
      </c>
      <c r="LJK10" s="154">
        <v>0</v>
      </c>
      <c r="LJL10" s="154">
        <v>0</v>
      </c>
      <c r="LJM10" s="154">
        <v>0</v>
      </c>
      <c r="LJN10" s="154">
        <v>0</v>
      </c>
      <c r="LJO10" s="154">
        <v>0</v>
      </c>
      <c r="LJP10" s="154">
        <v>0</v>
      </c>
      <c r="LJQ10" s="154">
        <v>0</v>
      </c>
      <c r="LJR10" s="154">
        <v>0</v>
      </c>
      <c r="LJS10" s="154">
        <v>0</v>
      </c>
      <c r="LJT10" s="154">
        <v>0</v>
      </c>
      <c r="LJU10" s="154">
        <v>0</v>
      </c>
      <c r="LJV10" s="154">
        <v>0</v>
      </c>
      <c r="LJW10" s="154">
        <v>0</v>
      </c>
      <c r="LJX10" s="154">
        <v>0</v>
      </c>
      <c r="LJY10" s="154">
        <v>0</v>
      </c>
      <c r="LJZ10" s="154">
        <v>0</v>
      </c>
      <c r="LKA10" s="154">
        <v>0</v>
      </c>
      <c r="LKB10" s="154">
        <v>0</v>
      </c>
      <c r="LKC10" s="154">
        <v>0</v>
      </c>
      <c r="LKD10" s="154">
        <v>0</v>
      </c>
      <c r="LKE10" s="154">
        <v>0</v>
      </c>
      <c r="LKF10" s="154">
        <v>0</v>
      </c>
      <c r="LKG10" s="154">
        <v>0</v>
      </c>
      <c r="LKH10" s="154">
        <v>0</v>
      </c>
      <c r="LKI10" s="154">
        <v>0</v>
      </c>
      <c r="LKJ10" s="154">
        <v>0</v>
      </c>
      <c r="LKK10" s="154">
        <v>0</v>
      </c>
      <c r="LKL10" s="154">
        <v>0</v>
      </c>
      <c r="LKM10" s="154">
        <v>0</v>
      </c>
      <c r="LKN10" s="154">
        <v>0</v>
      </c>
      <c r="LKO10" s="154">
        <v>0</v>
      </c>
      <c r="LKP10" s="154">
        <v>0</v>
      </c>
      <c r="LKQ10" s="154">
        <v>0</v>
      </c>
      <c r="LKR10" s="154">
        <v>0</v>
      </c>
      <c r="LKS10" s="154">
        <v>0</v>
      </c>
      <c r="LKT10" s="154">
        <v>0</v>
      </c>
      <c r="LKU10" s="154">
        <v>0</v>
      </c>
      <c r="LKV10" s="154">
        <v>0</v>
      </c>
      <c r="LKW10" s="154">
        <v>0</v>
      </c>
      <c r="LKX10" s="154">
        <v>0</v>
      </c>
      <c r="LKY10" s="154">
        <v>0</v>
      </c>
      <c r="LKZ10" s="154">
        <v>0</v>
      </c>
      <c r="LLA10" s="154">
        <v>0</v>
      </c>
      <c r="LLB10" s="154">
        <v>0</v>
      </c>
      <c r="LLC10" s="154">
        <v>0</v>
      </c>
      <c r="LLD10" s="154">
        <v>0</v>
      </c>
      <c r="LLE10" s="154">
        <v>0</v>
      </c>
      <c r="LLF10" s="154">
        <v>0</v>
      </c>
      <c r="LLG10" s="154">
        <v>0</v>
      </c>
      <c r="LLH10" s="154">
        <v>0</v>
      </c>
      <c r="LLI10" s="154">
        <v>0</v>
      </c>
      <c r="LLJ10" s="154">
        <v>0</v>
      </c>
      <c r="LLK10" s="154">
        <v>0</v>
      </c>
      <c r="LLL10" s="154">
        <v>0</v>
      </c>
      <c r="LLM10" s="154">
        <v>0</v>
      </c>
      <c r="LLN10" s="154">
        <v>0</v>
      </c>
      <c r="LLO10" s="154">
        <v>0</v>
      </c>
      <c r="LLP10" s="154">
        <v>0</v>
      </c>
      <c r="LLQ10" s="154">
        <v>0</v>
      </c>
      <c r="LLR10" s="154">
        <v>0</v>
      </c>
      <c r="LLS10" s="154">
        <v>0</v>
      </c>
      <c r="LLT10" s="154">
        <v>0</v>
      </c>
      <c r="LLU10" s="154">
        <v>0</v>
      </c>
      <c r="LLV10" s="154">
        <v>0</v>
      </c>
      <c r="LLW10" s="154">
        <v>0</v>
      </c>
      <c r="LLX10" s="154">
        <v>0</v>
      </c>
      <c r="LLY10" s="154">
        <v>0</v>
      </c>
      <c r="LLZ10" s="154">
        <v>0</v>
      </c>
      <c r="LMA10" s="154">
        <v>0</v>
      </c>
      <c r="LMB10" s="154">
        <v>0</v>
      </c>
      <c r="LMC10" s="154">
        <v>0</v>
      </c>
      <c r="LMD10" s="154">
        <v>0</v>
      </c>
      <c r="LME10" s="154">
        <v>0</v>
      </c>
      <c r="LMF10" s="154">
        <v>0</v>
      </c>
      <c r="LMG10" s="154">
        <v>0</v>
      </c>
      <c r="LMH10" s="154">
        <v>0</v>
      </c>
      <c r="LMI10" s="154">
        <v>0</v>
      </c>
      <c r="LMJ10" s="154">
        <v>0</v>
      </c>
      <c r="LMK10" s="154">
        <v>0</v>
      </c>
      <c r="LML10" s="154">
        <v>0</v>
      </c>
      <c r="LMM10" s="154">
        <v>0</v>
      </c>
      <c r="LMN10" s="154">
        <v>0</v>
      </c>
      <c r="LMO10" s="154">
        <v>0</v>
      </c>
      <c r="LMP10" s="154">
        <v>0</v>
      </c>
      <c r="LMQ10" s="154">
        <v>0</v>
      </c>
      <c r="LMR10" s="154">
        <v>0</v>
      </c>
      <c r="LMS10" s="154">
        <v>0</v>
      </c>
      <c r="LMT10" s="154">
        <v>0</v>
      </c>
      <c r="LMU10" s="154">
        <v>0</v>
      </c>
      <c r="LMV10" s="154">
        <v>0</v>
      </c>
      <c r="LMW10" s="154">
        <v>0</v>
      </c>
      <c r="LMX10" s="154">
        <v>0</v>
      </c>
      <c r="LMY10" s="154">
        <v>0</v>
      </c>
      <c r="LMZ10" s="154">
        <v>0</v>
      </c>
      <c r="LNA10" s="154">
        <v>0</v>
      </c>
      <c r="LNB10" s="154">
        <v>0</v>
      </c>
      <c r="LNC10" s="154">
        <v>0</v>
      </c>
      <c r="LND10" s="154">
        <v>0</v>
      </c>
      <c r="LNE10" s="154">
        <v>0</v>
      </c>
      <c r="LNF10" s="154">
        <v>0</v>
      </c>
      <c r="LNG10" s="154">
        <v>0</v>
      </c>
      <c r="LNH10" s="154">
        <v>0</v>
      </c>
      <c r="LNI10" s="154">
        <v>0</v>
      </c>
      <c r="LNJ10" s="154">
        <v>0</v>
      </c>
      <c r="LNK10" s="154">
        <v>0</v>
      </c>
      <c r="LNL10" s="154">
        <v>0</v>
      </c>
      <c r="LNM10" s="154">
        <v>0</v>
      </c>
      <c r="LNN10" s="154">
        <v>0</v>
      </c>
      <c r="LNO10" s="154">
        <v>0</v>
      </c>
      <c r="LNP10" s="154">
        <v>0</v>
      </c>
      <c r="LNQ10" s="154">
        <v>0</v>
      </c>
      <c r="LNR10" s="154">
        <v>0</v>
      </c>
      <c r="LNS10" s="154">
        <v>0</v>
      </c>
      <c r="LNT10" s="154">
        <v>0</v>
      </c>
      <c r="LNU10" s="154">
        <v>0</v>
      </c>
      <c r="LNV10" s="154">
        <v>0</v>
      </c>
      <c r="LNW10" s="154">
        <v>0</v>
      </c>
      <c r="LNX10" s="154">
        <v>0</v>
      </c>
      <c r="LNY10" s="154">
        <v>0</v>
      </c>
      <c r="LNZ10" s="154">
        <v>0</v>
      </c>
      <c r="LOA10" s="154">
        <v>0</v>
      </c>
      <c r="LOB10" s="154">
        <v>0</v>
      </c>
      <c r="LOC10" s="154">
        <v>0</v>
      </c>
      <c r="LOD10" s="154">
        <v>0</v>
      </c>
      <c r="LOE10" s="154">
        <v>0</v>
      </c>
      <c r="LOF10" s="154">
        <v>0</v>
      </c>
      <c r="LOG10" s="154">
        <v>0</v>
      </c>
      <c r="LOH10" s="154">
        <v>0</v>
      </c>
      <c r="LOI10" s="154">
        <v>0</v>
      </c>
      <c r="LOJ10" s="154">
        <v>0</v>
      </c>
      <c r="LOK10" s="154">
        <v>0</v>
      </c>
      <c r="LOL10" s="154">
        <v>0</v>
      </c>
      <c r="LOM10" s="154">
        <v>0</v>
      </c>
      <c r="LON10" s="154">
        <v>0</v>
      </c>
      <c r="LOO10" s="154">
        <v>0</v>
      </c>
      <c r="LOP10" s="154">
        <v>0</v>
      </c>
      <c r="LOQ10" s="154">
        <v>0</v>
      </c>
      <c r="LOR10" s="154">
        <v>0</v>
      </c>
      <c r="LOS10" s="154">
        <v>0</v>
      </c>
      <c r="LOT10" s="154">
        <v>0</v>
      </c>
      <c r="LOU10" s="154">
        <v>0</v>
      </c>
      <c r="LOV10" s="154">
        <v>0</v>
      </c>
      <c r="LOW10" s="154">
        <v>0</v>
      </c>
      <c r="LOX10" s="154">
        <v>0</v>
      </c>
      <c r="LOY10" s="154">
        <v>0</v>
      </c>
      <c r="LOZ10" s="154">
        <v>0</v>
      </c>
      <c r="LPA10" s="154">
        <v>0</v>
      </c>
      <c r="LPB10" s="154">
        <v>0</v>
      </c>
      <c r="LPC10" s="154">
        <v>0</v>
      </c>
      <c r="LPD10" s="154">
        <v>0</v>
      </c>
      <c r="LPE10" s="154">
        <v>0</v>
      </c>
      <c r="LPF10" s="154">
        <v>0</v>
      </c>
      <c r="LPG10" s="154">
        <v>0</v>
      </c>
      <c r="LPH10" s="154">
        <v>0</v>
      </c>
      <c r="LPI10" s="154">
        <v>0</v>
      </c>
      <c r="LPJ10" s="154">
        <v>0</v>
      </c>
      <c r="LPK10" s="154">
        <v>0</v>
      </c>
      <c r="LPL10" s="154">
        <v>0</v>
      </c>
      <c r="LPM10" s="154">
        <v>0</v>
      </c>
      <c r="LPN10" s="154">
        <v>0</v>
      </c>
      <c r="LPO10" s="154">
        <v>0</v>
      </c>
      <c r="LPP10" s="154">
        <v>0</v>
      </c>
      <c r="LPQ10" s="154">
        <v>0</v>
      </c>
      <c r="LPR10" s="154">
        <v>0</v>
      </c>
      <c r="LPS10" s="154">
        <v>0</v>
      </c>
      <c r="LPT10" s="154">
        <v>0</v>
      </c>
      <c r="LPU10" s="154">
        <v>0</v>
      </c>
      <c r="LPV10" s="154">
        <v>0</v>
      </c>
      <c r="LPW10" s="154">
        <v>0</v>
      </c>
      <c r="LPX10" s="154">
        <v>0</v>
      </c>
      <c r="LPY10" s="154">
        <v>0</v>
      </c>
      <c r="LPZ10" s="154">
        <v>0</v>
      </c>
      <c r="LQA10" s="154">
        <v>0</v>
      </c>
      <c r="LQB10" s="154">
        <v>0</v>
      </c>
      <c r="LQC10" s="154">
        <v>0</v>
      </c>
      <c r="LQD10" s="154">
        <v>0</v>
      </c>
      <c r="LQE10" s="154">
        <v>0</v>
      </c>
      <c r="LQF10" s="154">
        <v>0</v>
      </c>
      <c r="LQG10" s="154">
        <v>0</v>
      </c>
      <c r="LQH10" s="154">
        <v>0</v>
      </c>
      <c r="LQI10" s="154">
        <v>0</v>
      </c>
      <c r="LQJ10" s="154">
        <v>0</v>
      </c>
      <c r="LQK10" s="154">
        <v>0</v>
      </c>
      <c r="LQL10" s="154">
        <v>0</v>
      </c>
      <c r="LQM10" s="154">
        <v>0</v>
      </c>
      <c r="LQN10" s="154">
        <v>0</v>
      </c>
      <c r="LQO10" s="154">
        <v>0</v>
      </c>
      <c r="LQP10" s="154">
        <v>0</v>
      </c>
      <c r="LQQ10" s="154">
        <v>0</v>
      </c>
      <c r="LQR10" s="154">
        <v>0</v>
      </c>
      <c r="LQS10" s="154">
        <v>0</v>
      </c>
      <c r="LQT10" s="154">
        <v>0</v>
      </c>
      <c r="LQU10" s="154">
        <v>0</v>
      </c>
      <c r="LQV10" s="154">
        <v>0</v>
      </c>
      <c r="LQW10" s="154">
        <v>0</v>
      </c>
      <c r="LQX10" s="154">
        <v>0</v>
      </c>
      <c r="LQY10" s="154">
        <v>0</v>
      </c>
      <c r="LQZ10" s="154">
        <v>0</v>
      </c>
      <c r="LRA10" s="154">
        <v>0</v>
      </c>
      <c r="LRB10" s="154">
        <v>0</v>
      </c>
      <c r="LRC10" s="154">
        <v>0</v>
      </c>
      <c r="LRD10" s="154">
        <v>0</v>
      </c>
      <c r="LRE10" s="154">
        <v>0</v>
      </c>
      <c r="LRF10" s="154">
        <v>0</v>
      </c>
      <c r="LRG10" s="154">
        <v>0</v>
      </c>
      <c r="LRH10" s="154">
        <v>0</v>
      </c>
      <c r="LRI10" s="154">
        <v>0</v>
      </c>
      <c r="LRJ10" s="154">
        <v>0</v>
      </c>
      <c r="LRK10" s="154">
        <v>0</v>
      </c>
      <c r="LRL10" s="154">
        <v>0</v>
      </c>
      <c r="LRM10" s="154">
        <v>0</v>
      </c>
      <c r="LRN10" s="154">
        <v>0</v>
      </c>
      <c r="LRO10" s="154">
        <v>0</v>
      </c>
      <c r="LRP10" s="154">
        <v>0</v>
      </c>
      <c r="LRQ10" s="154">
        <v>0</v>
      </c>
      <c r="LRR10" s="154">
        <v>0</v>
      </c>
      <c r="LRS10" s="154">
        <v>0</v>
      </c>
      <c r="LRT10" s="154">
        <v>0</v>
      </c>
      <c r="LRU10" s="154">
        <v>0</v>
      </c>
      <c r="LRV10" s="154">
        <v>0</v>
      </c>
      <c r="LRW10" s="154">
        <v>0</v>
      </c>
      <c r="LRX10" s="154">
        <v>0</v>
      </c>
      <c r="LRY10" s="154">
        <v>0</v>
      </c>
      <c r="LRZ10" s="154">
        <v>0</v>
      </c>
      <c r="LSA10" s="154">
        <v>0</v>
      </c>
      <c r="LSB10" s="154">
        <v>0</v>
      </c>
      <c r="LSC10" s="154">
        <v>0</v>
      </c>
      <c r="LSD10" s="154">
        <v>0</v>
      </c>
      <c r="LSE10" s="154">
        <v>0</v>
      </c>
      <c r="LSF10" s="154">
        <v>0</v>
      </c>
      <c r="LSG10" s="154">
        <v>0</v>
      </c>
      <c r="LSH10" s="154">
        <v>0</v>
      </c>
      <c r="LSI10" s="154">
        <v>0</v>
      </c>
      <c r="LSJ10" s="154">
        <v>0</v>
      </c>
      <c r="LSK10" s="154">
        <v>0</v>
      </c>
      <c r="LSL10" s="154">
        <v>0</v>
      </c>
      <c r="LSM10" s="154">
        <v>0</v>
      </c>
      <c r="LSN10" s="154">
        <v>0</v>
      </c>
      <c r="LSO10" s="154">
        <v>0</v>
      </c>
      <c r="LSP10" s="154">
        <v>0</v>
      </c>
      <c r="LSQ10" s="154">
        <v>0</v>
      </c>
      <c r="LSR10" s="154">
        <v>0</v>
      </c>
      <c r="LSS10" s="154">
        <v>0</v>
      </c>
      <c r="LST10" s="154">
        <v>0</v>
      </c>
      <c r="LSU10" s="154">
        <v>0</v>
      </c>
      <c r="LSV10" s="154">
        <v>0</v>
      </c>
      <c r="LSW10" s="154">
        <v>0</v>
      </c>
      <c r="LSX10" s="154">
        <v>0</v>
      </c>
      <c r="LSY10" s="154">
        <v>0</v>
      </c>
      <c r="LSZ10" s="154">
        <v>0</v>
      </c>
      <c r="LTA10" s="154">
        <v>0</v>
      </c>
      <c r="LTB10" s="154">
        <v>0</v>
      </c>
      <c r="LTC10" s="154">
        <v>0</v>
      </c>
      <c r="LTD10" s="154">
        <v>0</v>
      </c>
      <c r="LTE10" s="154">
        <v>0</v>
      </c>
      <c r="LTF10" s="154">
        <v>0</v>
      </c>
      <c r="LTG10" s="154">
        <v>0</v>
      </c>
      <c r="LTH10" s="154">
        <v>0</v>
      </c>
      <c r="LTI10" s="154">
        <v>0</v>
      </c>
      <c r="LTJ10" s="154">
        <v>0</v>
      </c>
      <c r="LTK10" s="154">
        <v>0</v>
      </c>
      <c r="LTL10" s="154">
        <v>0</v>
      </c>
      <c r="LTM10" s="154">
        <v>0</v>
      </c>
      <c r="LTN10" s="154">
        <v>0</v>
      </c>
      <c r="LTO10" s="154">
        <v>0</v>
      </c>
      <c r="LTP10" s="154">
        <v>0</v>
      </c>
      <c r="LTQ10" s="154">
        <v>0</v>
      </c>
      <c r="LTR10" s="154">
        <v>0</v>
      </c>
      <c r="LTS10" s="154">
        <v>0</v>
      </c>
      <c r="LTT10" s="154">
        <v>0</v>
      </c>
      <c r="LTU10" s="154">
        <v>0</v>
      </c>
      <c r="LTV10" s="154">
        <v>0</v>
      </c>
      <c r="LTW10" s="154">
        <v>0</v>
      </c>
      <c r="LTX10" s="154">
        <v>0</v>
      </c>
      <c r="LTY10" s="154">
        <v>0</v>
      </c>
      <c r="LTZ10" s="154">
        <v>0</v>
      </c>
      <c r="LUA10" s="154">
        <v>0</v>
      </c>
      <c r="LUB10" s="154">
        <v>0</v>
      </c>
      <c r="LUC10" s="154">
        <v>0</v>
      </c>
      <c r="LUD10" s="154">
        <v>0</v>
      </c>
      <c r="LUE10" s="154">
        <v>0</v>
      </c>
      <c r="LUF10" s="154">
        <v>0</v>
      </c>
      <c r="LUG10" s="154">
        <v>0</v>
      </c>
      <c r="LUH10" s="154">
        <v>0</v>
      </c>
      <c r="LUI10" s="154">
        <v>0</v>
      </c>
      <c r="LUJ10" s="154">
        <v>0</v>
      </c>
      <c r="LUK10" s="154">
        <v>0</v>
      </c>
      <c r="LUL10" s="154">
        <v>0</v>
      </c>
      <c r="LUM10" s="154">
        <v>0</v>
      </c>
      <c r="LUN10" s="154">
        <v>0</v>
      </c>
      <c r="LUO10" s="154">
        <v>0</v>
      </c>
      <c r="LUP10" s="154">
        <v>0</v>
      </c>
      <c r="LUQ10" s="154">
        <v>0</v>
      </c>
      <c r="LUR10" s="154">
        <v>0</v>
      </c>
      <c r="LUS10" s="154">
        <v>0</v>
      </c>
      <c r="LUT10" s="154">
        <v>0</v>
      </c>
      <c r="LUU10" s="154">
        <v>0</v>
      </c>
      <c r="LUV10" s="154">
        <v>0</v>
      </c>
      <c r="LUW10" s="154">
        <v>0</v>
      </c>
      <c r="LUX10" s="154">
        <v>0</v>
      </c>
      <c r="LUY10" s="154">
        <v>0</v>
      </c>
      <c r="LUZ10" s="154">
        <v>0</v>
      </c>
      <c r="LVA10" s="154">
        <v>0</v>
      </c>
      <c r="LVB10" s="154">
        <v>0</v>
      </c>
      <c r="LVC10" s="154">
        <v>0</v>
      </c>
      <c r="LVD10" s="154">
        <v>0</v>
      </c>
      <c r="LVE10" s="154">
        <v>0</v>
      </c>
      <c r="LVF10" s="154">
        <v>0</v>
      </c>
      <c r="LVG10" s="154">
        <v>0</v>
      </c>
      <c r="LVH10" s="154">
        <v>0</v>
      </c>
      <c r="LVI10" s="154">
        <v>0</v>
      </c>
      <c r="LVJ10" s="154">
        <v>0</v>
      </c>
      <c r="LVK10" s="154">
        <v>0</v>
      </c>
      <c r="LVL10" s="154">
        <v>0</v>
      </c>
      <c r="LVM10" s="154">
        <v>0</v>
      </c>
      <c r="LVN10" s="154">
        <v>0</v>
      </c>
      <c r="LVO10" s="154">
        <v>0</v>
      </c>
      <c r="LVP10" s="154">
        <v>0</v>
      </c>
      <c r="LVQ10" s="154">
        <v>0</v>
      </c>
      <c r="LVR10" s="154">
        <v>0</v>
      </c>
      <c r="LVS10" s="154">
        <v>0</v>
      </c>
      <c r="LVT10" s="154">
        <v>0</v>
      </c>
      <c r="LVU10" s="154">
        <v>0</v>
      </c>
      <c r="LVV10" s="154">
        <v>0</v>
      </c>
      <c r="LVW10" s="154">
        <v>0</v>
      </c>
      <c r="LVX10" s="154">
        <v>0</v>
      </c>
      <c r="LVY10" s="154">
        <v>0</v>
      </c>
      <c r="LVZ10" s="154">
        <v>0</v>
      </c>
      <c r="LWA10" s="154">
        <v>0</v>
      </c>
      <c r="LWB10" s="154">
        <v>0</v>
      </c>
      <c r="LWC10" s="154">
        <v>0</v>
      </c>
      <c r="LWD10" s="154">
        <v>0</v>
      </c>
      <c r="LWE10" s="154">
        <v>0</v>
      </c>
      <c r="LWF10" s="154">
        <v>0</v>
      </c>
      <c r="LWG10" s="154">
        <v>0</v>
      </c>
      <c r="LWH10" s="154">
        <v>0</v>
      </c>
      <c r="LWI10" s="154">
        <v>0</v>
      </c>
      <c r="LWJ10" s="154">
        <v>0</v>
      </c>
      <c r="LWK10" s="154">
        <v>0</v>
      </c>
      <c r="LWL10" s="154">
        <v>0</v>
      </c>
      <c r="LWM10" s="154">
        <v>0</v>
      </c>
      <c r="LWN10" s="154">
        <v>0</v>
      </c>
      <c r="LWO10" s="154">
        <v>0</v>
      </c>
      <c r="LWP10" s="154">
        <v>0</v>
      </c>
      <c r="LWQ10" s="154">
        <v>0</v>
      </c>
      <c r="LWR10" s="154">
        <v>0</v>
      </c>
      <c r="LWS10" s="154">
        <v>0</v>
      </c>
      <c r="LWT10" s="154">
        <v>0</v>
      </c>
      <c r="LWU10" s="154">
        <v>0</v>
      </c>
      <c r="LWV10" s="154">
        <v>0</v>
      </c>
      <c r="LWW10" s="154">
        <v>0</v>
      </c>
      <c r="LWX10" s="154">
        <v>0</v>
      </c>
      <c r="LWY10" s="154">
        <v>0</v>
      </c>
      <c r="LWZ10" s="154">
        <v>0</v>
      </c>
      <c r="LXA10" s="154">
        <v>0</v>
      </c>
      <c r="LXB10" s="154">
        <v>0</v>
      </c>
      <c r="LXC10" s="154">
        <v>0</v>
      </c>
      <c r="LXD10" s="154">
        <v>0</v>
      </c>
      <c r="LXE10" s="154">
        <v>0</v>
      </c>
      <c r="LXF10" s="154">
        <v>0</v>
      </c>
      <c r="LXG10" s="154">
        <v>0</v>
      </c>
      <c r="LXH10" s="154">
        <v>0</v>
      </c>
      <c r="LXI10" s="154">
        <v>0</v>
      </c>
      <c r="LXJ10" s="154">
        <v>0</v>
      </c>
      <c r="LXK10" s="154">
        <v>0</v>
      </c>
      <c r="LXL10" s="154">
        <v>0</v>
      </c>
      <c r="LXM10" s="154">
        <v>0</v>
      </c>
      <c r="LXN10" s="154">
        <v>0</v>
      </c>
      <c r="LXO10" s="154">
        <v>0</v>
      </c>
      <c r="LXP10" s="154">
        <v>0</v>
      </c>
      <c r="LXQ10" s="154">
        <v>0</v>
      </c>
      <c r="LXR10" s="154">
        <v>0</v>
      </c>
      <c r="LXS10" s="154">
        <v>0</v>
      </c>
      <c r="LXT10" s="154">
        <v>0</v>
      </c>
      <c r="LXU10" s="154">
        <v>0</v>
      </c>
      <c r="LXV10" s="154">
        <v>0</v>
      </c>
      <c r="LXW10" s="154">
        <v>0</v>
      </c>
      <c r="LXX10" s="154">
        <v>0</v>
      </c>
      <c r="LXY10" s="154">
        <v>0</v>
      </c>
      <c r="LXZ10" s="154">
        <v>0</v>
      </c>
      <c r="LYA10" s="154">
        <v>0</v>
      </c>
      <c r="LYB10" s="154">
        <v>0</v>
      </c>
      <c r="LYC10" s="154">
        <v>0</v>
      </c>
      <c r="LYD10" s="154">
        <v>0</v>
      </c>
      <c r="LYE10" s="154">
        <v>0</v>
      </c>
      <c r="LYF10" s="154">
        <v>0</v>
      </c>
      <c r="LYG10" s="154">
        <v>0</v>
      </c>
      <c r="LYH10" s="154">
        <v>0</v>
      </c>
      <c r="LYI10" s="154">
        <v>0</v>
      </c>
      <c r="LYJ10" s="154">
        <v>0</v>
      </c>
      <c r="LYK10" s="154">
        <v>0</v>
      </c>
      <c r="LYL10" s="154">
        <v>0</v>
      </c>
      <c r="LYM10" s="154">
        <v>0</v>
      </c>
      <c r="LYN10" s="154">
        <v>0</v>
      </c>
      <c r="LYO10" s="154">
        <v>0</v>
      </c>
      <c r="LYP10" s="154">
        <v>0</v>
      </c>
      <c r="LYQ10" s="154">
        <v>0</v>
      </c>
      <c r="LYR10" s="154">
        <v>0</v>
      </c>
      <c r="LYS10" s="154">
        <v>0</v>
      </c>
      <c r="LYT10" s="154">
        <v>0</v>
      </c>
      <c r="LYU10" s="154">
        <v>0</v>
      </c>
      <c r="LYV10" s="154">
        <v>0</v>
      </c>
      <c r="LYW10" s="154">
        <v>0</v>
      </c>
      <c r="LYX10" s="154">
        <v>0</v>
      </c>
      <c r="LYY10" s="154">
        <v>0</v>
      </c>
      <c r="LYZ10" s="154">
        <v>0</v>
      </c>
      <c r="LZA10" s="154">
        <v>0</v>
      </c>
      <c r="LZB10" s="154">
        <v>0</v>
      </c>
      <c r="LZC10" s="154">
        <v>0</v>
      </c>
      <c r="LZD10" s="154">
        <v>0</v>
      </c>
      <c r="LZE10" s="154">
        <v>0</v>
      </c>
      <c r="LZF10" s="154">
        <v>0</v>
      </c>
      <c r="LZG10" s="154">
        <v>0</v>
      </c>
      <c r="LZH10" s="154">
        <v>0</v>
      </c>
      <c r="LZI10" s="154">
        <v>0</v>
      </c>
      <c r="LZJ10" s="154">
        <v>0</v>
      </c>
      <c r="LZK10" s="154">
        <v>0</v>
      </c>
      <c r="LZL10" s="154">
        <v>0</v>
      </c>
      <c r="LZM10" s="154">
        <v>0</v>
      </c>
      <c r="LZN10" s="154">
        <v>0</v>
      </c>
      <c r="LZO10" s="154">
        <v>0</v>
      </c>
      <c r="LZP10" s="154">
        <v>0</v>
      </c>
      <c r="LZQ10" s="154">
        <v>0</v>
      </c>
      <c r="LZR10" s="154">
        <v>0</v>
      </c>
      <c r="LZS10" s="154">
        <v>0</v>
      </c>
      <c r="LZT10" s="154">
        <v>0</v>
      </c>
      <c r="LZU10" s="154">
        <v>0</v>
      </c>
      <c r="LZV10" s="154">
        <v>0</v>
      </c>
      <c r="LZW10" s="154">
        <v>0</v>
      </c>
      <c r="LZX10" s="154">
        <v>0</v>
      </c>
      <c r="LZY10" s="154">
        <v>0</v>
      </c>
      <c r="LZZ10" s="154">
        <v>0</v>
      </c>
      <c r="MAA10" s="154">
        <v>0</v>
      </c>
      <c r="MAB10" s="154">
        <v>0</v>
      </c>
      <c r="MAC10" s="154">
        <v>0</v>
      </c>
      <c r="MAD10" s="154">
        <v>0</v>
      </c>
      <c r="MAE10" s="154">
        <v>0</v>
      </c>
      <c r="MAF10" s="154">
        <v>0</v>
      </c>
      <c r="MAG10" s="154">
        <v>0</v>
      </c>
      <c r="MAH10" s="154">
        <v>0</v>
      </c>
      <c r="MAI10" s="154">
        <v>0</v>
      </c>
      <c r="MAJ10" s="154">
        <v>0</v>
      </c>
      <c r="MAK10" s="154">
        <v>0</v>
      </c>
      <c r="MAL10" s="154">
        <v>0</v>
      </c>
      <c r="MAM10" s="154">
        <v>0</v>
      </c>
      <c r="MAN10" s="154">
        <v>0</v>
      </c>
      <c r="MAO10" s="154">
        <v>0</v>
      </c>
      <c r="MAP10" s="154">
        <v>0</v>
      </c>
      <c r="MAQ10" s="154">
        <v>0</v>
      </c>
      <c r="MAR10" s="154">
        <v>0</v>
      </c>
      <c r="MAS10" s="154">
        <v>0</v>
      </c>
      <c r="MAT10" s="154">
        <v>0</v>
      </c>
      <c r="MAU10" s="154">
        <v>0</v>
      </c>
      <c r="MAV10" s="154">
        <v>0</v>
      </c>
      <c r="MAW10" s="154">
        <v>0</v>
      </c>
      <c r="MAX10" s="154">
        <v>0</v>
      </c>
      <c r="MAY10" s="154">
        <v>0</v>
      </c>
      <c r="MAZ10" s="154">
        <v>0</v>
      </c>
      <c r="MBA10" s="154">
        <v>0</v>
      </c>
      <c r="MBB10" s="154">
        <v>0</v>
      </c>
      <c r="MBC10" s="154">
        <v>0</v>
      </c>
      <c r="MBD10" s="154">
        <v>0</v>
      </c>
      <c r="MBE10" s="154">
        <v>0</v>
      </c>
      <c r="MBF10" s="154">
        <v>0</v>
      </c>
      <c r="MBG10" s="154">
        <v>0</v>
      </c>
      <c r="MBH10" s="154">
        <v>0</v>
      </c>
      <c r="MBI10" s="154">
        <v>0</v>
      </c>
      <c r="MBJ10" s="154">
        <v>0</v>
      </c>
      <c r="MBK10" s="154">
        <v>0</v>
      </c>
      <c r="MBL10" s="154">
        <v>0</v>
      </c>
      <c r="MBM10" s="154">
        <v>0</v>
      </c>
      <c r="MBN10" s="154">
        <v>0</v>
      </c>
      <c r="MBO10" s="154">
        <v>0</v>
      </c>
      <c r="MBP10" s="154">
        <v>0</v>
      </c>
      <c r="MBQ10" s="154">
        <v>0</v>
      </c>
      <c r="MBR10" s="154">
        <v>0</v>
      </c>
      <c r="MBS10" s="154">
        <v>0</v>
      </c>
      <c r="MBT10" s="154">
        <v>0</v>
      </c>
      <c r="MBU10" s="154">
        <v>0</v>
      </c>
      <c r="MBV10" s="154">
        <v>0</v>
      </c>
      <c r="MBW10" s="154">
        <v>0</v>
      </c>
      <c r="MBX10" s="154">
        <v>0</v>
      </c>
      <c r="MBY10" s="154">
        <v>0</v>
      </c>
      <c r="MBZ10" s="154">
        <v>0</v>
      </c>
      <c r="MCA10" s="154">
        <v>0</v>
      </c>
      <c r="MCB10" s="154">
        <v>0</v>
      </c>
      <c r="MCC10" s="154">
        <v>0</v>
      </c>
      <c r="MCD10" s="154">
        <v>0</v>
      </c>
      <c r="MCE10" s="154">
        <v>0</v>
      </c>
      <c r="MCF10" s="154">
        <v>0</v>
      </c>
      <c r="MCG10" s="154">
        <v>0</v>
      </c>
      <c r="MCH10" s="154">
        <v>0</v>
      </c>
      <c r="MCI10" s="154">
        <v>0</v>
      </c>
      <c r="MCJ10" s="154">
        <v>0</v>
      </c>
      <c r="MCK10" s="154">
        <v>0</v>
      </c>
      <c r="MCL10" s="154">
        <v>0</v>
      </c>
      <c r="MCM10" s="154">
        <v>0</v>
      </c>
      <c r="MCN10" s="154">
        <v>0</v>
      </c>
      <c r="MCO10" s="154">
        <v>0</v>
      </c>
      <c r="MCP10" s="154">
        <v>0</v>
      </c>
      <c r="MCQ10" s="154">
        <v>0</v>
      </c>
      <c r="MCR10" s="154">
        <v>0</v>
      </c>
      <c r="MCS10" s="154">
        <v>0</v>
      </c>
      <c r="MCT10" s="154">
        <v>0</v>
      </c>
      <c r="MCU10" s="154">
        <v>0</v>
      </c>
      <c r="MCV10" s="154">
        <v>0</v>
      </c>
      <c r="MCW10" s="154">
        <v>0</v>
      </c>
      <c r="MCX10" s="154">
        <v>0</v>
      </c>
      <c r="MCY10" s="154">
        <v>0</v>
      </c>
      <c r="MCZ10" s="154">
        <v>0</v>
      </c>
      <c r="MDA10" s="154">
        <v>0</v>
      </c>
      <c r="MDB10" s="154">
        <v>0</v>
      </c>
      <c r="MDC10" s="154">
        <v>0</v>
      </c>
      <c r="MDD10" s="154">
        <v>0</v>
      </c>
      <c r="MDE10" s="154">
        <v>0</v>
      </c>
      <c r="MDF10" s="154">
        <v>0</v>
      </c>
      <c r="MDG10" s="154">
        <v>0</v>
      </c>
      <c r="MDH10" s="154">
        <v>0</v>
      </c>
      <c r="MDI10" s="154">
        <v>0</v>
      </c>
      <c r="MDJ10" s="154">
        <v>0</v>
      </c>
      <c r="MDK10" s="154">
        <v>0</v>
      </c>
      <c r="MDL10" s="154">
        <v>0</v>
      </c>
      <c r="MDM10" s="154">
        <v>0</v>
      </c>
      <c r="MDN10" s="154">
        <v>0</v>
      </c>
      <c r="MDO10" s="154">
        <v>0</v>
      </c>
      <c r="MDP10" s="154">
        <v>0</v>
      </c>
      <c r="MDQ10" s="154">
        <v>0</v>
      </c>
      <c r="MDR10" s="154">
        <v>0</v>
      </c>
      <c r="MDS10" s="154">
        <v>0</v>
      </c>
      <c r="MDT10" s="154">
        <v>0</v>
      </c>
      <c r="MDU10" s="154">
        <v>0</v>
      </c>
      <c r="MDV10" s="154">
        <v>0</v>
      </c>
      <c r="MDW10" s="154">
        <v>0</v>
      </c>
      <c r="MDX10" s="154">
        <v>0</v>
      </c>
      <c r="MDY10" s="154">
        <v>0</v>
      </c>
      <c r="MDZ10" s="154">
        <v>0</v>
      </c>
      <c r="MEA10" s="154">
        <v>0</v>
      </c>
      <c r="MEB10" s="154">
        <v>0</v>
      </c>
      <c r="MEC10" s="154">
        <v>0</v>
      </c>
      <c r="MED10" s="154">
        <v>0</v>
      </c>
      <c r="MEE10" s="154">
        <v>0</v>
      </c>
      <c r="MEF10" s="154">
        <v>0</v>
      </c>
      <c r="MEG10" s="154">
        <v>0</v>
      </c>
      <c r="MEH10" s="154">
        <v>0</v>
      </c>
      <c r="MEI10" s="154">
        <v>0</v>
      </c>
      <c r="MEJ10" s="154">
        <v>0</v>
      </c>
      <c r="MEK10" s="154">
        <v>0</v>
      </c>
      <c r="MEL10" s="154">
        <v>0</v>
      </c>
      <c r="MEM10" s="154">
        <v>0</v>
      </c>
      <c r="MEN10" s="154">
        <v>0</v>
      </c>
      <c r="MEO10" s="154">
        <v>0</v>
      </c>
      <c r="MEP10" s="154">
        <v>0</v>
      </c>
      <c r="MEQ10" s="154">
        <v>0</v>
      </c>
      <c r="MER10" s="154">
        <v>0</v>
      </c>
      <c r="MES10" s="154">
        <v>0</v>
      </c>
      <c r="MET10" s="154">
        <v>0</v>
      </c>
      <c r="MEU10" s="154">
        <v>0</v>
      </c>
      <c r="MEV10" s="154">
        <v>0</v>
      </c>
      <c r="MEW10" s="154">
        <v>0</v>
      </c>
      <c r="MEX10" s="154">
        <v>0</v>
      </c>
      <c r="MEY10" s="154">
        <v>0</v>
      </c>
      <c r="MEZ10" s="154">
        <v>0</v>
      </c>
      <c r="MFA10" s="154">
        <v>0</v>
      </c>
      <c r="MFB10" s="154">
        <v>0</v>
      </c>
      <c r="MFC10" s="154">
        <v>0</v>
      </c>
      <c r="MFD10" s="154">
        <v>0</v>
      </c>
      <c r="MFE10" s="154">
        <v>0</v>
      </c>
      <c r="MFF10" s="154">
        <v>0</v>
      </c>
      <c r="MFG10" s="154">
        <v>0</v>
      </c>
      <c r="MFH10" s="154">
        <v>0</v>
      </c>
      <c r="MFI10" s="154">
        <v>0</v>
      </c>
      <c r="MFJ10" s="154">
        <v>0</v>
      </c>
      <c r="MFK10" s="154">
        <v>0</v>
      </c>
      <c r="MFL10" s="154">
        <v>0</v>
      </c>
      <c r="MFM10" s="154">
        <v>0</v>
      </c>
      <c r="MFN10" s="154">
        <v>0</v>
      </c>
      <c r="MFO10" s="154">
        <v>0</v>
      </c>
      <c r="MFP10" s="154">
        <v>0</v>
      </c>
      <c r="MFQ10" s="154">
        <v>0</v>
      </c>
      <c r="MFR10" s="154">
        <v>0</v>
      </c>
      <c r="MFS10" s="154">
        <v>0</v>
      </c>
      <c r="MFT10" s="154">
        <v>0</v>
      </c>
      <c r="MFU10" s="154">
        <v>0</v>
      </c>
      <c r="MFV10" s="154">
        <v>0</v>
      </c>
      <c r="MFW10" s="154">
        <v>0</v>
      </c>
      <c r="MFX10" s="154">
        <v>0</v>
      </c>
      <c r="MFY10" s="154">
        <v>0</v>
      </c>
      <c r="MFZ10" s="154">
        <v>0</v>
      </c>
      <c r="MGA10" s="154">
        <v>0</v>
      </c>
      <c r="MGB10" s="154">
        <v>0</v>
      </c>
      <c r="MGC10" s="154">
        <v>0</v>
      </c>
      <c r="MGD10" s="154">
        <v>0</v>
      </c>
      <c r="MGE10" s="154">
        <v>0</v>
      </c>
      <c r="MGF10" s="154">
        <v>0</v>
      </c>
      <c r="MGG10" s="154">
        <v>0</v>
      </c>
      <c r="MGH10" s="154">
        <v>0</v>
      </c>
      <c r="MGI10" s="154">
        <v>0</v>
      </c>
      <c r="MGJ10" s="154">
        <v>0</v>
      </c>
      <c r="MGK10" s="154">
        <v>0</v>
      </c>
      <c r="MGL10" s="154">
        <v>0</v>
      </c>
      <c r="MGM10" s="154">
        <v>0</v>
      </c>
      <c r="MGN10" s="154">
        <v>0</v>
      </c>
      <c r="MGO10" s="154">
        <v>0</v>
      </c>
      <c r="MGP10" s="154">
        <v>0</v>
      </c>
      <c r="MGQ10" s="154">
        <v>0</v>
      </c>
      <c r="MGR10" s="154">
        <v>0</v>
      </c>
      <c r="MGS10" s="154">
        <v>0</v>
      </c>
      <c r="MGT10" s="154">
        <v>0</v>
      </c>
      <c r="MGU10" s="154">
        <v>0</v>
      </c>
      <c r="MGV10" s="154">
        <v>0</v>
      </c>
      <c r="MGW10" s="154">
        <v>0</v>
      </c>
      <c r="MGX10" s="154">
        <v>0</v>
      </c>
      <c r="MGY10" s="154">
        <v>0</v>
      </c>
      <c r="MGZ10" s="154">
        <v>0</v>
      </c>
      <c r="MHA10" s="154">
        <v>0</v>
      </c>
      <c r="MHB10" s="154">
        <v>0</v>
      </c>
      <c r="MHC10" s="154">
        <v>0</v>
      </c>
      <c r="MHD10" s="154">
        <v>0</v>
      </c>
      <c r="MHE10" s="154">
        <v>0</v>
      </c>
      <c r="MHF10" s="154">
        <v>0</v>
      </c>
      <c r="MHG10" s="154">
        <v>0</v>
      </c>
      <c r="MHH10" s="154">
        <v>0</v>
      </c>
      <c r="MHI10" s="154">
        <v>0</v>
      </c>
      <c r="MHJ10" s="154">
        <v>0</v>
      </c>
      <c r="MHK10" s="154">
        <v>0</v>
      </c>
      <c r="MHL10" s="154">
        <v>0</v>
      </c>
      <c r="MHM10" s="154">
        <v>0</v>
      </c>
      <c r="MHN10" s="154">
        <v>0</v>
      </c>
      <c r="MHO10" s="154">
        <v>0</v>
      </c>
      <c r="MHP10" s="154">
        <v>0</v>
      </c>
      <c r="MHQ10" s="154">
        <v>0</v>
      </c>
      <c r="MHR10" s="154">
        <v>0</v>
      </c>
      <c r="MHS10" s="154">
        <v>0</v>
      </c>
      <c r="MHT10" s="154">
        <v>0</v>
      </c>
      <c r="MHU10" s="154">
        <v>0</v>
      </c>
      <c r="MHV10" s="154">
        <v>0</v>
      </c>
      <c r="MHW10" s="154">
        <v>0</v>
      </c>
      <c r="MHX10" s="154">
        <v>0</v>
      </c>
      <c r="MHY10" s="154">
        <v>0</v>
      </c>
      <c r="MHZ10" s="154">
        <v>0</v>
      </c>
      <c r="MIA10" s="154">
        <v>0</v>
      </c>
      <c r="MIB10" s="154">
        <v>0</v>
      </c>
      <c r="MIC10" s="154">
        <v>0</v>
      </c>
      <c r="MID10" s="154">
        <v>0</v>
      </c>
      <c r="MIE10" s="154">
        <v>0</v>
      </c>
      <c r="MIF10" s="154">
        <v>0</v>
      </c>
      <c r="MIG10" s="154">
        <v>0</v>
      </c>
      <c r="MIH10" s="154">
        <v>0</v>
      </c>
      <c r="MII10" s="154">
        <v>0</v>
      </c>
      <c r="MIJ10" s="154">
        <v>0</v>
      </c>
      <c r="MIK10" s="154">
        <v>0</v>
      </c>
      <c r="MIL10" s="154">
        <v>0</v>
      </c>
      <c r="MIM10" s="154">
        <v>0</v>
      </c>
      <c r="MIN10" s="154">
        <v>0</v>
      </c>
      <c r="MIO10" s="154">
        <v>0</v>
      </c>
      <c r="MIP10" s="154">
        <v>0</v>
      </c>
      <c r="MIQ10" s="154">
        <v>0</v>
      </c>
      <c r="MIR10" s="154">
        <v>0</v>
      </c>
      <c r="MIS10" s="154">
        <v>0</v>
      </c>
      <c r="MIT10" s="154">
        <v>0</v>
      </c>
      <c r="MIU10" s="154">
        <v>0</v>
      </c>
      <c r="MIV10" s="154">
        <v>0</v>
      </c>
      <c r="MIW10" s="154">
        <v>0</v>
      </c>
      <c r="MIX10" s="154">
        <v>0</v>
      </c>
      <c r="MIY10" s="154">
        <v>0</v>
      </c>
      <c r="MIZ10" s="154">
        <v>0</v>
      </c>
      <c r="MJA10" s="154">
        <v>0</v>
      </c>
      <c r="MJB10" s="154">
        <v>0</v>
      </c>
      <c r="MJC10" s="154">
        <v>0</v>
      </c>
      <c r="MJD10" s="154">
        <v>0</v>
      </c>
      <c r="MJE10" s="154">
        <v>0</v>
      </c>
      <c r="MJF10" s="154">
        <v>0</v>
      </c>
      <c r="MJG10" s="154">
        <v>0</v>
      </c>
      <c r="MJH10" s="154">
        <v>0</v>
      </c>
      <c r="MJI10" s="154">
        <v>0</v>
      </c>
      <c r="MJJ10" s="154">
        <v>0</v>
      </c>
      <c r="MJK10" s="154">
        <v>0</v>
      </c>
      <c r="MJL10" s="154">
        <v>0</v>
      </c>
      <c r="MJM10" s="154">
        <v>0</v>
      </c>
      <c r="MJN10" s="154">
        <v>0</v>
      </c>
      <c r="MJO10" s="154">
        <v>0</v>
      </c>
      <c r="MJP10" s="154">
        <v>0</v>
      </c>
      <c r="MJQ10" s="154">
        <v>0</v>
      </c>
      <c r="MJR10" s="154">
        <v>0</v>
      </c>
      <c r="MJS10" s="154">
        <v>0</v>
      </c>
      <c r="MJT10" s="154">
        <v>0</v>
      </c>
      <c r="MJU10" s="154">
        <v>0</v>
      </c>
      <c r="MJV10" s="154">
        <v>0</v>
      </c>
      <c r="MJW10" s="154">
        <v>0</v>
      </c>
      <c r="MJX10" s="154">
        <v>0</v>
      </c>
      <c r="MJY10" s="154">
        <v>0</v>
      </c>
      <c r="MJZ10" s="154">
        <v>0</v>
      </c>
      <c r="MKA10" s="154">
        <v>0</v>
      </c>
      <c r="MKB10" s="154">
        <v>0</v>
      </c>
      <c r="MKC10" s="154">
        <v>0</v>
      </c>
      <c r="MKD10" s="154">
        <v>0</v>
      </c>
      <c r="MKE10" s="154">
        <v>0</v>
      </c>
      <c r="MKF10" s="154">
        <v>0</v>
      </c>
      <c r="MKG10" s="154">
        <v>0</v>
      </c>
      <c r="MKH10" s="154">
        <v>0</v>
      </c>
      <c r="MKI10" s="154">
        <v>0</v>
      </c>
      <c r="MKJ10" s="154">
        <v>0</v>
      </c>
      <c r="MKK10" s="154">
        <v>0</v>
      </c>
      <c r="MKL10" s="154">
        <v>0</v>
      </c>
      <c r="MKM10" s="154">
        <v>0</v>
      </c>
      <c r="MKN10" s="154">
        <v>0</v>
      </c>
      <c r="MKO10" s="154">
        <v>0</v>
      </c>
      <c r="MKP10" s="154">
        <v>0</v>
      </c>
      <c r="MKQ10" s="154">
        <v>0</v>
      </c>
      <c r="MKR10" s="154">
        <v>0</v>
      </c>
      <c r="MKS10" s="154">
        <v>0</v>
      </c>
      <c r="MKT10" s="154">
        <v>0</v>
      </c>
      <c r="MKU10" s="154">
        <v>0</v>
      </c>
      <c r="MKV10" s="154">
        <v>0</v>
      </c>
      <c r="MKW10" s="154">
        <v>0</v>
      </c>
      <c r="MKX10" s="154">
        <v>0</v>
      </c>
      <c r="MKY10" s="154">
        <v>0</v>
      </c>
      <c r="MKZ10" s="154">
        <v>0</v>
      </c>
      <c r="MLA10" s="154">
        <v>0</v>
      </c>
      <c r="MLB10" s="154">
        <v>0</v>
      </c>
      <c r="MLC10" s="154">
        <v>0</v>
      </c>
      <c r="MLD10" s="154">
        <v>0</v>
      </c>
      <c r="MLE10" s="154">
        <v>0</v>
      </c>
      <c r="MLF10" s="154">
        <v>0</v>
      </c>
      <c r="MLG10" s="154">
        <v>0</v>
      </c>
      <c r="MLH10" s="154">
        <v>0</v>
      </c>
      <c r="MLI10" s="154">
        <v>0</v>
      </c>
      <c r="MLJ10" s="154">
        <v>0</v>
      </c>
      <c r="MLK10" s="154">
        <v>0</v>
      </c>
      <c r="MLL10" s="154">
        <v>0</v>
      </c>
      <c r="MLM10" s="154">
        <v>0</v>
      </c>
      <c r="MLN10" s="154">
        <v>0</v>
      </c>
      <c r="MLO10" s="154">
        <v>0</v>
      </c>
      <c r="MLP10" s="154">
        <v>0</v>
      </c>
      <c r="MLQ10" s="154">
        <v>0</v>
      </c>
      <c r="MLR10" s="154">
        <v>0</v>
      </c>
      <c r="MLS10" s="154">
        <v>0</v>
      </c>
      <c r="MLT10" s="154">
        <v>0</v>
      </c>
      <c r="MLU10" s="154">
        <v>0</v>
      </c>
      <c r="MLV10" s="154">
        <v>0</v>
      </c>
      <c r="MLW10" s="154">
        <v>0</v>
      </c>
      <c r="MLX10" s="154">
        <v>0</v>
      </c>
      <c r="MLY10" s="154">
        <v>0</v>
      </c>
      <c r="MLZ10" s="154">
        <v>0</v>
      </c>
      <c r="MMA10" s="154">
        <v>0</v>
      </c>
      <c r="MMB10" s="154">
        <v>0</v>
      </c>
      <c r="MMC10" s="154">
        <v>0</v>
      </c>
      <c r="MMD10" s="154">
        <v>0</v>
      </c>
      <c r="MME10" s="154">
        <v>0</v>
      </c>
      <c r="MMF10" s="154">
        <v>0</v>
      </c>
      <c r="MMG10" s="154">
        <v>0</v>
      </c>
      <c r="MMH10" s="154">
        <v>0</v>
      </c>
      <c r="MMI10" s="154">
        <v>0</v>
      </c>
      <c r="MMJ10" s="154">
        <v>0</v>
      </c>
      <c r="MMK10" s="154">
        <v>0</v>
      </c>
      <c r="MML10" s="154">
        <v>0</v>
      </c>
      <c r="MMM10" s="154">
        <v>0</v>
      </c>
      <c r="MMN10" s="154">
        <v>0</v>
      </c>
      <c r="MMO10" s="154">
        <v>0</v>
      </c>
      <c r="MMP10" s="154">
        <v>0</v>
      </c>
      <c r="MMQ10" s="154">
        <v>0</v>
      </c>
      <c r="MMR10" s="154">
        <v>0</v>
      </c>
      <c r="MMS10" s="154">
        <v>0</v>
      </c>
      <c r="MMT10" s="154">
        <v>0</v>
      </c>
      <c r="MMU10" s="154">
        <v>0</v>
      </c>
      <c r="MMV10" s="154">
        <v>0</v>
      </c>
      <c r="MMW10" s="154">
        <v>0</v>
      </c>
      <c r="MMX10" s="154">
        <v>0</v>
      </c>
      <c r="MMY10" s="154">
        <v>0</v>
      </c>
      <c r="MMZ10" s="154">
        <v>0</v>
      </c>
      <c r="MNA10" s="154">
        <v>0</v>
      </c>
      <c r="MNB10" s="154">
        <v>0</v>
      </c>
      <c r="MNC10" s="154">
        <v>0</v>
      </c>
      <c r="MND10" s="154">
        <v>0</v>
      </c>
      <c r="MNE10" s="154">
        <v>0</v>
      </c>
      <c r="MNF10" s="154">
        <v>0</v>
      </c>
      <c r="MNG10" s="154">
        <v>0</v>
      </c>
      <c r="MNH10" s="154">
        <v>0</v>
      </c>
      <c r="MNI10" s="154">
        <v>0</v>
      </c>
      <c r="MNJ10" s="154">
        <v>0</v>
      </c>
      <c r="MNK10" s="154">
        <v>0</v>
      </c>
      <c r="MNL10" s="154">
        <v>0</v>
      </c>
      <c r="MNM10" s="154">
        <v>0</v>
      </c>
      <c r="MNN10" s="154">
        <v>0</v>
      </c>
      <c r="MNO10" s="154">
        <v>0</v>
      </c>
      <c r="MNP10" s="154">
        <v>0</v>
      </c>
      <c r="MNQ10" s="154">
        <v>0</v>
      </c>
      <c r="MNR10" s="154">
        <v>0</v>
      </c>
      <c r="MNS10" s="154">
        <v>0</v>
      </c>
      <c r="MNT10" s="154">
        <v>0</v>
      </c>
      <c r="MNU10" s="154">
        <v>0</v>
      </c>
      <c r="MNV10" s="154">
        <v>0</v>
      </c>
      <c r="MNW10" s="154">
        <v>0</v>
      </c>
      <c r="MNX10" s="154">
        <v>0</v>
      </c>
      <c r="MNY10" s="154">
        <v>0</v>
      </c>
      <c r="MNZ10" s="154">
        <v>0</v>
      </c>
      <c r="MOA10" s="154">
        <v>0</v>
      </c>
      <c r="MOB10" s="154">
        <v>0</v>
      </c>
      <c r="MOC10" s="154">
        <v>0</v>
      </c>
      <c r="MOD10" s="154">
        <v>0</v>
      </c>
      <c r="MOE10" s="154">
        <v>0</v>
      </c>
      <c r="MOF10" s="154">
        <v>0</v>
      </c>
      <c r="MOG10" s="154">
        <v>0</v>
      </c>
      <c r="MOH10" s="154">
        <v>0</v>
      </c>
      <c r="MOI10" s="154">
        <v>0</v>
      </c>
      <c r="MOJ10" s="154">
        <v>0</v>
      </c>
      <c r="MOK10" s="154">
        <v>0</v>
      </c>
      <c r="MOL10" s="154">
        <v>0</v>
      </c>
      <c r="MOM10" s="154">
        <v>0</v>
      </c>
      <c r="MON10" s="154">
        <v>0</v>
      </c>
      <c r="MOO10" s="154">
        <v>0</v>
      </c>
      <c r="MOP10" s="154">
        <v>0</v>
      </c>
      <c r="MOQ10" s="154">
        <v>0</v>
      </c>
      <c r="MOR10" s="154">
        <v>0</v>
      </c>
      <c r="MOS10" s="154">
        <v>0</v>
      </c>
      <c r="MOT10" s="154">
        <v>0</v>
      </c>
      <c r="MOU10" s="154">
        <v>0</v>
      </c>
      <c r="MOV10" s="154">
        <v>0</v>
      </c>
      <c r="MOW10" s="154">
        <v>0</v>
      </c>
      <c r="MOX10" s="154">
        <v>0</v>
      </c>
      <c r="MOY10" s="154">
        <v>0</v>
      </c>
      <c r="MOZ10" s="154">
        <v>0</v>
      </c>
      <c r="MPA10" s="154">
        <v>0</v>
      </c>
      <c r="MPB10" s="154">
        <v>0</v>
      </c>
      <c r="MPC10" s="154">
        <v>0</v>
      </c>
      <c r="MPD10" s="154">
        <v>0</v>
      </c>
      <c r="MPE10" s="154">
        <v>0</v>
      </c>
      <c r="MPF10" s="154">
        <v>0</v>
      </c>
      <c r="MPG10" s="154">
        <v>0</v>
      </c>
      <c r="MPH10" s="154">
        <v>0</v>
      </c>
      <c r="MPI10" s="154">
        <v>0</v>
      </c>
      <c r="MPJ10" s="154">
        <v>0</v>
      </c>
      <c r="MPK10" s="154">
        <v>0</v>
      </c>
      <c r="MPL10" s="154">
        <v>0</v>
      </c>
      <c r="MPM10" s="154">
        <v>0</v>
      </c>
      <c r="MPN10" s="154">
        <v>0</v>
      </c>
      <c r="MPO10" s="154">
        <v>0</v>
      </c>
      <c r="MPP10" s="154">
        <v>0</v>
      </c>
      <c r="MPQ10" s="154">
        <v>0</v>
      </c>
      <c r="MPR10" s="154">
        <v>0</v>
      </c>
      <c r="MPS10" s="154">
        <v>0</v>
      </c>
      <c r="MPT10" s="154">
        <v>0</v>
      </c>
      <c r="MPU10" s="154">
        <v>0</v>
      </c>
      <c r="MPV10" s="154">
        <v>0</v>
      </c>
      <c r="MPW10" s="154">
        <v>0</v>
      </c>
      <c r="MPX10" s="154">
        <v>0</v>
      </c>
      <c r="MPY10" s="154">
        <v>0</v>
      </c>
      <c r="MPZ10" s="154">
        <v>0</v>
      </c>
      <c r="MQA10" s="154">
        <v>0</v>
      </c>
      <c r="MQB10" s="154">
        <v>0</v>
      </c>
      <c r="MQC10" s="154">
        <v>0</v>
      </c>
      <c r="MQD10" s="154">
        <v>0</v>
      </c>
      <c r="MQE10" s="154">
        <v>0</v>
      </c>
      <c r="MQF10" s="154">
        <v>0</v>
      </c>
      <c r="MQG10" s="154">
        <v>0</v>
      </c>
      <c r="MQH10" s="154">
        <v>0</v>
      </c>
      <c r="MQI10" s="154">
        <v>0</v>
      </c>
      <c r="MQJ10" s="154">
        <v>0</v>
      </c>
      <c r="MQK10" s="154">
        <v>0</v>
      </c>
      <c r="MQL10" s="154">
        <v>0</v>
      </c>
      <c r="MQM10" s="154">
        <v>0</v>
      </c>
      <c r="MQN10" s="154">
        <v>0</v>
      </c>
      <c r="MQO10" s="154">
        <v>0</v>
      </c>
      <c r="MQP10" s="154">
        <v>0</v>
      </c>
      <c r="MQQ10" s="154">
        <v>0</v>
      </c>
      <c r="MQR10" s="154">
        <v>0</v>
      </c>
      <c r="MQS10" s="154">
        <v>0</v>
      </c>
      <c r="MQT10" s="154">
        <v>0</v>
      </c>
      <c r="MQU10" s="154">
        <v>0</v>
      </c>
      <c r="MQV10" s="154">
        <v>0</v>
      </c>
      <c r="MQW10" s="154">
        <v>0</v>
      </c>
      <c r="MQX10" s="154">
        <v>0</v>
      </c>
      <c r="MQY10" s="154">
        <v>0</v>
      </c>
      <c r="MQZ10" s="154">
        <v>0</v>
      </c>
      <c r="MRA10" s="154">
        <v>0</v>
      </c>
      <c r="MRB10" s="154">
        <v>0</v>
      </c>
      <c r="MRC10" s="154">
        <v>0</v>
      </c>
      <c r="MRD10" s="154">
        <v>0</v>
      </c>
      <c r="MRE10" s="154">
        <v>0</v>
      </c>
      <c r="MRF10" s="154">
        <v>0</v>
      </c>
      <c r="MRG10" s="154">
        <v>0</v>
      </c>
      <c r="MRH10" s="154">
        <v>0</v>
      </c>
      <c r="MRI10" s="154">
        <v>0</v>
      </c>
      <c r="MRJ10" s="154">
        <v>0</v>
      </c>
      <c r="MRK10" s="154">
        <v>0</v>
      </c>
      <c r="MRL10" s="154">
        <v>0</v>
      </c>
      <c r="MRM10" s="154">
        <v>0</v>
      </c>
      <c r="MRN10" s="154">
        <v>0</v>
      </c>
      <c r="MRO10" s="154">
        <v>0</v>
      </c>
      <c r="MRP10" s="154">
        <v>0</v>
      </c>
      <c r="MRQ10" s="154">
        <v>0</v>
      </c>
      <c r="MRR10" s="154">
        <v>0</v>
      </c>
      <c r="MRS10" s="154">
        <v>0</v>
      </c>
      <c r="MRT10" s="154">
        <v>0</v>
      </c>
      <c r="MRU10" s="154">
        <v>0</v>
      </c>
      <c r="MRV10" s="154">
        <v>0</v>
      </c>
      <c r="MRW10" s="154">
        <v>0</v>
      </c>
      <c r="MRX10" s="154">
        <v>0</v>
      </c>
      <c r="MRY10" s="154">
        <v>0</v>
      </c>
      <c r="MRZ10" s="154">
        <v>0</v>
      </c>
      <c r="MSA10" s="154">
        <v>0</v>
      </c>
      <c r="MSB10" s="154">
        <v>0</v>
      </c>
      <c r="MSC10" s="154">
        <v>0</v>
      </c>
      <c r="MSD10" s="154">
        <v>0</v>
      </c>
      <c r="MSE10" s="154">
        <v>0</v>
      </c>
      <c r="MSF10" s="154">
        <v>0</v>
      </c>
      <c r="MSG10" s="154">
        <v>0</v>
      </c>
      <c r="MSH10" s="154">
        <v>0</v>
      </c>
      <c r="MSI10" s="154">
        <v>0</v>
      </c>
      <c r="MSJ10" s="154">
        <v>0</v>
      </c>
      <c r="MSK10" s="154">
        <v>0</v>
      </c>
      <c r="MSL10" s="154">
        <v>0</v>
      </c>
      <c r="MSM10" s="154">
        <v>0</v>
      </c>
      <c r="MSN10" s="154">
        <v>0</v>
      </c>
      <c r="MSO10" s="154">
        <v>0</v>
      </c>
      <c r="MSP10" s="154">
        <v>0</v>
      </c>
      <c r="MSQ10" s="154">
        <v>0</v>
      </c>
      <c r="MSR10" s="154">
        <v>0</v>
      </c>
      <c r="MSS10" s="154">
        <v>0</v>
      </c>
      <c r="MST10" s="154">
        <v>0</v>
      </c>
      <c r="MSU10" s="154">
        <v>0</v>
      </c>
      <c r="MSV10" s="154">
        <v>0</v>
      </c>
      <c r="MSW10" s="154">
        <v>0</v>
      </c>
      <c r="MSX10" s="154">
        <v>0</v>
      </c>
      <c r="MSY10" s="154">
        <v>0</v>
      </c>
      <c r="MSZ10" s="154">
        <v>0</v>
      </c>
      <c r="MTA10" s="154">
        <v>0</v>
      </c>
      <c r="MTB10" s="154">
        <v>0</v>
      </c>
      <c r="MTC10" s="154">
        <v>0</v>
      </c>
      <c r="MTD10" s="154">
        <v>0</v>
      </c>
      <c r="MTE10" s="154">
        <v>0</v>
      </c>
      <c r="MTF10" s="154">
        <v>0</v>
      </c>
      <c r="MTG10" s="154">
        <v>0</v>
      </c>
      <c r="MTH10" s="154">
        <v>0</v>
      </c>
      <c r="MTI10" s="154">
        <v>0</v>
      </c>
      <c r="MTJ10" s="154">
        <v>0</v>
      </c>
      <c r="MTK10" s="154">
        <v>0</v>
      </c>
      <c r="MTL10" s="154">
        <v>0</v>
      </c>
      <c r="MTM10" s="154">
        <v>0</v>
      </c>
      <c r="MTN10" s="154">
        <v>0</v>
      </c>
      <c r="MTO10" s="154">
        <v>0</v>
      </c>
      <c r="MTP10" s="154">
        <v>0</v>
      </c>
      <c r="MTQ10" s="154">
        <v>0</v>
      </c>
      <c r="MTR10" s="154">
        <v>0</v>
      </c>
      <c r="MTS10" s="154">
        <v>0</v>
      </c>
      <c r="MTT10" s="154">
        <v>0</v>
      </c>
      <c r="MTU10" s="154">
        <v>0</v>
      </c>
      <c r="MTV10" s="154">
        <v>0</v>
      </c>
      <c r="MTW10" s="154">
        <v>0</v>
      </c>
      <c r="MTX10" s="154">
        <v>0</v>
      </c>
      <c r="MTY10" s="154">
        <v>0</v>
      </c>
      <c r="MTZ10" s="154">
        <v>0</v>
      </c>
      <c r="MUA10" s="154">
        <v>0</v>
      </c>
      <c r="MUB10" s="154">
        <v>0</v>
      </c>
      <c r="MUC10" s="154">
        <v>0</v>
      </c>
      <c r="MUD10" s="154">
        <v>0</v>
      </c>
      <c r="MUE10" s="154">
        <v>0</v>
      </c>
      <c r="MUF10" s="154">
        <v>0</v>
      </c>
      <c r="MUG10" s="154">
        <v>0</v>
      </c>
      <c r="MUH10" s="154">
        <v>0</v>
      </c>
      <c r="MUI10" s="154">
        <v>0</v>
      </c>
      <c r="MUJ10" s="154">
        <v>0</v>
      </c>
      <c r="MUK10" s="154">
        <v>0</v>
      </c>
      <c r="MUL10" s="154">
        <v>0</v>
      </c>
      <c r="MUM10" s="154">
        <v>0</v>
      </c>
      <c r="MUN10" s="154">
        <v>0</v>
      </c>
      <c r="MUO10" s="154">
        <v>0</v>
      </c>
      <c r="MUP10" s="154">
        <v>0</v>
      </c>
      <c r="MUQ10" s="154">
        <v>0</v>
      </c>
      <c r="MUR10" s="154">
        <v>0</v>
      </c>
      <c r="MUS10" s="154">
        <v>0</v>
      </c>
      <c r="MUT10" s="154">
        <v>0</v>
      </c>
      <c r="MUU10" s="154">
        <v>0</v>
      </c>
      <c r="MUV10" s="154">
        <v>0</v>
      </c>
      <c r="MUW10" s="154">
        <v>0</v>
      </c>
      <c r="MUX10" s="154">
        <v>0</v>
      </c>
      <c r="MUY10" s="154">
        <v>0</v>
      </c>
      <c r="MUZ10" s="154">
        <v>0</v>
      </c>
      <c r="MVA10" s="154">
        <v>0</v>
      </c>
      <c r="MVB10" s="154">
        <v>0</v>
      </c>
      <c r="MVC10" s="154">
        <v>0</v>
      </c>
      <c r="MVD10" s="154">
        <v>0</v>
      </c>
      <c r="MVE10" s="154">
        <v>0</v>
      </c>
      <c r="MVF10" s="154">
        <v>0</v>
      </c>
      <c r="MVG10" s="154">
        <v>0</v>
      </c>
      <c r="MVH10" s="154">
        <v>0</v>
      </c>
      <c r="MVI10" s="154">
        <v>0</v>
      </c>
      <c r="MVJ10" s="154">
        <v>0</v>
      </c>
      <c r="MVK10" s="154">
        <v>0</v>
      </c>
      <c r="MVL10" s="154">
        <v>0</v>
      </c>
      <c r="MVM10" s="154">
        <v>0</v>
      </c>
      <c r="MVN10" s="154">
        <v>0</v>
      </c>
      <c r="MVO10" s="154">
        <v>0</v>
      </c>
      <c r="MVP10" s="154">
        <v>0</v>
      </c>
      <c r="MVQ10" s="154">
        <v>0</v>
      </c>
      <c r="MVR10" s="154">
        <v>0</v>
      </c>
      <c r="MVS10" s="154">
        <v>0</v>
      </c>
      <c r="MVT10" s="154">
        <v>0</v>
      </c>
      <c r="MVU10" s="154">
        <v>0</v>
      </c>
      <c r="MVV10" s="154">
        <v>0</v>
      </c>
      <c r="MVW10" s="154">
        <v>0</v>
      </c>
      <c r="MVX10" s="154">
        <v>0</v>
      </c>
      <c r="MVY10" s="154">
        <v>0</v>
      </c>
      <c r="MVZ10" s="154">
        <v>0</v>
      </c>
      <c r="MWA10" s="154">
        <v>0</v>
      </c>
      <c r="MWB10" s="154">
        <v>0</v>
      </c>
      <c r="MWC10" s="154">
        <v>0</v>
      </c>
      <c r="MWD10" s="154">
        <v>0</v>
      </c>
      <c r="MWE10" s="154">
        <v>0</v>
      </c>
      <c r="MWF10" s="154">
        <v>0</v>
      </c>
      <c r="MWG10" s="154">
        <v>0</v>
      </c>
      <c r="MWH10" s="154">
        <v>0</v>
      </c>
      <c r="MWI10" s="154">
        <v>0</v>
      </c>
      <c r="MWJ10" s="154">
        <v>0</v>
      </c>
      <c r="MWK10" s="154">
        <v>0</v>
      </c>
      <c r="MWL10" s="154">
        <v>0</v>
      </c>
      <c r="MWM10" s="154">
        <v>0</v>
      </c>
      <c r="MWN10" s="154">
        <v>0</v>
      </c>
      <c r="MWO10" s="154">
        <v>0</v>
      </c>
      <c r="MWP10" s="154">
        <v>0</v>
      </c>
      <c r="MWQ10" s="154">
        <v>0</v>
      </c>
      <c r="MWR10" s="154">
        <v>0</v>
      </c>
      <c r="MWS10" s="154">
        <v>0</v>
      </c>
      <c r="MWT10" s="154">
        <v>0</v>
      </c>
      <c r="MWU10" s="154">
        <v>0</v>
      </c>
      <c r="MWV10" s="154">
        <v>0</v>
      </c>
      <c r="MWW10" s="154">
        <v>0</v>
      </c>
      <c r="MWX10" s="154">
        <v>0</v>
      </c>
      <c r="MWY10" s="154">
        <v>0</v>
      </c>
      <c r="MWZ10" s="154">
        <v>0</v>
      </c>
      <c r="MXA10" s="154">
        <v>0</v>
      </c>
      <c r="MXB10" s="154">
        <v>0</v>
      </c>
      <c r="MXC10" s="154">
        <v>0</v>
      </c>
      <c r="MXD10" s="154">
        <v>0</v>
      </c>
      <c r="MXE10" s="154">
        <v>0</v>
      </c>
      <c r="MXF10" s="154">
        <v>0</v>
      </c>
      <c r="MXG10" s="154">
        <v>0</v>
      </c>
      <c r="MXH10" s="154">
        <v>0</v>
      </c>
      <c r="MXI10" s="154">
        <v>0</v>
      </c>
      <c r="MXJ10" s="154">
        <v>0</v>
      </c>
      <c r="MXK10" s="154">
        <v>0</v>
      </c>
      <c r="MXL10" s="154">
        <v>0</v>
      </c>
      <c r="MXM10" s="154">
        <v>0</v>
      </c>
      <c r="MXN10" s="154">
        <v>0</v>
      </c>
      <c r="MXO10" s="154">
        <v>0</v>
      </c>
      <c r="MXP10" s="154">
        <v>0</v>
      </c>
      <c r="MXQ10" s="154">
        <v>0</v>
      </c>
      <c r="MXR10" s="154">
        <v>0</v>
      </c>
      <c r="MXS10" s="154">
        <v>0</v>
      </c>
      <c r="MXT10" s="154">
        <v>0</v>
      </c>
      <c r="MXU10" s="154">
        <v>0</v>
      </c>
      <c r="MXV10" s="154">
        <v>0</v>
      </c>
      <c r="MXW10" s="154">
        <v>0</v>
      </c>
      <c r="MXX10" s="154">
        <v>0</v>
      </c>
      <c r="MXY10" s="154">
        <v>0</v>
      </c>
      <c r="MXZ10" s="154">
        <v>0</v>
      </c>
      <c r="MYA10" s="154">
        <v>0</v>
      </c>
      <c r="MYB10" s="154">
        <v>0</v>
      </c>
      <c r="MYC10" s="154">
        <v>0</v>
      </c>
      <c r="MYD10" s="154">
        <v>0</v>
      </c>
      <c r="MYE10" s="154">
        <v>0</v>
      </c>
      <c r="MYF10" s="154">
        <v>0</v>
      </c>
      <c r="MYG10" s="154">
        <v>0</v>
      </c>
      <c r="MYH10" s="154">
        <v>0</v>
      </c>
      <c r="MYI10" s="154">
        <v>0</v>
      </c>
      <c r="MYJ10" s="154">
        <v>0</v>
      </c>
      <c r="MYK10" s="154">
        <v>0</v>
      </c>
      <c r="MYL10" s="154">
        <v>0</v>
      </c>
      <c r="MYM10" s="154">
        <v>0</v>
      </c>
      <c r="MYN10" s="154">
        <v>0</v>
      </c>
      <c r="MYO10" s="154">
        <v>0</v>
      </c>
      <c r="MYP10" s="154">
        <v>0</v>
      </c>
      <c r="MYQ10" s="154">
        <v>0</v>
      </c>
      <c r="MYR10" s="154">
        <v>0</v>
      </c>
      <c r="MYS10" s="154">
        <v>0</v>
      </c>
      <c r="MYT10" s="154">
        <v>0</v>
      </c>
      <c r="MYU10" s="154">
        <v>0</v>
      </c>
      <c r="MYV10" s="154">
        <v>0</v>
      </c>
      <c r="MYW10" s="154">
        <v>0</v>
      </c>
      <c r="MYX10" s="154">
        <v>0</v>
      </c>
      <c r="MYY10" s="154">
        <v>0</v>
      </c>
      <c r="MYZ10" s="154">
        <v>0</v>
      </c>
      <c r="MZA10" s="154">
        <v>0</v>
      </c>
      <c r="MZB10" s="154">
        <v>0</v>
      </c>
      <c r="MZC10" s="154">
        <v>0</v>
      </c>
      <c r="MZD10" s="154">
        <v>0</v>
      </c>
      <c r="MZE10" s="154">
        <v>0</v>
      </c>
      <c r="MZF10" s="154">
        <v>0</v>
      </c>
      <c r="MZG10" s="154">
        <v>0</v>
      </c>
      <c r="MZH10" s="154">
        <v>0</v>
      </c>
      <c r="MZI10" s="154">
        <v>0</v>
      </c>
      <c r="MZJ10" s="154">
        <v>0</v>
      </c>
      <c r="MZK10" s="154">
        <v>0</v>
      </c>
      <c r="MZL10" s="154">
        <v>0</v>
      </c>
      <c r="MZM10" s="154">
        <v>0</v>
      </c>
      <c r="MZN10" s="154">
        <v>0</v>
      </c>
      <c r="MZO10" s="154">
        <v>0</v>
      </c>
      <c r="MZP10" s="154">
        <v>0</v>
      </c>
      <c r="MZQ10" s="154">
        <v>0</v>
      </c>
      <c r="MZR10" s="154">
        <v>0</v>
      </c>
      <c r="MZS10" s="154">
        <v>0</v>
      </c>
      <c r="MZT10" s="154">
        <v>0</v>
      </c>
      <c r="MZU10" s="154">
        <v>0</v>
      </c>
      <c r="MZV10" s="154">
        <v>0</v>
      </c>
      <c r="MZW10" s="154">
        <v>0</v>
      </c>
      <c r="MZX10" s="154">
        <v>0</v>
      </c>
      <c r="MZY10" s="154">
        <v>0</v>
      </c>
      <c r="MZZ10" s="154">
        <v>0</v>
      </c>
      <c r="NAA10" s="154">
        <v>0</v>
      </c>
      <c r="NAB10" s="154">
        <v>0</v>
      </c>
      <c r="NAC10" s="154">
        <v>0</v>
      </c>
      <c r="NAD10" s="154">
        <v>0</v>
      </c>
      <c r="NAE10" s="154">
        <v>0</v>
      </c>
      <c r="NAF10" s="154">
        <v>0</v>
      </c>
      <c r="NAG10" s="154">
        <v>0</v>
      </c>
      <c r="NAH10" s="154">
        <v>0</v>
      </c>
      <c r="NAI10" s="154">
        <v>0</v>
      </c>
      <c r="NAJ10" s="154">
        <v>0</v>
      </c>
      <c r="NAK10" s="154">
        <v>0</v>
      </c>
      <c r="NAL10" s="154">
        <v>0</v>
      </c>
      <c r="NAM10" s="154">
        <v>0</v>
      </c>
      <c r="NAN10" s="154">
        <v>0</v>
      </c>
      <c r="NAO10" s="154">
        <v>0</v>
      </c>
      <c r="NAP10" s="154">
        <v>0</v>
      </c>
      <c r="NAQ10" s="154">
        <v>0</v>
      </c>
      <c r="NAR10" s="154">
        <v>0</v>
      </c>
      <c r="NAS10" s="154">
        <v>0</v>
      </c>
      <c r="NAT10" s="154">
        <v>0</v>
      </c>
      <c r="NAU10" s="154">
        <v>0</v>
      </c>
      <c r="NAV10" s="154">
        <v>0</v>
      </c>
      <c r="NAW10" s="154">
        <v>0</v>
      </c>
      <c r="NAX10" s="154">
        <v>0</v>
      </c>
      <c r="NAY10" s="154">
        <v>0</v>
      </c>
      <c r="NAZ10" s="154">
        <v>0</v>
      </c>
      <c r="NBA10" s="154">
        <v>0</v>
      </c>
      <c r="NBB10" s="154">
        <v>0</v>
      </c>
      <c r="NBC10" s="154">
        <v>0</v>
      </c>
      <c r="NBD10" s="154">
        <v>0</v>
      </c>
      <c r="NBE10" s="154">
        <v>0</v>
      </c>
      <c r="NBF10" s="154">
        <v>0</v>
      </c>
      <c r="NBG10" s="154">
        <v>0</v>
      </c>
      <c r="NBH10" s="154">
        <v>0</v>
      </c>
      <c r="NBI10" s="154">
        <v>0</v>
      </c>
      <c r="NBJ10" s="154">
        <v>0</v>
      </c>
      <c r="NBK10" s="154">
        <v>0</v>
      </c>
      <c r="NBL10" s="154">
        <v>0</v>
      </c>
      <c r="NBM10" s="154">
        <v>0</v>
      </c>
      <c r="NBN10" s="154">
        <v>0</v>
      </c>
      <c r="NBO10" s="154">
        <v>0</v>
      </c>
      <c r="NBP10" s="154">
        <v>0</v>
      </c>
      <c r="NBQ10" s="154">
        <v>0</v>
      </c>
      <c r="NBR10" s="154">
        <v>0</v>
      </c>
      <c r="NBS10" s="154">
        <v>0</v>
      </c>
      <c r="NBT10" s="154">
        <v>0</v>
      </c>
      <c r="NBU10" s="154">
        <v>0</v>
      </c>
      <c r="NBV10" s="154">
        <v>0</v>
      </c>
      <c r="NBW10" s="154">
        <v>0</v>
      </c>
      <c r="NBX10" s="154">
        <v>0</v>
      </c>
      <c r="NBY10" s="154">
        <v>0</v>
      </c>
      <c r="NBZ10" s="154">
        <v>0</v>
      </c>
      <c r="NCA10" s="154">
        <v>0</v>
      </c>
      <c r="NCB10" s="154">
        <v>0</v>
      </c>
      <c r="NCC10" s="154">
        <v>0</v>
      </c>
      <c r="NCD10" s="154">
        <v>0</v>
      </c>
      <c r="NCE10" s="154">
        <v>0</v>
      </c>
      <c r="NCF10" s="154">
        <v>0</v>
      </c>
      <c r="NCG10" s="154">
        <v>0</v>
      </c>
      <c r="NCH10" s="154">
        <v>0</v>
      </c>
      <c r="NCI10" s="154">
        <v>0</v>
      </c>
      <c r="NCJ10" s="154">
        <v>0</v>
      </c>
      <c r="NCK10" s="154">
        <v>0</v>
      </c>
      <c r="NCL10" s="154">
        <v>0</v>
      </c>
      <c r="NCM10" s="154">
        <v>0</v>
      </c>
      <c r="NCN10" s="154">
        <v>0</v>
      </c>
      <c r="NCO10" s="154">
        <v>0</v>
      </c>
      <c r="NCP10" s="154">
        <v>0</v>
      </c>
      <c r="NCQ10" s="154">
        <v>0</v>
      </c>
      <c r="NCR10" s="154">
        <v>0</v>
      </c>
      <c r="NCS10" s="154">
        <v>0</v>
      </c>
      <c r="NCT10" s="154">
        <v>0</v>
      </c>
      <c r="NCU10" s="154">
        <v>0</v>
      </c>
      <c r="NCV10" s="154">
        <v>0</v>
      </c>
      <c r="NCW10" s="154">
        <v>0</v>
      </c>
      <c r="NCX10" s="154">
        <v>0</v>
      </c>
      <c r="NCY10" s="154">
        <v>0</v>
      </c>
      <c r="NCZ10" s="154">
        <v>0</v>
      </c>
      <c r="NDA10" s="154">
        <v>0</v>
      </c>
      <c r="NDB10" s="154">
        <v>0</v>
      </c>
      <c r="NDC10" s="154">
        <v>0</v>
      </c>
      <c r="NDD10" s="154">
        <v>0</v>
      </c>
      <c r="NDE10" s="154">
        <v>0</v>
      </c>
      <c r="NDF10" s="154">
        <v>0</v>
      </c>
      <c r="NDG10" s="154">
        <v>0</v>
      </c>
      <c r="NDH10" s="154">
        <v>0</v>
      </c>
      <c r="NDI10" s="154">
        <v>0</v>
      </c>
      <c r="NDJ10" s="154">
        <v>0</v>
      </c>
      <c r="NDK10" s="154">
        <v>0</v>
      </c>
      <c r="NDL10" s="154">
        <v>0</v>
      </c>
      <c r="NDM10" s="154">
        <v>0</v>
      </c>
      <c r="NDN10" s="154">
        <v>0</v>
      </c>
      <c r="NDO10" s="154">
        <v>0</v>
      </c>
      <c r="NDP10" s="154">
        <v>0</v>
      </c>
      <c r="NDQ10" s="154">
        <v>0</v>
      </c>
      <c r="NDR10" s="154">
        <v>0</v>
      </c>
      <c r="NDS10" s="154">
        <v>0</v>
      </c>
      <c r="NDT10" s="154">
        <v>0</v>
      </c>
      <c r="NDU10" s="154">
        <v>0</v>
      </c>
      <c r="NDV10" s="154">
        <v>0</v>
      </c>
      <c r="NDW10" s="154">
        <v>0</v>
      </c>
      <c r="NDX10" s="154">
        <v>0</v>
      </c>
      <c r="NDY10" s="154">
        <v>0</v>
      </c>
      <c r="NDZ10" s="154">
        <v>0</v>
      </c>
      <c r="NEA10" s="154">
        <v>0</v>
      </c>
      <c r="NEB10" s="154">
        <v>0</v>
      </c>
      <c r="NEC10" s="154">
        <v>0</v>
      </c>
      <c r="NED10" s="154">
        <v>0</v>
      </c>
      <c r="NEE10" s="154">
        <v>0</v>
      </c>
      <c r="NEF10" s="154">
        <v>0</v>
      </c>
      <c r="NEG10" s="154">
        <v>0</v>
      </c>
      <c r="NEH10" s="154">
        <v>0</v>
      </c>
      <c r="NEI10" s="154">
        <v>0</v>
      </c>
      <c r="NEJ10" s="154">
        <v>0</v>
      </c>
      <c r="NEK10" s="154">
        <v>0</v>
      </c>
      <c r="NEL10" s="154">
        <v>0</v>
      </c>
      <c r="NEM10" s="154">
        <v>0</v>
      </c>
      <c r="NEN10" s="154">
        <v>0</v>
      </c>
      <c r="NEO10" s="154">
        <v>0</v>
      </c>
      <c r="NEP10" s="154">
        <v>0</v>
      </c>
      <c r="NEQ10" s="154">
        <v>0</v>
      </c>
      <c r="NER10" s="154">
        <v>0</v>
      </c>
      <c r="NES10" s="154">
        <v>0</v>
      </c>
      <c r="NET10" s="154">
        <v>0</v>
      </c>
      <c r="NEU10" s="154">
        <v>0</v>
      </c>
      <c r="NEV10" s="154">
        <v>0</v>
      </c>
      <c r="NEW10" s="154">
        <v>0</v>
      </c>
      <c r="NEX10" s="154">
        <v>0</v>
      </c>
      <c r="NEY10" s="154">
        <v>0</v>
      </c>
      <c r="NEZ10" s="154">
        <v>0</v>
      </c>
      <c r="NFA10" s="154">
        <v>0</v>
      </c>
      <c r="NFB10" s="154">
        <v>0</v>
      </c>
      <c r="NFC10" s="154">
        <v>0</v>
      </c>
      <c r="NFD10" s="154">
        <v>0</v>
      </c>
      <c r="NFE10" s="154">
        <v>0</v>
      </c>
      <c r="NFF10" s="154">
        <v>0</v>
      </c>
      <c r="NFG10" s="154">
        <v>0</v>
      </c>
      <c r="NFH10" s="154">
        <v>0</v>
      </c>
      <c r="NFI10" s="154">
        <v>0</v>
      </c>
      <c r="NFJ10" s="154">
        <v>0</v>
      </c>
      <c r="NFK10" s="154">
        <v>0</v>
      </c>
      <c r="NFL10" s="154">
        <v>0</v>
      </c>
      <c r="NFM10" s="154">
        <v>0</v>
      </c>
      <c r="NFN10" s="154">
        <v>0</v>
      </c>
      <c r="NFO10" s="154">
        <v>0</v>
      </c>
      <c r="NFP10" s="154">
        <v>0</v>
      </c>
      <c r="NFQ10" s="154">
        <v>0</v>
      </c>
      <c r="NFR10" s="154">
        <v>0</v>
      </c>
      <c r="NFS10" s="154">
        <v>0</v>
      </c>
      <c r="NFT10" s="154">
        <v>0</v>
      </c>
      <c r="NFU10" s="154">
        <v>0</v>
      </c>
      <c r="NFV10" s="154">
        <v>0</v>
      </c>
      <c r="NFW10" s="154">
        <v>0</v>
      </c>
      <c r="NFX10" s="154">
        <v>0</v>
      </c>
      <c r="NFY10" s="154">
        <v>0</v>
      </c>
      <c r="NFZ10" s="154">
        <v>0</v>
      </c>
      <c r="NGA10" s="154">
        <v>0</v>
      </c>
      <c r="NGB10" s="154">
        <v>0</v>
      </c>
      <c r="NGC10" s="154">
        <v>0</v>
      </c>
      <c r="NGD10" s="154">
        <v>0</v>
      </c>
      <c r="NGE10" s="154">
        <v>0</v>
      </c>
      <c r="NGF10" s="154">
        <v>0</v>
      </c>
      <c r="NGG10" s="154">
        <v>0</v>
      </c>
      <c r="NGH10" s="154">
        <v>0</v>
      </c>
      <c r="NGI10" s="154">
        <v>0</v>
      </c>
      <c r="NGJ10" s="154">
        <v>0</v>
      </c>
      <c r="NGK10" s="154">
        <v>0</v>
      </c>
      <c r="NGL10" s="154">
        <v>0</v>
      </c>
      <c r="NGM10" s="154">
        <v>0</v>
      </c>
      <c r="NGN10" s="154">
        <v>0</v>
      </c>
      <c r="NGO10" s="154">
        <v>0</v>
      </c>
      <c r="NGP10" s="154">
        <v>0</v>
      </c>
      <c r="NGQ10" s="154">
        <v>0</v>
      </c>
      <c r="NGR10" s="154">
        <v>0</v>
      </c>
      <c r="NGS10" s="154">
        <v>0</v>
      </c>
      <c r="NGT10" s="154">
        <v>0</v>
      </c>
      <c r="NGU10" s="154">
        <v>0</v>
      </c>
      <c r="NGV10" s="154">
        <v>0</v>
      </c>
      <c r="NGW10" s="154">
        <v>0</v>
      </c>
      <c r="NGX10" s="154">
        <v>0</v>
      </c>
      <c r="NGY10" s="154">
        <v>0</v>
      </c>
      <c r="NGZ10" s="154">
        <v>0</v>
      </c>
      <c r="NHA10" s="154">
        <v>0</v>
      </c>
      <c r="NHB10" s="154">
        <v>0</v>
      </c>
      <c r="NHC10" s="154">
        <v>0</v>
      </c>
      <c r="NHD10" s="154">
        <v>0</v>
      </c>
      <c r="NHE10" s="154">
        <v>0</v>
      </c>
      <c r="NHF10" s="154">
        <v>0</v>
      </c>
      <c r="NHG10" s="154">
        <v>0</v>
      </c>
      <c r="NHH10" s="154">
        <v>0</v>
      </c>
      <c r="NHI10" s="154">
        <v>0</v>
      </c>
      <c r="NHJ10" s="154">
        <v>0</v>
      </c>
      <c r="NHK10" s="154">
        <v>0</v>
      </c>
      <c r="NHL10" s="154">
        <v>0</v>
      </c>
      <c r="NHM10" s="154">
        <v>0</v>
      </c>
      <c r="NHN10" s="154">
        <v>0</v>
      </c>
      <c r="NHO10" s="154">
        <v>0</v>
      </c>
      <c r="NHP10" s="154">
        <v>0</v>
      </c>
      <c r="NHQ10" s="154">
        <v>0</v>
      </c>
      <c r="NHR10" s="154">
        <v>0</v>
      </c>
      <c r="NHS10" s="154">
        <v>0</v>
      </c>
      <c r="NHT10" s="154">
        <v>0</v>
      </c>
      <c r="NHU10" s="154">
        <v>0</v>
      </c>
      <c r="NHV10" s="154">
        <v>0</v>
      </c>
      <c r="NHW10" s="154">
        <v>0</v>
      </c>
      <c r="NHX10" s="154">
        <v>0</v>
      </c>
      <c r="NHY10" s="154">
        <v>0</v>
      </c>
      <c r="NHZ10" s="154">
        <v>0</v>
      </c>
      <c r="NIA10" s="154">
        <v>0</v>
      </c>
      <c r="NIB10" s="154">
        <v>0</v>
      </c>
      <c r="NIC10" s="154">
        <v>0</v>
      </c>
      <c r="NID10" s="154">
        <v>0</v>
      </c>
      <c r="NIE10" s="154">
        <v>0</v>
      </c>
      <c r="NIF10" s="154">
        <v>0</v>
      </c>
      <c r="NIG10" s="154">
        <v>0</v>
      </c>
      <c r="NIH10" s="154">
        <v>0</v>
      </c>
      <c r="NII10" s="154">
        <v>0</v>
      </c>
      <c r="NIJ10" s="154">
        <v>0</v>
      </c>
      <c r="NIK10" s="154">
        <v>0</v>
      </c>
      <c r="NIL10" s="154">
        <v>0</v>
      </c>
      <c r="NIM10" s="154">
        <v>0</v>
      </c>
      <c r="NIN10" s="154">
        <v>0</v>
      </c>
      <c r="NIO10" s="154">
        <v>0</v>
      </c>
      <c r="NIP10" s="154">
        <v>0</v>
      </c>
      <c r="NIQ10" s="154">
        <v>0</v>
      </c>
      <c r="NIR10" s="154">
        <v>0</v>
      </c>
      <c r="NIS10" s="154">
        <v>0</v>
      </c>
      <c r="NIT10" s="154">
        <v>0</v>
      </c>
      <c r="NIU10" s="154">
        <v>0</v>
      </c>
      <c r="NIV10" s="154">
        <v>0</v>
      </c>
      <c r="NIW10" s="154">
        <v>0</v>
      </c>
      <c r="NIX10" s="154">
        <v>0</v>
      </c>
      <c r="NIY10" s="154">
        <v>0</v>
      </c>
      <c r="NIZ10" s="154">
        <v>0</v>
      </c>
      <c r="NJA10" s="154">
        <v>0</v>
      </c>
      <c r="NJB10" s="154">
        <v>0</v>
      </c>
      <c r="NJC10" s="154">
        <v>0</v>
      </c>
      <c r="NJD10" s="154">
        <v>0</v>
      </c>
      <c r="NJE10" s="154">
        <v>0</v>
      </c>
      <c r="NJF10" s="154">
        <v>0</v>
      </c>
      <c r="NJG10" s="154">
        <v>0</v>
      </c>
      <c r="NJH10" s="154">
        <v>0</v>
      </c>
      <c r="NJI10" s="154">
        <v>0</v>
      </c>
      <c r="NJJ10" s="154">
        <v>0</v>
      </c>
      <c r="NJK10" s="154">
        <v>0</v>
      </c>
      <c r="NJL10" s="154">
        <v>0</v>
      </c>
      <c r="NJM10" s="154">
        <v>0</v>
      </c>
      <c r="NJN10" s="154">
        <v>0</v>
      </c>
      <c r="NJO10" s="154">
        <v>0</v>
      </c>
      <c r="NJP10" s="154">
        <v>0</v>
      </c>
      <c r="NJQ10" s="154">
        <v>0</v>
      </c>
      <c r="NJR10" s="154">
        <v>0</v>
      </c>
      <c r="NJS10" s="154">
        <v>0</v>
      </c>
      <c r="NJT10" s="154">
        <v>0</v>
      </c>
      <c r="NJU10" s="154">
        <v>0</v>
      </c>
      <c r="NJV10" s="154">
        <v>0</v>
      </c>
      <c r="NJW10" s="154">
        <v>0</v>
      </c>
      <c r="NJX10" s="154">
        <v>0</v>
      </c>
      <c r="NJY10" s="154">
        <v>0</v>
      </c>
      <c r="NJZ10" s="154">
        <v>0</v>
      </c>
      <c r="NKA10" s="154">
        <v>0</v>
      </c>
      <c r="NKB10" s="154">
        <v>0</v>
      </c>
      <c r="NKC10" s="154">
        <v>0</v>
      </c>
      <c r="NKD10" s="154">
        <v>0</v>
      </c>
      <c r="NKE10" s="154">
        <v>0</v>
      </c>
      <c r="NKF10" s="154">
        <v>0</v>
      </c>
      <c r="NKG10" s="154">
        <v>0</v>
      </c>
      <c r="NKH10" s="154">
        <v>0</v>
      </c>
      <c r="NKI10" s="154">
        <v>0</v>
      </c>
      <c r="NKJ10" s="154">
        <v>0</v>
      </c>
      <c r="NKK10" s="154">
        <v>0</v>
      </c>
      <c r="NKL10" s="154">
        <v>0</v>
      </c>
      <c r="NKM10" s="154">
        <v>0</v>
      </c>
      <c r="NKN10" s="154">
        <v>0</v>
      </c>
      <c r="NKO10" s="154">
        <v>0</v>
      </c>
      <c r="NKP10" s="154">
        <v>0</v>
      </c>
      <c r="NKQ10" s="154">
        <v>0</v>
      </c>
      <c r="NKR10" s="154">
        <v>0</v>
      </c>
      <c r="NKS10" s="154">
        <v>0</v>
      </c>
      <c r="NKT10" s="154">
        <v>0</v>
      </c>
      <c r="NKU10" s="154">
        <v>0</v>
      </c>
      <c r="NKV10" s="154">
        <v>0</v>
      </c>
      <c r="NKW10" s="154">
        <v>0</v>
      </c>
      <c r="NKX10" s="154">
        <v>0</v>
      </c>
      <c r="NKY10" s="154">
        <v>0</v>
      </c>
      <c r="NKZ10" s="154">
        <v>0</v>
      </c>
      <c r="NLA10" s="154">
        <v>0</v>
      </c>
      <c r="NLB10" s="154">
        <v>0</v>
      </c>
      <c r="NLC10" s="154">
        <v>0</v>
      </c>
      <c r="NLD10" s="154">
        <v>0</v>
      </c>
      <c r="NLE10" s="154">
        <v>0</v>
      </c>
      <c r="NLF10" s="154">
        <v>0</v>
      </c>
      <c r="NLG10" s="154">
        <v>0</v>
      </c>
      <c r="NLH10" s="154">
        <v>0</v>
      </c>
      <c r="NLI10" s="154">
        <v>0</v>
      </c>
      <c r="NLJ10" s="154">
        <v>0</v>
      </c>
      <c r="NLK10" s="154">
        <v>0</v>
      </c>
      <c r="NLL10" s="154">
        <v>0</v>
      </c>
      <c r="NLM10" s="154">
        <v>0</v>
      </c>
      <c r="NLN10" s="154">
        <v>0</v>
      </c>
      <c r="NLO10" s="154">
        <v>0</v>
      </c>
      <c r="NLP10" s="154">
        <v>0</v>
      </c>
      <c r="NLQ10" s="154">
        <v>0</v>
      </c>
      <c r="NLR10" s="154">
        <v>0</v>
      </c>
      <c r="NLS10" s="154">
        <v>0</v>
      </c>
      <c r="NLT10" s="154">
        <v>0</v>
      </c>
      <c r="NLU10" s="154">
        <v>0</v>
      </c>
      <c r="NLV10" s="154">
        <v>0</v>
      </c>
      <c r="NLW10" s="154">
        <v>0</v>
      </c>
      <c r="NLX10" s="154">
        <v>0</v>
      </c>
      <c r="NLY10" s="154">
        <v>0</v>
      </c>
      <c r="NLZ10" s="154">
        <v>0</v>
      </c>
      <c r="NMA10" s="154">
        <v>0</v>
      </c>
      <c r="NMB10" s="154">
        <v>0</v>
      </c>
      <c r="NMC10" s="154">
        <v>0</v>
      </c>
      <c r="NMD10" s="154">
        <v>0</v>
      </c>
      <c r="NME10" s="154">
        <v>0</v>
      </c>
      <c r="NMF10" s="154">
        <v>0</v>
      </c>
      <c r="NMG10" s="154">
        <v>0</v>
      </c>
      <c r="NMH10" s="154">
        <v>0</v>
      </c>
      <c r="NMI10" s="154">
        <v>0</v>
      </c>
      <c r="NMJ10" s="154">
        <v>0</v>
      </c>
      <c r="NMK10" s="154">
        <v>0</v>
      </c>
      <c r="NML10" s="154">
        <v>0</v>
      </c>
      <c r="NMM10" s="154">
        <v>0</v>
      </c>
      <c r="NMN10" s="154">
        <v>0</v>
      </c>
      <c r="NMO10" s="154">
        <v>0</v>
      </c>
      <c r="NMP10" s="154">
        <v>0</v>
      </c>
      <c r="NMQ10" s="154">
        <v>0</v>
      </c>
      <c r="NMR10" s="154">
        <v>0</v>
      </c>
      <c r="NMS10" s="154">
        <v>0</v>
      </c>
      <c r="NMT10" s="154">
        <v>0</v>
      </c>
      <c r="NMU10" s="154">
        <v>0</v>
      </c>
      <c r="NMV10" s="154">
        <v>0</v>
      </c>
      <c r="NMW10" s="154">
        <v>0</v>
      </c>
      <c r="NMX10" s="154">
        <v>0</v>
      </c>
      <c r="NMY10" s="154">
        <v>0</v>
      </c>
      <c r="NMZ10" s="154">
        <v>0</v>
      </c>
      <c r="NNA10" s="154">
        <v>0</v>
      </c>
      <c r="NNB10" s="154">
        <v>0</v>
      </c>
      <c r="NNC10" s="154">
        <v>0</v>
      </c>
      <c r="NND10" s="154">
        <v>0</v>
      </c>
      <c r="NNE10" s="154">
        <v>0</v>
      </c>
      <c r="NNF10" s="154">
        <v>0</v>
      </c>
      <c r="NNG10" s="154">
        <v>0</v>
      </c>
      <c r="NNH10" s="154">
        <v>0</v>
      </c>
      <c r="NNI10" s="154">
        <v>0</v>
      </c>
      <c r="NNJ10" s="154">
        <v>0</v>
      </c>
      <c r="NNK10" s="154">
        <v>0</v>
      </c>
      <c r="NNL10" s="154">
        <v>0</v>
      </c>
      <c r="NNM10" s="154">
        <v>0</v>
      </c>
      <c r="NNN10" s="154">
        <v>0</v>
      </c>
      <c r="NNO10" s="154">
        <v>0</v>
      </c>
      <c r="NNP10" s="154">
        <v>0</v>
      </c>
      <c r="NNQ10" s="154">
        <v>0</v>
      </c>
      <c r="NNR10" s="154">
        <v>0</v>
      </c>
      <c r="NNS10" s="154">
        <v>0</v>
      </c>
      <c r="NNT10" s="154">
        <v>0</v>
      </c>
      <c r="NNU10" s="154">
        <v>0</v>
      </c>
      <c r="NNV10" s="154">
        <v>0</v>
      </c>
      <c r="NNW10" s="154">
        <v>0</v>
      </c>
      <c r="NNX10" s="154">
        <v>0</v>
      </c>
      <c r="NNY10" s="154">
        <v>0</v>
      </c>
      <c r="NNZ10" s="154">
        <v>0</v>
      </c>
      <c r="NOA10" s="154">
        <v>0</v>
      </c>
      <c r="NOB10" s="154">
        <v>0</v>
      </c>
      <c r="NOC10" s="154">
        <v>0</v>
      </c>
      <c r="NOD10" s="154">
        <v>0</v>
      </c>
      <c r="NOE10" s="154">
        <v>0</v>
      </c>
      <c r="NOF10" s="154">
        <v>0</v>
      </c>
      <c r="NOG10" s="154">
        <v>0</v>
      </c>
      <c r="NOH10" s="154">
        <v>0</v>
      </c>
      <c r="NOI10" s="154">
        <v>0</v>
      </c>
      <c r="NOJ10" s="154">
        <v>0</v>
      </c>
      <c r="NOK10" s="154">
        <v>0</v>
      </c>
      <c r="NOL10" s="154">
        <v>0</v>
      </c>
      <c r="NOM10" s="154">
        <v>0</v>
      </c>
      <c r="NON10" s="154">
        <v>0</v>
      </c>
      <c r="NOO10" s="154">
        <v>0</v>
      </c>
      <c r="NOP10" s="154">
        <v>0</v>
      </c>
      <c r="NOQ10" s="154">
        <v>0</v>
      </c>
      <c r="NOR10" s="154">
        <v>0</v>
      </c>
      <c r="NOS10" s="154">
        <v>0</v>
      </c>
      <c r="NOT10" s="154">
        <v>0</v>
      </c>
      <c r="NOU10" s="154">
        <v>0</v>
      </c>
      <c r="NOV10" s="154">
        <v>0</v>
      </c>
      <c r="NOW10" s="154">
        <v>0</v>
      </c>
      <c r="NOX10" s="154">
        <v>0</v>
      </c>
      <c r="NOY10" s="154">
        <v>0</v>
      </c>
      <c r="NOZ10" s="154">
        <v>0</v>
      </c>
      <c r="NPA10" s="154">
        <v>0</v>
      </c>
      <c r="NPB10" s="154">
        <v>0</v>
      </c>
      <c r="NPC10" s="154">
        <v>0</v>
      </c>
      <c r="NPD10" s="154">
        <v>0</v>
      </c>
      <c r="NPE10" s="154">
        <v>0</v>
      </c>
      <c r="NPF10" s="154">
        <v>0</v>
      </c>
      <c r="NPG10" s="154">
        <v>0</v>
      </c>
      <c r="NPH10" s="154">
        <v>0</v>
      </c>
      <c r="NPI10" s="154">
        <v>0</v>
      </c>
      <c r="NPJ10" s="154">
        <v>0</v>
      </c>
      <c r="NPK10" s="154">
        <v>0</v>
      </c>
      <c r="NPL10" s="154">
        <v>0</v>
      </c>
      <c r="NPM10" s="154">
        <v>0</v>
      </c>
      <c r="NPN10" s="154">
        <v>0</v>
      </c>
      <c r="NPO10" s="154">
        <v>0</v>
      </c>
      <c r="NPP10" s="154">
        <v>0</v>
      </c>
      <c r="NPQ10" s="154">
        <v>0</v>
      </c>
      <c r="NPR10" s="154">
        <v>0</v>
      </c>
      <c r="NPS10" s="154">
        <v>0</v>
      </c>
      <c r="NPT10" s="154">
        <v>0</v>
      </c>
      <c r="NPU10" s="154">
        <v>0</v>
      </c>
      <c r="NPV10" s="154">
        <v>0</v>
      </c>
      <c r="NPW10" s="154">
        <v>0</v>
      </c>
      <c r="NPX10" s="154">
        <v>0</v>
      </c>
      <c r="NPY10" s="154">
        <v>0</v>
      </c>
      <c r="NPZ10" s="154">
        <v>0</v>
      </c>
      <c r="NQA10" s="154">
        <v>0</v>
      </c>
      <c r="NQB10" s="154">
        <v>0</v>
      </c>
      <c r="NQC10" s="154">
        <v>0</v>
      </c>
      <c r="NQD10" s="154">
        <v>0</v>
      </c>
      <c r="NQE10" s="154">
        <v>0</v>
      </c>
      <c r="NQF10" s="154">
        <v>0</v>
      </c>
      <c r="NQG10" s="154">
        <v>0</v>
      </c>
      <c r="NQH10" s="154">
        <v>0</v>
      </c>
      <c r="NQI10" s="154">
        <v>0</v>
      </c>
      <c r="NQJ10" s="154">
        <v>0</v>
      </c>
      <c r="NQK10" s="154">
        <v>0</v>
      </c>
      <c r="NQL10" s="154">
        <v>0</v>
      </c>
      <c r="NQM10" s="154">
        <v>0</v>
      </c>
      <c r="NQN10" s="154">
        <v>0</v>
      </c>
      <c r="NQO10" s="154">
        <v>0</v>
      </c>
      <c r="NQP10" s="154">
        <v>0</v>
      </c>
      <c r="NQQ10" s="154">
        <v>0</v>
      </c>
      <c r="NQR10" s="154">
        <v>0</v>
      </c>
      <c r="NQS10" s="154">
        <v>0</v>
      </c>
      <c r="NQT10" s="154">
        <v>0</v>
      </c>
      <c r="NQU10" s="154">
        <v>0</v>
      </c>
      <c r="NQV10" s="154">
        <v>0</v>
      </c>
      <c r="NQW10" s="154">
        <v>0</v>
      </c>
      <c r="NQX10" s="154">
        <v>0</v>
      </c>
      <c r="NQY10" s="154">
        <v>0</v>
      </c>
      <c r="NQZ10" s="154">
        <v>0</v>
      </c>
      <c r="NRA10" s="154">
        <v>0</v>
      </c>
      <c r="NRB10" s="154">
        <v>0</v>
      </c>
      <c r="NRC10" s="154">
        <v>0</v>
      </c>
      <c r="NRD10" s="154">
        <v>0</v>
      </c>
      <c r="NRE10" s="154">
        <v>0</v>
      </c>
      <c r="NRF10" s="154">
        <v>0</v>
      </c>
      <c r="NRG10" s="154">
        <v>0</v>
      </c>
      <c r="NRH10" s="154">
        <v>0</v>
      </c>
      <c r="NRI10" s="154">
        <v>0</v>
      </c>
      <c r="NRJ10" s="154">
        <v>0</v>
      </c>
      <c r="NRK10" s="154">
        <v>0</v>
      </c>
      <c r="NRL10" s="154">
        <v>0</v>
      </c>
      <c r="NRM10" s="154">
        <v>0</v>
      </c>
      <c r="NRN10" s="154">
        <v>0</v>
      </c>
      <c r="NRO10" s="154">
        <v>0</v>
      </c>
      <c r="NRP10" s="154">
        <v>0</v>
      </c>
      <c r="NRQ10" s="154">
        <v>0</v>
      </c>
      <c r="NRR10" s="154">
        <v>0</v>
      </c>
      <c r="NRS10" s="154">
        <v>0</v>
      </c>
      <c r="NRT10" s="154">
        <v>0</v>
      </c>
      <c r="NRU10" s="154">
        <v>0</v>
      </c>
      <c r="NRV10" s="154">
        <v>0</v>
      </c>
      <c r="NRW10" s="154">
        <v>0</v>
      </c>
      <c r="NRX10" s="154">
        <v>0</v>
      </c>
      <c r="NRY10" s="154">
        <v>0</v>
      </c>
      <c r="NRZ10" s="154">
        <v>0</v>
      </c>
      <c r="NSA10" s="154">
        <v>0</v>
      </c>
      <c r="NSB10" s="154">
        <v>0</v>
      </c>
      <c r="NSC10" s="154">
        <v>0</v>
      </c>
      <c r="NSD10" s="154">
        <v>0</v>
      </c>
      <c r="NSE10" s="154">
        <v>0</v>
      </c>
      <c r="NSF10" s="154">
        <v>0</v>
      </c>
      <c r="NSG10" s="154">
        <v>0</v>
      </c>
      <c r="NSH10" s="154">
        <v>0</v>
      </c>
      <c r="NSI10" s="154">
        <v>0</v>
      </c>
      <c r="NSJ10" s="154">
        <v>0</v>
      </c>
      <c r="NSK10" s="154">
        <v>0</v>
      </c>
      <c r="NSL10" s="154">
        <v>0</v>
      </c>
      <c r="NSM10" s="154">
        <v>0</v>
      </c>
      <c r="NSN10" s="154">
        <v>0</v>
      </c>
      <c r="NSO10" s="154">
        <v>0</v>
      </c>
      <c r="NSP10" s="154">
        <v>0</v>
      </c>
      <c r="NSQ10" s="154">
        <v>0</v>
      </c>
      <c r="NSR10" s="154">
        <v>0</v>
      </c>
      <c r="NSS10" s="154">
        <v>0</v>
      </c>
      <c r="NST10" s="154">
        <v>0</v>
      </c>
      <c r="NSU10" s="154">
        <v>0</v>
      </c>
      <c r="NSV10" s="154">
        <v>0</v>
      </c>
      <c r="NSW10" s="154">
        <v>0</v>
      </c>
      <c r="NSX10" s="154">
        <v>0</v>
      </c>
      <c r="NSY10" s="154">
        <v>0</v>
      </c>
      <c r="NSZ10" s="154">
        <v>0</v>
      </c>
      <c r="NTA10" s="154">
        <v>0</v>
      </c>
      <c r="NTB10" s="154">
        <v>0</v>
      </c>
      <c r="NTC10" s="154">
        <v>0</v>
      </c>
      <c r="NTD10" s="154">
        <v>0</v>
      </c>
      <c r="NTE10" s="154">
        <v>0</v>
      </c>
      <c r="NTF10" s="154">
        <v>0</v>
      </c>
      <c r="NTG10" s="154">
        <v>0</v>
      </c>
      <c r="NTH10" s="154">
        <v>0</v>
      </c>
      <c r="NTI10" s="154">
        <v>0</v>
      </c>
      <c r="NTJ10" s="154">
        <v>0</v>
      </c>
      <c r="NTK10" s="154">
        <v>0</v>
      </c>
      <c r="NTL10" s="154">
        <v>0</v>
      </c>
      <c r="NTM10" s="154">
        <v>0</v>
      </c>
      <c r="NTN10" s="154">
        <v>0</v>
      </c>
      <c r="NTO10" s="154">
        <v>0</v>
      </c>
      <c r="NTP10" s="154">
        <v>0</v>
      </c>
      <c r="NTQ10" s="154">
        <v>0</v>
      </c>
      <c r="NTR10" s="154">
        <v>0</v>
      </c>
      <c r="NTS10" s="154">
        <v>0</v>
      </c>
      <c r="NTT10" s="154">
        <v>0</v>
      </c>
      <c r="NTU10" s="154">
        <v>0</v>
      </c>
      <c r="NTV10" s="154">
        <v>0</v>
      </c>
      <c r="NTW10" s="154">
        <v>0</v>
      </c>
      <c r="NTX10" s="154">
        <v>0</v>
      </c>
      <c r="NTY10" s="154">
        <v>0</v>
      </c>
      <c r="NTZ10" s="154">
        <v>0</v>
      </c>
      <c r="NUA10" s="154">
        <v>0</v>
      </c>
      <c r="NUB10" s="154">
        <v>0</v>
      </c>
      <c r="NUC10" s="154">
        <v>0</v>
      </c>
      <c r="NUD10" s="154">
        <v>0</v>
      </c>
      <c r="NUE10" s="154">
        <v>0</v>
      </c>
      <c r="NUF10" s="154">
        <v>0</v>
      </c>
      <c r="NUG10" s="154">
        <v>0</v>
      </c>
      <c r="NUH10" s="154">
        <v>0</v>
      </c>
      <c r="NUI10" s="154">
        <v>0</v>
      </c>
      <c r="NUJ10" s="154">
        <v>0</v>
      </c>
      <c r="NUK10" s="154">
        <v>0</v>
      </c>
      <c r="NUL10" s="154">
        <v>0</v>
      </c>
      <c r="NUM10" s="154">
        <v>0</v>
      </c>
      <c r="NUN10" s="154">
        <v>0</v>
      </c>
      <c r="NUO10" s="154">
        <v>0</v>
      </c>
      <c r="NUP10" s="154">
        <v>0</v>
      </c>
      <c r="NUQ10" s="154">
        <v>0</v>
      </c>
      <c r="NUR10" s="154">
        <v>0</v>
      </c>
      <c r="NUS10" s="154">
        <v>0</v>
      </c>
      <c r="NUT10" s="154">
        <v>0</v>
      </c>
      <c r="NUU10" s="154">
        <v>0</v>
      </c>
      <c r="NUV10" s="154">
        <v>0</v>
      </c>
      <c r="NUW10" s="154">
        <v>0</v>
      </c>
      <c r="NUX10" s="154">
        <v>0</v>
      </c>
      <c r="NUY10" s="154">
        <v>0</v>
      </c>
      <c r="NUZ10" s="154">
        <v>0</v>
      </c>
      <c r="NVA10" s="154">
        <v>0</v>
      </c>
      <c r="NVB10" s="154">
        <v>0</v>
      </c>
      <c r="NVC10" s="154">
        <v>0</v>
      </c>
      <c r="NVD10" s="154">
        <v>0</v>
      </c>
      <c r="NVE10" s="154">
        <v>0</v>
      </c>
      <c r="NVF10" s="154">
        <v>0</v>
      </c>
      <c r="NVG10" s="154">
        <v>0</v>
      </c>
      <c r="NVH10" s="154">
        <v>0</v>
      </c>
      <c r="NVI10" s="154">
        <v>0</v>
      </c>
      <c r="NVJ10" s="154">
        <v>0</v>
      </c>
      <c r="NVK10" s="154">
        <v>0</v>
      </c>
      <c r="NVL10" s="154">
        <v>0</v>
      </c>
      <c r="NVM10" s="154">
        <v>0</v>
      </c>
      <c r="NVN10" s="154">
        <v>0</v>
      </c>
      <c r="NVO10" s="154">
        <v>0</v>
      </c>
      <c r="NVP10" s="154">
        <v>0</v>
      </c>
      <c r="NVQ10" s="154">
        <v>0</v>
      </c>
      <c r="NVR10" s="154">
        <v>0</v>
      </c>
      <c r="NVS10" s="154">
        <v>0</v>
      </c>
      <c r="NVT10" s="154">
        <v>0</v>
      </c>
      <c r="NVU10" s="154">
        <v>0</v>
      </c>
      <c r="NVV10" s="154">
        <v>0</v>
      </c>
      <c r="NVW10" s="154">
        <v>0</v>
      </c>
      <c r="NVX10" s="154">
        <v>0</v>
      </c>
      <c r="NVY10" s="154">
        <v>0</v>
      </c>
      <c r="NVZ10" s="154">
        <v>0</v>
      </c>
      <c r="NWA10" s="154">
        <v>0</v>
      </c>
      <c r="NWB10" s="154">
        <v>0</v>
      </c>
      <c r="NWC10" s="154">
        <v>0</v>
      </c>
      <c r="NWD10" s="154">
        <v>0</v>
      </c>
      <c r="NWE10" s="154">
        <v>0</v>
      </c>
      <c r="NWF10" s="154">
        <v>0</v>
      </c>
      <c r="NWG10" s="154">
        <v>0</v>
      </c>
      <c r="NWH10" s="154">
        <v>0</v>
      </c>
      <c r="NWI10" s="154">
        <v>0</v>
      </c>
      <c r="NWJ10" s="154">
        <v>0</v>
      </c>
      <c r="NWK10" s="154">
        <v>0</v>
      </c>
      <c r="NWL10" s="154">
        <v>0</v>
      </c>
      <c r="NWM10" s="154">
        <v>0</v>
      </c>
      <c r="NWN10" s="154">
        <v>0</v>
      </c>
      <c r="NWO10" s="154">
        <v>0</v>
      </c>
      <c r="NWP10" s="154">
        <v>0</v>
      </c>
      <c r="NWQ10" s="154">
        <v>0</v>
      </c>
      <c r="NWR10" s="154">
        <v>0</v>
      </c>
      <c r="NWS10" s="154">
        <v>0</v>
      </c>
      <c r="NWT10" s="154">
        <v>0</v>
      </c>
      <c r="NWU10" s="154">
        <v>0</v>
      </c>
      <c r="NWV10" s="154">
        <v>0</v>
      </c>
      <c r="NWW10" s="154">
        <v>0</v>
      </c>
      <c r="NWX10" s="154">
        <v>0</v>
      </c>
      <c r="NWY10" s="154">
        <v>0</v>
      </c>
      <c r="NWZ10" s="154">
        <v>0</v>
      </c>
      <c r="NXA10" s="154">
        <v>0</v>
      </c>
      <c r="NXB10" s="154">
        <v>0</v>
      </c>
      <c r="NXC10" s="154">
        <v>0</v>
      </c>
      <c r="NXD10" s="154">
        <v>0</v>
      </c>
      <c r="NXE10" s="154">
        <v>0</v>
      </c>
      <c r="NXF10" s="154">
        <v>0</v>
      </c>
      <c r="NXG10" s="154">
        <v>0</v>
      </c>
      <c r="NXH10" s="154">
        <v>0</v>
      </c>
      <c r="NXI10" s="154">
        <v>0</v>
      </c>
      <c r="NXJ10" s="154">
        <v>0</v>
      </c>
      <c r="NXK10" s="154">
        <v>0</v>
      </c>
      <c r="NXL10" s="154">
        <v>0</v>
      </c>
      <c r="NXM10" s="154">
        <v>0</v>
      </c>
      <c r="NXN10" s="154">
        <v>0</v>
      </c>
      <c r="NXO10" s="154">
        <v>0</v>
      </c>
      <c r="NXP10" s="154">
        <v>0</v>
      </c>
      <c r="NXQ10" s="154">
        <v>0</v>
      </c>
      <c r="NXR10" s="154">
        <v>0</v>
      </c>
      <c r="NXS10" s="154">
        <v>0</v>
      </c>
      <c r="NXT10" s="154">
        <v>0</v>
      </c>
      <c r="NXU10" s="154">
        <v>0</v>
      </c>
      <c r="NXV10" s="154">
        <v>0</v>
      </c>
      <c r="NXW10" s="154">
        <v>0</v>
      </c>
      <c r="NXX10" s="154">
        <v>0</v>
      </c>
      <c r="NXY10" s="154">
        <v>0</v>
      </c>
      <c r="NXZ10" s="154">
        <v>0</v>
      </c>
      <c r="NYA10" s="154">
        <v>0</v>
      </c>
      <c r="NYB10" s="154">
        <v>0</v>
      </c>
      <c r="NYC10" s="154">
        <v>0</v>
      </c>
      <c r="NYD10" s="154">
        <v>0</v>
      </c>
      <c r="NYE10" s="154">
        <v>0</v>
      </c>
      <c r="NYF10" s="154">
        <v>0</v>
      </c>
      <c r="NYG10" s="154">
        <v>0</v>
      </c>
      <c r="NYH10" s="154">
        <v>0</v>
      </c>
      <c r="NYI10" s="154">
        <v>0</v>
      </c>
      <c r="NYJ10" s="154">
        <v>0</v>
      </c>
      <c r="NYK10" s="154">
        <v>0</v>
      </c>
      <c r="NYL10" s="154">
        <v>0</v>
      </c>
      <c r="NYM10" s="154">
        <v>0</v>
      </c>
      <c r="NYN10" s="154">
        <v>0</v>
      </c>
      <c r="NYO10" s="154">
        <v>0</v>
      </c>
      <c r="NYP10" s="154">
        <v>0</v>
      </c>
      <c r="NYQ10" s="154">
        <v>0</v>
      </c>
      <c r="NYR10" s="154">
        <v>0</v>
      </c>
      <c r="NYS10" s="154">
        <v>0</v>
      </c>
      <c r="NYT10" s="154">
        <v>0</v>
      </c>
      <c r="NYU10" s="154">
        <v>0</v>
      </c>
      <c r="NYV10" s="154">
        <v>0</v>
      </c>
      <c r="NYW10" s="154">
        <v>0</v>
      </c>
      <c r="NYX10" s="154">
        <v>0</v>
      </c>
      <c r="NYY10" s="154">
        <v>0</v>
      </c>
      <c r="NYZ10" s="154">
        <v>0</v>
      </c>
      <c r="NZA10" s="154">
        <v>0</v>
      </c>
      <c r="NZB10" s="154">
        <v>0</v>
      </c>
      <c r="NZC10" s="154">
        <v>0</v>
      </c>
      <c r="NZD10" s="154">
        <v>0</v>
      </c>
      <c r="NZE10" s="154">
        <v>0</v>
      </c>
      <c r="NZF10" s="154">
        <v>0</v>
      </c>
      <c r="NZG10" s="154">
        <v>0</v>
      </c>
      <c r="NZH10" s="154">
        <v>0</v>
      </c>
      <c r="NZI10" s="154">
        <v>0</v>
      </c>
      <c r="NZJ10" s="154">
        <v>0</v>
      </c>
      <c r="NZK10" s="154">
        <v>0</v>
      </c>
      <c r="NZL10" s="154">
        <v>0</v>
      </c>
      <c r="NZM10" s="154">
        <v>0</v>
      </c>
      <c r="NZN10" s="154">
        <v>0</v>
      </c>
      <c r="NZO10" s="154">
        <v>0</v>
      </c>
      <c r="NZP10" s="154">
        <v>0</v>
      </c>
      <c r="NZQ10" s="154">
        <v>0</v>
      </c>
      <c r="NZR10" s="154">
        <v>0</v>
      </c>
      <c r="NZS10" s="154">
        <v>0</v>
      </c>
      <c r="NZT10" s="154">
        <v>0</v>
      </c>
      <c r="NZU10" s="154">
        <v>0</v>
      </c>
      <c r="NZV10" s="154">
        <v>0</v>
      </c>
      <c r="NZW10" s="154">
        <v>0</v>
      </c>
      <c r="NZX10" s="154">
        <v>0</v>
      </c>
      <c r="NZY10" s="154">
        <v>0</v>
      </c>
      <c r="NZZ10" s="154">
        <v>0</v>
      </c>
      <c r="OAA10" s="154">
        <v>0</v>
      </c>
      <c r="OAB10" s="154">
        <v>0</v>
      </c>
      <c r="OAC10" s="154">
        <v>0</v>
      </c>
      <c r="OAD10" s="154">
        <v>0</v>
      </c>
      <c r="OAE10" s="154">
        <v>0</v>
      </c>
      <c r="OAF10" s="154">
        <v>0</v>
      </c>
      <c r="OAG10" s="154">
        <v>0</v>
      </c>
      <c r="OAH10" s="154">
        <v>0</v>
      </c>
      <c r="OAI10" s="154">
        <v>0</v>
      </c>
      <c r="OAJ10" s="154">
        <v>0</v>
      </c>
      <c r="OAK10" s="154">
        <v>0</v>
      </c>
      <c r="OAL10" s="154">
        <v>0</v>
      </c>
      <c r="OAM10" s="154">
        <v>0</v>
      </c>
      <c r="OAN10" s="154">
        <v>0</v>
      </c>
      <c r="OAO10" s="154">
        <v>0</v>
      </c>
      <c r="OAP10" s="154">
        <v>0</v>
      </c>
      <c r="OAQ10" s="154">
        <v>0</v>
      </c>
      <c r="OAR10" s="154">
        <v>0</v>
      </c>
      <c r="OAS10" s="154">
        <v>0</v>
      </c>
      <c r="OAT10" s="154">
        <v>0</v>
      </c>
      <c r="OAU10" s="154">
        <v>0</v>
      </c>
      <c r="OAV10" s="154">
        <v>0</v>
      </c>
      <c r="OAW10" s="154">
        <v>0</v>
      </c>
      <c r="OAX10" s="154">
        <v>0</v>
      </c>
      <c r="OAY10" s="154">
        <v>0</v>
      </c>
      <c r="OAZ10" s="154">
        <v>0</v>
      </c>
      <c r="OBA10" s="154">
        <v>0</v>
      </c>
      <c r="OBB10" s="154">
        <v>0</v>
      </c>
      <c r="OBC10" s="154">
        <v>0</v>
      </c>
      <c r="OBD10" s="154">
        <v>0</v>
      </c>
      <c r="OBE10" s="154">
        <v>0</v>
      </c>
      <c r="OBF10" s="154">
        <v>0</v>
      </c>
      <c r="OBG10" s="154">
        <v>0</v>
      </c>
      <c r="OBH10" s="154">
        <v>0</v>
      </c>
      <c r="OBI10" s="154">
        <v>0</v>
      </c>
      <c r="OBJ10" s="154">
        <v>0</v>
      </c>
      <c r="OBK10" s="154">
        <v>0</v>
      </c>
      <c r="OBL10" s="154">
        <v>0</v>
      </c>
      <c r="OBM10" s="154">
        <v>0</v>
      </c>
      <c r="OBN10" s="154">
        <v>0</v>
      </c>
      <c r="OBO10" s="154">
        <v>0</v>
      </c>
      <c r="OBP10" s="154">
        <v>0</v>
      </c>
      <c r="OBQ10" s="154">
        <v>0</v>
      </c>
      <c r="OBR10" s="154">
        <v>0</v>
      </c>
      <c r="OBS10" s="154">
        <v>0</v>
      </c>
      <c r="OBT10" s="154">
        <v>0</v>
      </c>
      <c r="OBU10" s="154">
        <v>0</v>
      </c>
      <c r="OBV10" s="154">
        <v>0</v>
      </c>
      <c r="OBW10" s="154">
        <v>0</v>
      </c>
      <c r="OBX10" s="154">
        <v>0</v>
      </c>
      <c r="OBY10" s="154">
        <v>0</v>
      </c>
      <c r="OBZ10" s="154">
        <v>0</v>
      </c>
      <c r="OCA10" s="154">
        <v>0</v>
      </c>
      <c r="OCB10" s="154">
        <v>0</v>
      </c>
      <c r="OCC10" s="154">
        <v>0</v>
      </c>
      <c r="OCD10" s="154">
        <v>0</v>
      </c>
      <c r="OCE10" s="154">
        <v>0</v>
      </c>
      <c r="OCF10" s="154">
        <v>0</v>
      </c>
      <c r="OCG10" s="154">
        <v>0</v>
      </c>
      <c r="OCH10" s="154">
        <v>0</v>
      </c>
      <c r="OCI10" s="154">
        <v>0</v>
      </c>
      <c r="OCJ10" s="154">
        <v>0</v>
      </c>
      <c r="OCK10" s="154">
        <v>0</v>
      </c>
      <c r="OCL10" s="154">
        <v>0</v>
      </c>
      <c r="OCM10" s="154">
        <v>0</v>
      </c>
      <c r="OCN10" s="154">
        <v>0</v>
      </c>
      <c r="OCO10" s="154">
        <v>0</v>
      </c>
      <c r="OCP10" s="154">
        <v>0</v>
      </c>
      <c r="OCQ10" s="154">
        <v>0</v>
      </c>
      <c r="OCR10" s="154">
        <v>0</v>
      </c>
      <c r="OCS10" s="154">
        <v>0</v>
      </c>
      <c r="OCT10" s="154">
        <v>0</v>
      </c>
      <c r="OCU10" s="154">
        <v>0</v>
      </c>
      <c r="OCV10" s="154">
        <v>0</v>
      </c>
      <c r="OCW10" s="154">
        <v>0</v>
      </c>
      <c r="OCX10" s="154">
        <v>0</v>
      </c>
      <c r="OCY10" s="154">
        <v>0</v>
      </c>
      <c r="OCZ10" s="154">
        <v>0</v>
      </c>
      <c r="ODA10" s="154">
        <v>0</v>
      </c>
      <c r="ODB10" s="154">
        <v>0</v>
      </c>
      <c r="ODC10" s="154">
        <v>0</v>
      </c>
      <c r="ODD10" s="154">
        <v>0</v>
      </c>
      <c r="ODE10" s="154">
        <v>0</v>
      </c>
      <c r="ODF10" s="154">
        <v>0</v>
      </c>
      <c r="ODG10" s="154">
        <v>0</v>
      </c>
      <c r="ODH10" s="154">
        <v>0</v>
      </c>
      <c r="ODI10" s="154">
        <v>0</v>
      </c>
      <c r="ODJ10" s="154">
        <v>0</v>
      </c>
      <c r="ODK10" s="154">
        <v>0</v>
      </c>
      <c r="ODL10" s="154">
        <v>0</v>
      </c>
      <c r="ODM10" s="154">
        <v>0</v>
      </c>
      <c r="ODN10" s="154">
        <v>0</v>
      </c>
      <c r="ODO10" s="154">
        <v>0</v>
      </c>
      <c r="ODP10" s="154">
        <v>0</v>
      </c>
      <c r="ODQ10" s="154">
        <v>0</v>
      </c>
      <c r="ODR10" s="154">
        <v>0</v>
      </c>
      <c r="ODS10" s="154">
        <v>0</v>
      </c>
      <c r="ODT10" s="154">
        <v>0</v>
      </c>
      <c r="ODU10" s="154">
        <v>0</v>
      </c>
      <c r="ODV10" s="154">
        <v>0</v>
      </c>
      <c r="ODW10" s="154">
        <v>0</v>
      </c>
      <c r="ODX10" s="154">
        <v>0</v>
      </c>
      <c r="ODY10" s="154">
        <v>0</v>
      </c>
      <c r="ODZ10" s="154">
        <v>0</v>
      </c>
      <c r="OEA10" s="154">
        <v>0</v>
      </c>
      <c r="OEB10" s="154">
        <v>0</v>
      </c>
      <c r="OEC10" s="154">
        <v>0</v>
      </c>
      <c r="OED10" s="154">
        <v>0</v>
      </c>
      <c r="OEE10" s="154">
        <v>0</v>
      </c>
      <c r="OEF10" s="154">
        <v>0</v>
      </c>
      <c r="OEG10" s="154">
        <v>0</v>
      </c>
      <c r="OEH10" s="154">
        <v>0</v>
      </c>
      <c r="OEI10" s="154">
        <v>0</v>
      </c>
      <c r="OEJ10" s="154">
        <v>0</v>
      </c>
      <c r="OEK10" s="154">
        <v>0</v>
      </c>
      <c r="OEL10" s="154">
        <v>0</v>
      </c>
      <c r="OEM10" s="154">
        <v>0</v>
      </c>
      <c r="OEN10" s="154">
        <v>0</v>
      </c>
      <c r="OEO10" s="154">
        <v>0</v>
      </c>
      <c r="OEP10" s="154">
        <v>0</v>
      </c>
      <c r="OEQ10" s="154">
        <v>0</v>
      </c>
      <c r="OER10" s="154">
        <v>0</v>
      </c>
      <c r="OES10" s="154">
        <v>0</v>
      </c>
      <c r="OET10" s="154">
        <v>0</v>
      </c>
      <c r="OEU10" s="154">
        <v>0</v>
      </c>
      <c r="OEV10" s="154">
        <v>0</v>
      </c>
      <c r="OEW10" s="154">
        <v>0</v>
      </c>
      <c r="OEX10" s="154">
        <v>0</v>
      </c>
      <c r="OEY10" s="154">
        <v>0</v>
      </c>
      <c r="OEZ10" s="154">
        <v>0</v>
      </c>
      <c r="OFA10" s="154">
        <v>0</v>
      </c>
      <c r="OFB10" s="154">
        <v>0</v>
      </c>
      <c r="OFC10" s="154">
        <v>0</v>
      </c>
      <c r="OFD10" s="154">
        <v>0</v>
      </c>
      <c r="OFE10" s="154">
        <v>0</v>
      </c>
      <c r="OFF10" s="154">
        <v>0</v>
      </c>
      <c r="OFG10" s="154">
        <v>0</v>
      </c>
      <c r="OFH10" s="154">
        <v>0</v>
      </c>
      <c r="OFI10" s="154">
        <v>0</v>
      </c>
      <c r="OFJ10" s="154">
        <v>0</v>
      </c>
      <c r="OFK10" s="154">
        <v>0</v>
      </c>
      <c r="OFL10" s="154">
        <v>0</v>
      </c>
      <c r="OFM10" s="154">
        <v>0</v>
      </c>
      <c r="OFN10" s="154">
        <v>0</v>
      </c>
      <c r="OFO10" s="154">
        <v>0</v>
      </c>
      <c r="OFP10" s="154">
        <v>0</v>
      </c>
      <c r="OFQ10" s="154">
        <v>0</v>
      </c>
      <c r="OFR10" s="154">
        <v>0</v>
      </c>
      <c r="OFS10" s="154">
        <v>0</v>
      </c>
      <c r="OFT10" s="154">
        <v>0</v>
      </c>
      <c r="OFU10" s="154">
        <v>0</v>
      </c>
      <c r="OFV10" s="154">
        <v>0</v>
      </c>
      <c r="OFW10" s="154">
        <v>0</v>
      </c>
      <c r="OFX10" s="154">
        <v>0</v>
      </c>
      <c r="OFY10" s="154">
        <v>0</v>
      </c>
      <c r="OFZ10" s="154">
        <v>0</v>
      </c>
      <c r="OGA10" s="154">
        <v>0</v>
      </c>
      <c r="OGB10" s="154">
        <v>0</v>
      </c>
      <c r="OGC10" s="154">
        <v>0</v>
      </c>
      <c r="OGD10" s="154">
        <v>0</v>
      </c>
      <c r="OGE10" s="154">
        <v>0</v>
      </c>
      <c r="OGF10" s="154">
        <v>0</v>
      </c>
      <c r="OGG10" s="154">
        <v>0</v>
      </c>
      <c r="OGH10" s="154">
        <v>0</v>
      </c>
      <c r="OGI10" s="154">
        <v>0</v>
      </c>
      <c r="OGJ10" s="154">
        <v>0</v>
      </c>
      <c r="OGK10" s="154">
        <v>0</v>
      </c>
      <c r="OGL10" s="154">
        <v>0</v>
      </c>
      <c r="OGM10" s="154">
        <v>0</v>
      </c>
      <c r="OGN10" s="154">
        <v>0</v>
      </c>
      <c r="OGO10" s="154">
        <v>0</v>
      </c>
      <c r="OGP10" s="154">
        <v>0</v>
      </c>
      <c r="OGQ10" s="154">
        <v>0</v>
      </c>
      <c r="OGR10" s="154">
        <v>0</v>
      </c>
      <c r="OGS10" s="154">
        <v>0</v>
      </c>
      <c r="OGT10" s="154">
        <v>0</v>
      </c>
      <c r="OGU10" s="154">
        <v>0</v>
      </c>
      <c r="OGV10" s="154">
        <v>0</v>
      </c>
      <c r="OGW10" s="154">
        <v>0</v>
      </c>
      <c r="OGX10" s="154">
        <v>0</v>
      </c>
      <c r="OGY10" s="154">
        <v>0</v>
      </c>
      <c r="OGZ10" s="154">
        <v>0</v>
      </c>
      <c r="OHA10" s="154">
        <v>0</v>
      </c>
      <c r="OHB10" s="154">
        <v>0</v>
      </c>
      <c r="OHC10" s="154">
        <v>0</v>
      </c>
      <c r="OHD10" s="154">
        <v>0</v>
      </c>
      <c r="OHE10" s="154">
        <v>0</v>
      </c>
      <c r="OHF10" s="154">
        <v>0</v>
      </c>
      <c r="OHG10" s="154">
        <v>0</v>
      </c>
      <c r="OHH10" s="154">
        <v>0</v>
      </c>
      <c r="OHI10" s="154">
        <v>0</v>
      </c>
      <c r="OHJ10" s="154">
        <v>0</v>
      </c>
      <c r="OHK10" s="154">
        <v>0</v>
      </c>
      <c r="OHL10" s="154">
        <v>0</v>
      </c>
      <c r="OHM10" s="154">
        <v>0</v>
      </c>
      <c r="OHN10" s="154">
        <v>0</v>
      </c>
      <c r="OHO10" s="154">
        <v>0</v>
      </c>
      <c r="OHP10" s="154">
        <v>0</v>
      </c>
      <c r="OHQ10" s="154">
        <v>0</v>
      </c>
      <c r="OHR10" s="154">
        <v>0</v>
      </c>
      <c r="OHS10" s="154">
        <v>0</v>
      </c>
      <c r="OHT10" s="154">
        <v>0</v>
      </c>
      <c r="OHU10" s="154">
        <v>0</v>
      </c>
      <c r="OHV10" s="154">
        <v>0</v>
      </c>
      <c r="OHW10" s="154">
        <v>0</v>
      </c>
      <c r="OHX10" s="154">
        <v>0</v>
      </c>
      <c r="OHY10" s="154">
        <v>0</v>
      </c>
      <c r="OHZ10" s="154">
        <v>0</v>
      </c>
      <c r="OIA10" s="154">
        <v>0</v>
      </c>
      <c r="OIB10" s="154">
        <v>0</v>
      </c>
      <c r="OIC10" s="154">
        <v>0</v>
      </c>
      <c r="OID10" s="154">
        <v>0</v>
      </c>
      <c r="OIE10" s="154">
        <v>0</v>
      </c>
      <c r="OIF10" s="154">
        <v>0</v>
      </c>
      <c r="OIG10" s="154">
        <v>0</v>
      </c>
      <c r="OIH10" s="154">
        <v>0</v>
      </c>
      <c r="OII10" s="154">
        <v>0</v>
      </c>
      <c r="OIJ10" s="154">
        <v>0</v>
      </c>
      <c r="OIK10" s="154">
        <v>0</v>
      </c>
      <c r="OIL10" s="154">
        <v>0</v>
      </c>
      <c r="OIM10" s="154">
        <v>0</v>
      </c>
      <c r="OIN10" s="154">
        <v>0</v>
      </c>
      <c r="OIO10" s="154">
        <v>0</v>
      </c>
      <c r="OIP10" s="154">
        <v>0</v>
      </c>
      <c r="OIQ10" s="154">
        <v>0</v>
      </c>
      <c r="OIR10" s="154">
        <v>0</v>
      </c>
      <c r="OIS10" s="154">
        <v>0</v>
      </c>
      <c r="OIT10" s="154">
        <v>0</v>
      </c>
      <c r="OIU10" s="154">
        <v>0</v>
      </c>
      <c r="OIV10" s="154">
        <v>0</v>
      </c>
      <c r="OIW10" s="154">
        <v>0</v>
      </c>
      <c r="OIX10" s="154">
        <v>0</v>
      </c>
      <c r="OIY10" s="154">
        <v>0</v>
      </c>
      <c r="OIZ10" s="154">
        <v>0</v>
      </c>
      <c r="OJA10" s="154">
        <v>0</v>
      </c>
      <c r="OJB10" s="154">
        <v>0</v>
      </c>
      <c r="OJC10" s="154">
        <v>0</v>
      </c>
      <c r="OJD10" s="154">
        <v>0</v>
      </c>
      <c r="OJE10" s="154">
        <v>0</v>
      </c>
      <c r="OJF10" s="154">
        <v>0</v>
      </c>
      <c r="OJG10" s="154">
        <v>0</v>
      </c>
      <c r="OJH10" s="154">
        <v>0</v>
      </c>
      <c r="OJI10" s="154">
        <v>0</v>
      </c>
      <c r="OJJ10" s="154">
        <v>0</v>
      </c>
      <c r="OJK10" s="154">
        <v>0</v>
      </c>
      <c r="OJL10" s="154">
        <v>0</v>
      </c>
      <c r="OJM10" s="154">
        <v>0</v>
      </c>
      <c r="OJN10" s="154">
        <v>0</v>
      </c>
      <c r="OJO10" s="154">
        <v>0</v>
      </c>
      <c r="OJP10" s="154">
        <v>0</v>
      </c>
      <c r="OJQ10" s="154">
        <v>0</v>
      </c>
      <c r="OJR10" s="154">
        <v>0</v>
      </c>
      <c r="OJS10" s="154">
        <v>0</v>
      </c>
      <c r="OJT10" s="154">
        <v>0</v>
      </c>
      <c r="OJU10" s="154">
        <v>0</v>
      </c>
      <c r="OJV10" s="154">
        <v>0</v>
      </c>
      <c r="OJW10" s="154">
        <v>0</v>
      </c>
      <c r="OJX10" s="154">
        <v>0</v>
      </c>
      <c r="OJY10" s="154">
        <v>0</v>
      </c>
      <c r="OJZ10" s="154">
        <v>0</v>
      </c>
      <c r="OKA10" s="154">
        <v>0</v>
      </c>
      <c r="OKB10" s="154">
        <v>0</v>
      </c>
      <c r="OKC10" s="154">
        <v>0</v>
      </c>
      <c r="OKD10" s="154">
        <v>0</v>
      </c>
      <c r="OKE10" s="154">
        <v>0</v>
      </c>
      <c r="OKF10" s="154">
        <v>0</v>
      </c>
      <c r="OKG10" s="154">
        <v>0</v>
      </c>
      <c r="OKH10" s="154">
        <v>0</v>
      </c>
      <c r="OKI10" s="154">
        <v>0</v>
      </c>
      <c r="OKJ10" s="154">
        <v>0</v>
      </c>
      <c r="OKK10" s="154">
        <v>0</v>
      </c>
      <c r="OKL10" s="154">
        <v>0</v>
      </c>
      <c r="OKM10" s="154">
        <v>0</v>
      </c>
      <c r="OKN10" s="154">
        <v>0</v>
      </c>
      <c r="OKO10" s="154">
        <v>0</v>
      </c>
      <c r="OKP10" s="154">
        <v>0</v>
      </c>
      <c r="OKQ10" s="154">
        <v>0</v>
      </c>
      <c r="OKR10" s="154">
        <v>0</v>
      </c>
      <c r="OKS10" s="154">
        <v>0</v>
      </c>
      <c r="OKT10" s="154">
        <v>0</v>
      </c>
      <c r="OKU10" s="154">
        <v>0</v>
      </c>
      <c r="OKV10" s="154">
        <v>0</v>
      </c>
      <c r="OKW10" s="154">
        <v>0</v>
      </c>
      <c r="OKX10" s="154">
        <v>0</v>
      </c>
      <c r="OKY10" s="154">
        <v>0</v>
      </c>
      <c r="OKZ10" s="154">
        <v>0</v>
      </c>
      <c r="OLA10" s="154">
        <v>0</v>
      </c>
      <c r="OLB10" s="154">
        <v>0</v>
      </c>
      <c r="OLC10" s="154">
        <v>0</v>
      </c>
      <c r="OLD10" s="154">
        <v>0</v>
      </c>
      <c r="OLE10" s="154">
        <v>0</v>
      </c>
      <c r="OLF10" s="154">
        <v>0</v>
      </c>
      <c r="OLG10" s="154">
        <v>0</v>
      </c>
      <c r="OLH10" s="154">
        <v>0</v>
      </c>
      <c r="OLI10" s="154">
        <v>0</v>
      </c>
      <c r="OLJ10" s="154">
        <v>0</v>
      </c>
      <c r="OLK10" s="154">
        <v>0</v>
      </c>
      <c r="OLL10" s="154">
        <v>0</v>
      </c>
      <c r="OLM10" s="154">
        <v>0</v>
      </c>
      <c r="OLN10" s="154">
        <v>0</v>
      </c>
      <c r="OLO10" s="154">
        <v>0</v>
      </c>
      <c r="OLP10" s="154">
        <v>0</v>
      </c>
      <c r="OLQ10" s="154">
        <v>0</v>
      </c>
      <c r="OLR10" s="154">
        <v>0</v>
      </c>
      <c r="OLS10" s="154">
        <v>0</v>
      </c>
      <c r="OLT10" s="154">
        <v>0</v>
      </c>
      <c r="OLU10" s="154">
        <v>0</v>
      </c>
      <c r="OLV10" s="154">
        <v>0</v>
      </c>
      <c r="OLW10" s="154">
        <v>0</v>
      </c>
      <c r="OLX10" s="154">
        <v>0</v>
      </c>
      <c r="OLY10" s="154">
        <v>0</v>
      </c>
      <c r="OLZ10" s="154">
        <v>0</v>
      </c>
      <c r="OMA10" s="154">
        <v>0</v>
      </c>
      <c r="OMB10" s="154">
        <v>0</v>
      </c>
      <c r="OMC10" s="154">
        <v>0</v>
      </c>
      <c r="OMD10" s="154">
        <v>0</v>
      </c>
      <c r="OME10" s="154">
        <v>0</v>
      </c>
      <c r="OMF10" s="154">
        <v>0</v>
      </c>
      <c r="OMG10" s="154">
        <v>0</v>
      </c>
      <c r="OMH10" s="154">
        <v>0</v>
      </c>
      <c r="OMI10" s="154">
        <v>0</v>
      </c>
      <c r="OMJ10" s="154">
        <v>0</v>
      </c>
      <c r="OMK10" s="154">
        <v>0</v>
      </c>
      <c r="OML10" s="154">
        <v>0</v>
      </c>
      <c r="OMM10" s="154">
        <v>0</v>
      </c>
      <c r="OMN10" s="154">
        <v>0</v>
      </c>
      <c r="OMO10" s="154">
        <v>0</v>
      </c>
      <c r="OMP10" s="154">
        <v>0</v>
      </c>
      <c r="OMQ10" s="154">
        <v>0</v>
      </c>
      <c r="OMR10" s="154">
        <v>0</v>
      </c>
      <c r="OMS10" s="154">
        <v>0</v>
      </c>
      <c r="OMT10" s="154">
        <v>0</v>
      </c>
      <c r="OMU10" s="154">
        <v>0</v>
      </c>
      <c r="OMV10" s="154">
        <v>0</v>
      </c>
      <c r="OMW10" s="154">
        <v>0</v>
      </c>
      <c r="OMX10" s="154">
        <v>0</v>
      </c>
      <c r="OMY10" s="154">
        <v>0</v>
      </c>
      <c r="OMZ10" s="154">
        <v>0</v>
      </c>
      <c r="ONA10" s="154">
        <v>0</v>
      </c>
      <c r="ONB10" s="154">
        <v>0</v>
      </c>
      <c r="ONC10" s="154">
        <v>0</v>
      </c>
      <c r="OND10" s="154">
        <v>0</v>
      </c>
      <c r="ONE10" s="154">
        <v>0</v>
      </c>
      <c r="ONF10" s="154">
        <v>0</v>
      </c>
      <c r="ONG10" s="154">
        <v>0</v>
      </c>
      <c r="ONH10" s="154">
        <v>0</v>
      </c>
      <c r="ONI10" s="154">
        <v>0</v>
      </c>
      <c r="ONJ10" s="154">
        <v>0</v>
      </c>
      <c r="ONK10" s="154">
        <v>0</v>
      </c>
      <c r="ONL10" s="154">
        <v>0</v>
      </c>
      <c r="ONM10" s="154">
        <v>0</v>
      </c>
      <c r="ONN10" s="154">
        <v>0</v>
      </c>
      <c r="ONO10" s="154">
        <v>0</v>
      </c>
      <c r="ONP10" s="154">
        <v>0</v>
      </c>
      <c r="ONQ10" s="154">
        <v>0</v>
      </c>
      <c r="ONR10" s="154">
        <v>0</v>
      </c>
      <c r="ONS10" s="154">
        <v>0</v>
      </c>
      <c r="ONT10" s="154">
        <v>0</v>
      </c>
      <c r="ONU10" s="154">
        <v>0</v>
      </c>
      <c r="ONV10" s="154">
        <v>0</v>
      </c>
      <c r="ONW10" s="154">
        <v>0</v>
      </c>
      <c r="ONX10" s="154">
        <v>0</v>
      </c>
      <c r="ONY10" s="154">
        <v>0</v>
      </c>
      <c r="ONZ10" s="154">
        <v>0</v>
      </c>
      <c r="OOA10" s="154">
        <v>0</v>
      </c>
      <c r="OOB10" s="154">
        <v>0</v>
      </c>
      <c r="OOC10" s="154">
        <v>0</v>
      </c>
      <c r="OOD10" s="154">
        <v>0</v>
      </c>
      <c r="OOE10" s="154">
        <v>0</v>
      </c>
      <c r="OOF10" s="154">
        <v>0</v>
      </c>
      <c r="OOG10" s="154">
        <v>0</v>
      </c>
      <c r="OOH10" s="154">
        <v>0</v>
      </c>
      <c r="OOI10" s="154">
        <v>0</v>
      </c>
      <c r="OOJ10" s="154">
        <v>0</v>
      </c>
      <c r="OOK10" s="154">
        <v>0</v>
      </c>
      <c r="OOL10" s="154">
        <v>0</v>
      </c>
      <c r="OOM10" s="154">
        <v>0</v>
      </c>
      <c r="OON10" s="154">
        <v>0</v>
      </c>
      <c r="OOO10" s="154">
        <v>0</v>
      </c>
      <c r="OOP10" s="154">
        <v>0</v>
      </c>
      <c r="OOQ10" s="154">
        <v>0</v>
      </c>
      <c r="OOR10" s="154">
        <v>0</v>
      </c>
      <c r="OOS10" s="154">
        <v>0</v>
      </c>
      <c r="OOT10" s="154">
        <v>0</v>
      </c>
      <c r="OOU10" s="154">
        <v>0</v>
      </c>
      <c r="OOV10" s="154">
        <v>0</v>
      </c>
      <c r="OOW10" s="154">
        <v>0</v>
      </c>
      <c r="OOX10" s="154">
        <v>0</v>
      </c>
      <c r="OOY10" s="154">
        <v>0</v>
      </c>
      <c r="OOZ10" s="154">
        <v>0</v>
      </c>
      <c r="OPA10" s="154">
        <v>0</v>
      </c>
      <c r="OPB10" s="154">
        <v>0</v>
      </c>
      <c r="OPC10" s="154">
        <v>0</v>
      </c>
      <c r="OPD10" s="154">
        <v>0</v>
      </c>
      <c r="OPE10" s="154">
        <v>0</v>
      </c>
      <c r="OPF10" s="154">
        <v>0</v>
      </c>
      <c r="OPG10" s="154">
        <v>0</v>
      </c>
      <c r="OPH10" s="154">
        <v>0</v>
      </c>
      <c r="OPI10" s="154">
        <v>0</v>
      </c>
      <c r="OPJ10" s="154">
        <v>0</v>
      </c>
      <c r="OPK10" s="154">
        <v>0</v>
      </c>
      <c r="OPL10" s="154">
        <v>0</v>
      </c>
      <c r="OPM10" s="154">
        <v>0</v>
      </c>
      <c r="OPN10" s="154">
        <v>0</v>
      </c>
      <c r="OPO10" s="154">
        <v>0</v>
      </c>
      <c r="OPP10" s="154">
        <v>0</v>
      </c>
      <c r="OPQ10" s="154">
        <v>0</v>
      </c>
      <c r="OPR10" s="154">
        <v>0</v>
      </c>
      <c r="OPS10" s="154">
        <v>0</v>
      </c>
      <c r="OPT10" s="154">
        <v>0</v>
      </c>
      <c r="OPU10" s="154">
        <v>0</v>
      </c>
      <c r="OPV10" s="154">
        <v>0</v>
      </c>
      <c r="OPW10" s="154">
        <v>0</v>
      </c>
      <c r="OPX10" s="154">
        <v>0</v>
      </c>
      <c r="OPY10" s="154">
        <v>0</v>
      </c>
      <c r="OPZ10" s="154">
        <v>0</v>
      </c>
      <c r="OQA10" s="154">
        <v>0</v>
      </c>
      <c r="OQB10" s="154">
        <v>0</v>
      </c>
      <c r="OQC10" s="154">
        <v>0</v>
      </c>
      <c r="OQD10" s="154">
        <v>0</v>
      </c>
      <c r="OQE10" s="154">
        <v>0</v>
      </c>
      <c r="OQF10" s="154">
        <v>0</v>
      </c>
      <c r="OQG10" s="154">
        <v>0</v>
      </c>
      <c r="OQH10" s="154">
        <v>0</v>
      </c>
      <c r="OQI10" s="154">
        <v>0</v>
      </c>
      <c r="OQJ10" s="154">
        <v>0</v>
      </c>
      <c r="OQK10" s="154">
        <v>0</v>
      </c>
      <c r="OQL10" s="154">
        <v>0</v>
      </c>
      <c r="OQM10" s="154">
        <v>0</v>
      </c>
      <c r="OQN10" s="154">
        <v>0</v>
      </c>
      <c r="OQO10" s="154">
        <v>0</v>
      </c>
      <c r="OQP10" s="154">
        <v>0</v>
      </c>
      <c r="OQQ10" s="154">
        <v>0</v>
      </c>
      <c r="OQR10" s="154">
        <v>0</v>
      </c>
      <c r="OQS10" s="154">
        <v>0</v>
      </c>
      <c r="OQT10" s="154">
        <v>0</v>
      </c>
      <c r="OQU10" s="154">
        <v>0</v>
      </c>
      <c r="OQV10" s="154">
        <v>0</v>
      </c>
      <c r="OQW10" s="154">
        <v>0</v>
      </c>
      <c r="OQX10" s="154">
        <v>0</v>
      </c>
      <c r="OQY10" s="154">
        <v>0</v>
      </c>
      <c r="OQZ10" s="154">
        <v>0</v>
      </c>
      <c r="ORA10" s="154">
        <v>0</v>
      </c>
      <c r="ORB10" s="154">
        <v>0</v>
      </c>
      <c r="ORC10" s="154">
        <v>0</v>
      </c>
      <c r="ORD10" s="154">
        <v>0</v>
      </c>
      <c r="ORE10" s="154">
        <v>0</v>
      </c>
      <c r="ORF10" s="154">
        <v>0</v>
      </c>
      <c r="ORG10" s="154">
        <v>0</v>
      </c>
      <c r="ORH10" s="154">
        <v>0</v>
      </c>
      <c r="ORI10" s="154">
        <v>0</v>
      </c>
      <c r="ORJ10" s="154">
        <v>0</v>
      </c>
      <c r="ORK10" s="154">
        <v>0</v>
      </c>
      <c r="ORL10" s="154">
        <v>0</v>
      </c>
      <c r="ORM10" s="154">
        <v>0</v>
      </c>
      <c r="ORN10" s="154">
        <v>0</v>
      </c>
      <c r="ORO10" s="154">
        <v>0</v>
      </c>
      <c r="ORP10" s="154">
        <v>0</v>
      </c>
      <c r="ORQ10" s="154">
        <v>0</v>
      </c>
      <c r="ORR10" s="154">
        <v>0</v>
      </c>
      <c r="ORS10" s="154">
        <v>0</v>
      </c>
      <c r="ORT10" s="154">
        <v>0</v>
      </c>
      <c r="ORU10" s="154">
        <v>0</v>
      </c>
      <c r="ORV10" s="154">
        <v>0</v>
      </c>
      <c r="ORW10" s="154">
        <v>0</v>
      </c>
      <c r="ORX10" s="154">
        <v>0</v>
      </c>
      <c r="ORY10" s="154">
        <v>0</v>
      </c>
      <c r="ORZ10" s="154">
        <v>0</v>
      </c>
      <c r="OSA10" s="154">
        <v>0</v>
      </c>
      <c r="OSB10" s="154">
        <v>0</v>
      </c>
      <c r="OSC10" s="154">
        <v>0</v>
      </c>
      <c r="OSD10" s="154">
        <v>0</v>
      </c>
      <c r="OSE10" s="154">
        <v>0</v>
      </c>
      <c r="OSF10" s="154">
        <v>0</v>
      </c>
      <c r="OSG10" s="154">
        <v>0</v>
      </c>
      <c r="OSH10" s="154">
        <v>0</v>
      </c>
      <c r="OSI10" s="154">
        <v>0</v>
      </c>
      <c r="OSJ10" s="154">
        <v>0</v>
      </c>
      <c r="OSK10" s="154">
        <v>0</v>
      </c>
      <c r="OSL10" s="154">
        <v>0</v>
      </c>
      <c r="OSM10" s="154">
        <v>0</v>
      </c>
      <c r="OSN10" s="154">
        <v>0</v>
      </c>
      <c r="OSO10" s="154">
        <v>0</v>
      </c>
      <c r="OSP10" s="154">
        <v>0</v>
      </c>
      <c r="OSQ10" s="154">
        <v>0</v>
      </c>
      <c r="OSR10" s="154">
        <v>0</v>
      </c>
      <c r="OSS10" s="154">
        <v>0</v>
      </c>
      <c r="OST10" s="154">
        <v>0</v>
      </c>
      <c r="OSU10" s="154">
        <v>0</v>
      </c>
      <c r="OSV10" s="154">
        <v>0</v>
      </c>
      <c r="OSW10" s="154">
        <v>0</v>
      </c>
      <c r="OSX10" s="154">
        <v>0</v>
      </c>
      <c r="OSY10" s="154">
        <v>0</v>
      </c>
      <c r="OSZ10" s="154">
        <v>0</v>
      </c>
      <c r="OTA10" s="154">
        <v>0</v>
      </c>
      <c r="OTB10" s="154">
        <v>0</v>
      </c>
      <c r="OTC10" s="154">
        <v>0</v>
      </c>
      <c r="OTD10" s="154">
        <v>0</v>
      </c>
      <c r="OTE10" s="154">
        <v>0</v>
      </c>
      <c r="OTF10" s="154">
        <v>0</v>
      </c>
      <c r="OTG10" s="154">
        <v>0</v>
      </c>
      <c r="OTH10" s="154">
        <v>0</v>
      </c>
      <c r="OTI10" s="154">
        <v>0</v>
      </c>
      <c r="OTJ10" s="154">
        <v>0</v>
      </c>
      <c r="OTK10" s="154">
        <v>0</v>
      </c>
      <c r="OTL10" s="154">
        <v>0</v>
      </c>
      <c r="OTM10" s="154">
        <v>0</v>
      </c>
      <c r="OTN10" s="154">
        <v>0</v>
      </c>
      <c r="OTO10" s="154">
        <v>0</v>
      </c>
      <c r="OTP10" s="154">
        <v>0</v>
      </c>
      <c r="OTQ10" s="154">
        <v>0</v>
      </c>
      <c r="OTR10" s="154">
        <v>0</v>
      </c>
      <c r="OTS10" s="154">
        <v>0</v>
      </c>
      <c r="OTT10" s="154">
        <v>0</v>
      </c>
      <c r="OTU10" s="154">
        <v>0</v>
      </c>
      <c r="OTV10" s="154">
        <v>0</v>
      </c>
      <c r="OTW10" s="154">
        <v>0</v>
      </c>
      <c r="OTX10" s="154">
        <v>0</v>
      </c>
      <c r="OTY10" s="154">
        <v>0</v>
      </c>
      <c r="OTZ10" s="154">
        <v>0</v>
      </c>
      <c r="OUA10" s="154">
        <v>0</v>
      </c>
      <c r="OUB10" s="154">
        <v>0</v>
      </c>
      <c r="OUC10" s="154">
        <v>0</v>
      </c>
      <c r="OUD10" s="154">
        <v>0</v>
      </c>
      <c r="OUE10" s="154">
        <v>0</v>
      </c>
      <c r="OUF10" s="154">
        <v>0</v>
      </c>
      <c r="OUG10" s="154">
        <v>0</v>
      </c>
      <c r="OUH10" s="154">
        <v>0</v>
      </c>
      <c r="OUI10" s="154">
        <v>0</v>
      </c>
      <c r="OUJ10" s="154">
        <v>0</v>
      </c>
      <c r="OUK10" s="154">
        <v>0</v>
      </c>
      <c r="OUL10" s="154">
        <v>0</v>
      </c>
      <c r="OUM10" s="154">
        <v>0</v>
      </c>
      <c r="OUN10" s="154">
        <v>0</v>
      </c>
      <c r="OUO10" s="154">
        <v>0</v>
      </c>
      <c r="OUP10" s="154">
        <v>0</v>
      </c>
      <c r="OUQ10" s="154">
        <v>0</v>
      </c>
      <c r="OUR10" s="154">
        <v>0</v>
      </c>
      <c r="OUS10" s="154">
        <v>0</v>
      </c>
      <c r="OUT10" s="154">
        <v>0</v>
      </c>
      <c r="OUU10" s="154">
        <v>0</v>
      </c>
      <c r="OUV10" s="154">
        <v>0</v>
      </c>
      <c r="OUW10" s="154">
        <v>0</v>
      </c>
      <c r="OUX10" s="154">
        <v>0</v>
      </c>
      <c r="OUY10" s="154">
        <v>0</v>
      </c>
      <c r="OUZ10" s="154">
        <v>0</v>
      </c>
      <c r="OVA10" s="154">
        <v>0</v>
      </c>
      <c r="OVB10" s="154">
        <v>0</v>
      </c>
      <c r="OVC10" s="154">
        <v>0</v>
      </c>
      <c r="OVD10" s="154">
        <v>0</v>
      </c>
      <c r="OVE10" s="154">
        <v>0</v>
      </c>
      <c r="OVF10" s="154">
        <v>0</v>
      </c>
      <c r="OVG10" s="154">
        <v>0</v>
      </c>
      <c r="OVH10" s="154">
        <v>0</v>
      </c>
      <c r="OVI10" s="154">
        <v>0</v>
      </c>
      <c r="OVJ10" s="154">
        <v>0</v>
      </c>
      <c r="OVK10" s="154">
        <v>0</v>
      </c>
      <c r="OVL10" s="154">
        <v>0</v>
      </c>
      <c r="OVM10" s="154">
        <v>0</v>
      </c>
      <c r="OVN10" s="154">
        <v>0</v>
      </c>
      <c r="OVO10" s="154">
        <v>0</v>
      </c>
      <c r="OVP10" s="154">
        <v>0</v>
      </c>
      <c r="OVQ10" s="154">
        <v>0</v>
      </c>
      <c r="OVR10" s="154">
        <v>0</v>
      </c>
      <c r="OVS10" s="154">
        <v>0</v>
      </c>
      <c r="OVT10" s="154">
        <v>0</v>
      </c>
      <c r="OVU10" s="154">
        <v>0</v>
      </c>
      <c r="OVV10" s="154">
        <v>0</v>
      </c>
      <c r="OVW10" s="154">
        <v>0</v>
      </c>
      <c r="OVX10" s="154">
        <v>0</v>
      </c>
      <c r="OVY10" s="154">
        <v>0</v>
      </c>
      <c r="OVZ10" s="154">
        <v>0</v>
      </c>
      <c r="OWA10" s="154">
        <v>0</v>
      </c>
      <c r="OWB10" s="154">
        <v>0</v>
      </c>
      <c r="OWC10" s="154">
        <v>0</v>
      </c>
      <c r="OWD10" s="154">
        <v>0</v>
      </c>
      <c r="OWE10" s="154">
        <v>0</v>
      </c>
      <c r="OWF10" s="154">
        <v>0</v>
      </c>
      <c r="OWG10" s="154">
        <v>0</v>
      </c>
      <c r="OWH10" s="154">
        <v>0</v>
      </c>
      <c r="OWI10" s="154">
        <v>0</v>
      </c>
      <c r="OWJ10" s="154">
        <v>0</v>
      </c>
      <c r="OWK10" s="154">
        <v>0</v>
      </c>
      <c r="OWL10" s="154">
        <v>0</v>
      </c>
      <c r="OWM10" s="154">
        <v>0</v>
      </c>
      <c r="OWN10" s="154">
        <v>0</v>
      </c>
      <c r="OWO10" s="154">
        <v>0</v>
      </c>
      <c r="OWP10" s="154">
        <v>0</v>
      </c>
      <c r="OWQ10" s="154">
        <v>0</v>
      </c>
      <c r="OWR10" s="154">
        <v>0</v>
      </c>
      <c r="OWS10" s="154">
        <v>0</v>
      </c>
      <c r="OWT10" s="154">
        <v>0</v>
      </c>
      <c r="OWU10" s="154">
        <v>0</v>
      </c>
      <c r="OWV10" s="154">
        <v>0</v>
      </c>
      <c r="OWW10" s="154">
        <v>0</v>
      </c>
      <c r="OWX10" s="154">
        <v>0</v>
      </c>
      <c r="OWY10" s="154">
        <v>0</v>
      </c>
      <c r="OWZ10" s="154">
        <v>0</v>
      </c>
      <c r="OXA10" s="154">
        <v>0</v>
      </c>
      <c r="OXB10" s="154">
        <v>0</v>
      </c>
      <c r="OXC10" s="154">
        <v>0</v>
      </c>
      <c r="OXD10" s="154">
        <v>0</v>
      </c>
      <c r="OXE10" s="154">
        <v>0</v>
      </c>
      <c r="OXF10" s="154">
        <v>0</v>
      </c>
      <c r="OXG10" s="154">
        <v>0</v>
      </c>
      <c r="OXH10" s="154">
        <v>0</v>
      </c>
      <c r="OXI10" s="154">
        <v>0</v>
      </c>
      <c r="OXJ10" s="154">
        <v>0</v>
      </c>
      <c r="OXK10" s="154">
        <v>0</v>
      </c>
      <c r="OXL10" s="154">
        <v>0</v>
      </c>
      <c r="OXM10" s="154">
        <v>0</v>
      </c>
      <c r="OXN10" s="154">
        <v>0</v>
      </c>
      <c r="OXO10" s="154">
        <v>0</v>
      </c>
      <c r="OXP10" s="154">
        <v>0</v>
      </c>
      <c r="OXQ10" s="154">
        <v>0</v>
      </c>
      <c r="OXR10" s="154">
        <v>0</v>
      </c>
      <c r="OXS10" s="154">
        <v>0</v>
      </c>
      <c r="OXT10" s="154">
        <v>0</v>
      </c>
      <c r="OXU10" s="154">
        <v>0</v>
      </c>
      <c r="OXV10" s="154">
        <v>0</v>
      </c>
      <c r="OXW10" s="154">
        <v>0</v>
      </c>
      <c r="OXX10" s="154">
        <v>0</v>
      </c>
      <c r="OXY10" s="154">
        <v>0</v>
      </c>
      <c r="OXZ10" s="154">
        <v>0</v>
      </c>
      <c r="OYA10" s="154">
        <v>0</v>
      </c>
      <c r="OYB10" s="154">
        <v>0</v>
      </c>
      <c r="OYC10" s="154">
        <v>0</v>
      </c>
      <c r="OYD10" s="154">
        <v>0</v>
      </c>
      <c r="OYE10" s="154">
        <v>0</v>
      </c>
      <c r="OYF10" s="154">
        <v>0</v>
      </c>
      <c r="OYG10" s="154">
        <v>0</v>
      </c>
      <c r="OYH10" s="154">
        <v>0</v>
      </c>
      <c r="OYI10" s="154">
        <v>0</v>
      </c>
      <c r="OYJ10" s="154">
        <v>0</v>
      </c>
      <c r="OYK10" s="154">
        <v>0</v>
      </c>
      <c r="OYL10" s="154">
        <v>0</v>
      </c>
      <c r="OYM10" s="154">
        <v>0</v>
      </c>
      <c r="OYN10" s="154">
        <v>0</v>
      </c>
      <c r="OYO10" s="154">
        <v>0</v>
      </c>
      <c r="OYP10" s="154">
        <v>0</v>
      </c>
      <c r="OYQ10" s="154">
        <v>0</v>
      </c>
      <c r="OYR10" s="154">
        <v>0</v>
      </c>
      <c r="OYS10" s="154">
        <v>0</v>
      </c>
      <c r="OYT10" s="154">
        <v>0</v>
      </c>
      <c r="OYU10" s="154">
        <v>0</v>
      </c>
      <c r="OYV10" s="154">
        <v>0</v>
      </c>
      <c r="OYW10" s="154">
        <v>0</v>
      </c>
      <c r="OYX10" s="154">
        <v>0</v>
      </c>
      <c r="OYY10" s="154">
        <v>0</v>
      </c>
      <c r="OYZ10" s="154">
        <v>0</v>
      </c>
      <c r="OZA10" s="154">
        <v>0</v>
      </c>
      <c r="OZB10" s="154">
        <v>0</v>
      </c>
      <c r="OZC10" s="154">
        <v>0</v>
      </c>
      <c r="OZD10" s="154">
        <v>0</v>
      </c>
      <c r="OZE10" s="154">
        <v>0</v>
      </c>
      <c r="OZF10" s="154">
        <v>0</v>
      </c>
      <c r="OZG10" s="154">
        <v>0</v>
      </c>
      <c r="OZH10" s="154">
        <v>0</v>
      </c>
      <c r="OZI10" s="154">
        <v>0</v>
      </c>
      <c r="OZJ10" s="154">
        <v>0</v>
      </c>
      <c r="OZK10" s="154">
        <v>0</v>
      </c>
      <c r="OZL10" s="154">
        <v>0</v>
      </c>
      <c r="OZM10" s="154">
        <v>0</v>
      </c>
      <c r="OZN10" s="154">
        <v>0</v>
      </c>
      <c r="OZO10" s="154">
        <v>0</v>
      </c>
      <c r="OZP10" s="154">
        <v>0</v>
      </c>
      <c r="OZQ10" s="154">
        <v>0</v>
      </c>
      <c r="OZR10" s="154">
        <v>0</v>
      </c>
      <c r="OZS10" s="154">
        <v>0</v>
      </c>
      <c r="OZT10" s="154">
        <v>0</v>
      </c>
      <c r="OZU10" s="154">
        <v>0</v>
      </c>
      <c r="OZV10" s="154">
        <v>0</v>
      </c>
      <c r="OZW10" s="154">
        <v>0</v>
      </c>
      <c r="OZX10" s="154">
        <v>0</v>
      </c>
      <c r="OZY10" s="154">
        <v>0</v>
      </c>
      <c r="OZZ10" s="154">
        <v>0</v>
      </c>
      <c r="PAA10" s="154">
        <v>0</v>
      </c>
      <c r="PAB10" s="154">
        <v>0</v>
      </c>
      <c r="PAC10" s="154">
        <v>0</v>
      </c>
      <c r="PAD10" s="154">
        <v>0</v>
      </c>
      <c r="PAE10" s="154">
        <v>0</v>
      </c>
      <c r="PAF10" s="154">
        <v>0</v>
      </c>
      <c r="PAG10" s="154">
        <v>0</v>
      </c>
      <c r="PAH10" s="154">
        <v>0</v>
      </c>
      <c r="PAI10" s="154">
        <v>0</v>
      </c>
      <c r="PAJ10" s="154">
        <v>0</v>
      </c>
      <c r="PAK10" s="154">
        <v>0</v>
      </c>
      <c r="PAL10" s="154">
        <v>0</v>
      </c>
      <c r="PAM10" s="154">
        <v>0</v>
      </c>
      <c r="PAN10" s="154">
        <v>0</v>
      </c>
      <c r="PAO10" s="154">
        <v>0</v>
      </c>
      <c r="PAP10" s="154">
        <v>0</v>
      </c>
      <c r="PAQ10" s="154">
        <v>0</v>
      </c>
      <c r="PAR10" s="154">
        <v>0</v>
      </c>
      <c r="PAS10" s="154">
        <v>0</v>
      </c>
      <c r="PAT10" s="154">
        <v>0</v>
      </c>
      <c r="PAU10" s="154">
        <v>0</v>
      </c>
      <c r="PAV10" s="154">
        <v>0</v>
      </c>
      <c r="PAW10" s="154">
        <v>0</v>
      </c>
      <c r="PAX10" s="154">
        <v>0</v>
      </c>
      <c r="PAY10" s="154">
        <v>0</v>
      </c>
      <c r="PAZ10" s="154">
        <v>0</v>
      </c>
      <c r="PBA10" s="154">
        <v>0</v>
      </c>
      <c r="PBB10" s="154">
        <v>0</v>
      </c>
      <c r="PBC10" s="154">
        <v>0</v>
      </c>
      <c r="PBD10" s="154">
        <v>0</v>
      </c>
      <c r="PBE10" s="154">
        <v>0</v>
      </c>
      <c r="PBF10" s="154">
        <v>0</v>
      </c>
      <c r="PBG10" s="154">
        <v>0</v>
      </c>
      <c r="PBH10" s="154">
        <v>0</v>
      </c>
      <c r="PBI10" s="154">
        <v>0</v>
      </c>
      <c r="PBJ10" s="154">
        <v>0</v>
      </c>
      <c r="PBK10" s="154">
        <v>0</v>
      </c>
      <c r="PBL10" s="154">
        <v>0</v>
      </c>
      <c r="PBM10" s="154">
        <v>0</v>
      </c>
      <c r="PBN10" s="154">
        <v>0</v>
      </c>
      <c r="PBO10" s="154">
        <v>0</v>
      </c>
      <c r="PBP10" s="154">
        <v>0</v>
      </c>
      <c r="PBQ10" s="154">
        <v>0</v>
      </c>
      <c r="PBR10" s="154">
        <v>0</v>
      </c>
      <c r="PBS10" s="154">
        <v>0</v>
      </c>
      <c r="PBT10" s="154">
        <v>0</v>
      </c>
      <c r="PBU10" s="154">
        <v>0</v>
      </c>
      <c r="PBV10" s="154">
        <v>0</v>
      </c>
      <c r="PBW10" s="154">
        <v>0</v>
      </c>
      <c r="PBX10" s="154">
        <v>0</v>
      </c>
      <c r="PBY10" s="154">
        <v>0</v>
      </c>
      <c r="PBZ10" s="154">
        <v>0</v>
      </c>
      <c r="PCA10" s="154">
        <v>0</v>
      </c>
      <c r="PCB10" s="154">
        <v>0</v>
      </c>
      <c r="PCC10" s="154">
        <v>0</v>
      </c>
      <c r="PCD10" s="154">
        <v>0</v>
      </c>
      <c r="PCE10" s="154">
        <v>0</v>
      </c>
      <c r="PCF10" s="154">
        <v>0</v>
      </c>
      <c r="PCG10" s="154">
        <v>0</v>
      </c>
      <c r="PCH10" s="154">
        <v>0</v>
      </c>
      <c r="PCI10" s="154">
        <v>0</v>
      </c>
      <c r="PCJ10" s="154">
        <v>0</v>
      </c>
      <c r="PCK10" s="154">
        <v>0</v>
      </c>
      <c r="PCL10" s="154">
        <v>0</v>
      </c>
      <c r="PCM10" s="154">
        <v>0</v>
      </c>
      <c r="PCN10" s="154">
        <v>0</v>
      </c>
      <c r="PCO10" s="154">
        <v>0</v>
      </c>
      <c r="PCP10" s="154">
        <v>0</v>
      </c>
      <c r="PCQ10" s="154">
        <v>0</v>
      </c>
      <c r="PCR10" s="154">
        <v>0</v>
      </c>
      <c r="PCS10" s="154">
        <v>0</v>
      </c>
      <c r="PCT10" s="154">
        <v>0</v>
      </c>
      <c r="PCU10" s="154">
        <v>0</v>
      </c>
      <c r="PCV10" s="154">
        <v>0</v>
      </c>
      <c r="PCW10" s="154">
        <v>0</v>
      </c>
      <c r="PCX10" s="154">
        <v>0</v>
      </c>
      <c r="PCY10" s="154">
        <v>0</v>
      </c>
      <c r="PCZ10" s="154">
        <v>0</v>
      </c>
      <c r="PDA10" s="154">
        <v>0</v>
      </c>
      <c r="PDB10" s="154">
        <v>0</v>
      </c>
      <c r="PDC10" s="154">
        <v>0</v>
      </c>
      <c r="PDD10" s="154">
        <v>0</v>
      </c>
      <c r="PDE10" s="154">
        <v>0</v>
      </c>
      <c r="PDF10" s="154">
        <v>0</v>
      </c>
      <c r="PDG10" s="154">
        <v>0</v>
      </c>
      <c r="PDH10" s="154">
        <v>0</v>
      </c>
      <c r="PDI10" s="154">
        <v>0</v>
      </c>
      <c r="PDJ10" s="154">
        <v>0</v>
      </c>
      <c r="PDK10" s="154">
        <v>0</v>
      </c>
      <c r="PDL10" s="154">
        <v>0</v>
      </c>
      <c r="PDM10" s="154">
        <v>0</v>
      </c>
      <c r="PDN10" s="154">
        <v>0</v>
      </c>
      <c r="PDO10" s="154">
        <v>0</v>
      </c>
      <c r="PDP10" s="154">
        <v>0</v>
      </c>
      <c r="PDQ10" s="154">
        <v>0</v>
      </c>
      <c r="PDR10" s="154">
        <v>0</v>
      </c>
      <c r="PDS10" s="154">
        <v>0</v>
      </c>
      <c r="PDT10" s="154">
        <v>0</v>
      </c>
      <c r="PDU10" s="154">
        <v>0</v>
      </c>
      <c r="PDV10" s="154">
        <v>0</v>
      </c>
      <c r="PDW10" s="154">
        <v>0</v>
      </c>
      <c r="PDX10" s="154">
        <v>0</v>
      </c>
      <c r="PDY10" s="154">
        <v>0</v>
      </c>
      <c r="PDZ10" s="154">
        <v>0</v>
      </c>
      <c r="PEA10" s="154">
        <v>0</v>
      </c>
      <c r="PEB10" s="154">
        <v>0</v>
      </c>
      <c r="PEC10" s="154">
        <v>0</v>
      </c>
      <c r="PED10" s="154">
        <v>0</v>
      </c>
      <c r="PEE10" s="154">
        <v>0</v>
      </c>
      <c r="PEF10" s="154">
        <v>0</v>
      </c>
      <c r="PEG10" s="154">
        <v>0</v>
      </c>
      <c r="PEH10" s="154">
        <v>0</v>
      </c>
      <c r="PEI10" s="154">
        <v>0</v>
      </c>
      <c r="PEJ10" s="154">
        <v>0</v>
      </c>
      <c r="PEK10" s="154">
        <v>0</v>
      </c>
      <c r="PEL10" s="154">
        <v>0</v>
      </c>
      <c r="PEM10" s="154">
        <v>0</v>
      </c>
      <c r="PEN10" s="154">
        <v>0</v>
      </c>
      <c r="PEO10" s="154">
        <v>0</v>
      </c>
      <c r="PEP10" s="154">
        <v>0</v>
      </c>
      <c r="PEQ10" s="154">
        <v>0</v>
      </c>
      <c r="PER10" s="154">
        <v>0</v>
      </c>
      <c r="PES10" s="154">
        <v>0</v>
      </c>
      <c r="PET10" s="154">
        <v>0</v>
      </c>
      <c r="PEU10" s="154">
        <v>0</v>
      </c>
      <c r="PEV10" s="154">
        <v>0</v>
      </c>
      <c r="PEW10" s="154">
        <v>0</v>
      </c>
      <c r="PEX10" s="154">
        <v>0</v>
      </c>
      <c r="PEY10" s="154">
        <v>0</v>
      </c>
      <c r="PEZ10" s="154">
        <v>0</v>
      </c>
      <c r="PFA10" s="154">
        <v>0</v>
      </c>
      <c r="PFB10" s="154">
        <v>0</v>
      </c>
      <c r="PFC10" s="154">
        <v>0</v>
      </c>
      <c r="PFD10" s="154">
        <v>0</v>
      </c>
      <c r="PFE10" s="154">
        <v>0</v>
      </c>
      <c r="PFF10" s="154">
        <v>0</v>
      </c>
      <c r="PFG10" s="154">
        <v>0</v>
      </c>
      <c r="PFH10" s="154">
        <v>0</v>
      </c>
      <c r="PFI10" s="154">
        <v>0</v>
      </c>
      <c r="PFJ10" s="154">
        <v>0</v>
      </c>
      <c r="PFK10" s="154">
        <v>0</v>
      </c>
      <c r="PFL10" s="154">
        <v>0</v>
      </c>
      <c r="PFM10" s="154">
        <v>0</v>
      </c>
      <c r="PFN10" s="154">
        <v>0</v>
      </c>
      <c r="PFO10" s="154">
        <v>0</v>
      </c>
      <c r="PFP10" s="154">
        <v>0</v>
      </c>
      <c r="PFQ10" s="154">
        <v>0</v>
      </c>
      <c r="PFR10" s="154">
        <v>0</v>
      </c>
      <c r="PFS10" s="154">
        <v>0</v>
      </c>
      <c r="PFT10" s="154">
        <v>0</v>
      </c>
      <c r="PFU10" s="154">
        <v>0</v>
      </c>
      <c r="PFV10" s="154">
        <v>0</v>
      </c>
      <c r="PFW10" s="154">
        <v>0</v>
      </c>
      <c r="PFX10" s="154">
        <v>0</v>
      </c>
      <c r="PFY10" s="154">
        <v>0</v>
      </c>
      <c r="PFZ10" s="154">
        <v>0</v>
      </c>
      <c r="PGA10" s="154">
        <v>0</v>
      </c>
      <c r="PGB10" s="154">
        <v>0</v>
      </c>
      <c r="PGC10" s="154">
        <v>0</v>
      </c>
      <c r="PGD10" s="154">
        <v>0</v>
      </c>
      <c r="PGE10" s="154">
        <v>0</v>
      </c>
      <c r="PGF10" s="154">
        <v>0</v>
      </c>
      <c r="PGG10" s="154">
        <v>0</v>
      </c>
      <c r="PGH10" s="154">
        <v>0</v>
      </c>
      <c r="PGI10" s="154">
        <v>0</v>
      </c>
      <c r="PGJ10" s="154">
        <v>0</v>
      </c>
      <c r="PGK10" s="154">
        <v>0</v>
      </c>
      <c r="PGL10" s="154">
        <v>0</v>
      </c>
      <c r="PGM10" s="154">
        <v>0</v>
      </c>
      <c r="PGN10" s="154">
        <v>0</v>
      </c>
      <c r="PGO10" s="154">
        <v>0</v>
      </c>
      <c r="PGP10" s="154">
        <v>0</v>
      </c>
      <c r="PGQ10" s="154">
        <v>0</v>
      </c>
      <c r="PGR10" s="154">
        <v>0</v>
      </c>
      <c r="PGS10" s="154">
        <v>0</v>
      </c>
      <c r="PGT10" s="154">
        <v>0</v>
      </c>
      <c r="PGU10" s="154">
        <v>0</v>
      </c>
      <c r="PGV10" s="154">
        <v>0</v>
      </c>
      <c r="PGW10" s="154">
        <v>0</v>
      </c>
      <c r="PGX10" s="154">
        <v>0</v>
      </c>
      <c r="PGY10" s="154">
        <v>0</v>
      </c>
      <c r="PGZ10" s="154">
        <v>0</v>
      </c>
      <c r="PHA10" s="154">
        <v>0</v>
      </c>
      <c r="PHB10" s="154">
        <v>0</v>
      </c>
      <c r="PHC10" s="154">
        <v>0</v>
      </c>
      <c r="PHD10" s="154">
        <v>0</v>
      </c>
      <c r="PHE10" s="154">
        <v>0</v>
      </c>
      <c r="PHF10" s="154">
        <v>0</v>
      </c>
      <c r="PHG10" s="154">
        <v>0</v>
      </c>
      <c r="PHH10" s="154">
        <v>0</v>
      </c>
      <c r="PHI10" s="154">
        <v>0</v>
      </c>
      <c r="PHJ10" s="154">
        <v>0</v>
      </c>
      <c r="PHK10" s="154">
        <v>0</v>
      </c>
      <c r="PHL10" s="154">
        <v>0</v>
      </c>
      <c r="PHM10" s="154">
        <v>0</v>
      </c>
      <c r="PHN10" s="154">
        <v>0</v>
      </c>
      <c r="PHO10" s="154">
        <v>0</v>
      </c>
      <c r="PHP10" s="154">
        <v>0</v>
      </c>
      <c r="PHQ10" s="154">
        <v>0</v>
      </c>
      <c r="PHR10" s="154">
        <v>0</v>
      </c>
      <c r="PHS10" s="154">
        <v>0</v>
      </c>
      <c r="PHT10" s="154">
        <v>0</v>
      </c>
      <c r="PHU10" s="154">
        <v>0</v>
      </c>
      <c r="PHV10" s="154">
        <v>0</v>
      </c>
      <c r="PHW10" s="154">
        <v>0</v>
      </c>
      <c r="PHX10" s="154">
        <v>0</v>
      </c>
      <c r="PHY10" s="154">
        <v>0</v>
      </c>
      <c r="PHZ10" s="154">
        <v>0</v>
      </c>
      <c r="PIA10" s="154">
        <v>0</v>
      </c>
      <c r="PIB10" s="154">
        <v>0</v>
      </c>
      <c r="PIC10" s="154">
        <v>0</v>
      </c>
      <c r="PID10" s="154">
        <v>0</v>
      </c>
      <c r="PIE10" s="154">
        <v>0</v>
      </c>
      <c r="PIF10" s="154">
        <v>0</v>
      </c>
      <c r="PIG10" s="154">
        <v>0</v>
      </c>
      <c r="PIH10" s="154">
        <v>0</v>
      </c>
      <c r="PII10" s="154">
        <v>0</v>
      </c>
      <c r="PIJ10" s="154">
        <v>0</v>
      </c>
      <c r="PIK10" s="154">
        <v>0</v>
      </c>
      <c r="PIL10" s="154">
        <v>0</v>
      </c>
      <c r="PIM10" s="154">
        <v>0</v>
      </c>
      <c r="PIN10" s="154">
        <v>0</v>
      </c>
      <c r="PIO10" s="154">
        <v>0</v>
      </c>
      <c r="PIP10" s="154">
        <v>0</v>
      </c>
      <c r="PIQ10" s="154">
        <v>0</v>
      </c>
      <c r="PIR10" s="154">
        <v>0</v>
      </c>
      <c r="PIS10" s="154">
        <v>0</v>
      </c>
      <c r="PIT10" s="154">
        <v>0</v>
      </c>
      <c r="PIU10" s="154">
        <v>0</v>
      </c>
      <c r="PIV10" s="154">
        <v>0</v>
      </c>
      <c r="PIW10" s="154">
        <v>0</v>
      </c>
      <c r="PIX10" s="154">
        <v>0</v>
      </c>
      <c r="PIY10" s="154">
        <v>0</v>
      </c>
      <c r="PIZ10" s="154">
        <v>0</v>
      </c>
      <c r="PJA10" s="154">
        <v>0</v>
      </c>
      <c r="PJB10" s="154">
        <v>0</v>
      </c>
      <c r="PJC10" s="154">
        <v>0</v>
      </c>
      <c r="PJD10" s="154">
        <v>0</v>
      </c>
      <c r="PJE10" s="154">
        <v>0</v>
      </c>
      <c r="PJF10" s="154">
        <v>0</v>
      </c>
      <c r="PJG10" s="154">
        <v>0</v>
      </c>
      <c r="PJH10" s="154">
        <v>0</v>
      </c>
      <c r="PJI10" s="154">
        <v>0</v>
      </c>
      <c r="PJJ10" s="154">
        <v>0</v>
      </c>
      <c r="PJK10" s="154">
        <v>0</v>
      </c>
      <c r="PJL10" s="154">
        <v>0</v>
      </c>
      <c r="PJM10" s="154">
        <v>0</v>
      </c>
      <c r="PJN10" s="154">
        <v>0</v>
      </c>
      <c r="PJO10" s="154">
        <v>0</v>
      </c>
      <c r="PJP10" s="154">
        <v>0</v>
      </c>
      <c r="PJQ10" s="154">
        <v>0</v>
      </c>
      <c r="PJR10" s="154">
        <v>0</v>
      </c>
      <c r="PJS10" s="154">
        <v>0</v>
      </c>
      <c r="PJT10" s="154">
        <v>0</v>
      </c>
      <c r="PJU10" s="154">
        <v>0</v>
      </c>
      <c r="PJV10" s="154">
        <v>0</v>
      </c>
      <c r="PJW10" s="154">
        <v>0</v>
      </c>
      <c r="PJX10" s="154">
        <v>0</v>
      </c>
      <c r="PJY10" s="154">
        <v>0</v>
      </c>
      <c r="PJZ10" s="154">
        <v>0</v>
      </c>
      <c r="PKA10" s="154">
        <v>0</v>
      </c>
      <c r="PKB10" s="154">
        <v>0</v>
      </c>
      <c r="PKC10" s="154">
        <v>0</v>
      </c>
      <c r="PKD10" s="154">
        <v>0</v>
      </c>
      <c r="PKE10" s="154">
        <v>0</v>
      </c>
      <c r="PKF10" s="154">
        <v>0</v>
      </c>
      <c r="PKG10" s="154">
        <v>0</v>
      </c>
      <c r="PKH10" s="154">
        <v>0</v>
      </c>
      <c r="PKI10" s="154">
        <v>0</v>
      </c>
      <c r="PKJ10" s="154">
        <v>0</v>
      </c>
      <c r="PKK10" s="154">
        <v>0</v>
      </c>
      <c r="PKL10" s="154">
        <v>0</v>
      </c>
      <c r="PKM10" s="154">
        <v>0</v>
      </c>
      <c r="PKN10" s="154">
        <v>0</v>
      </c>
      <c r="PKO10" s="154">
        <v>0</v>
      </c>
      <c r="PKP10" s="154">
        <v>0</v>
      </c>
      <c r="PKQ10" s="154">
        <v>0</v>
      </c>
      <c r="PKR10" s="154">
        <v>0</v>
      </c>
      <c r="PKS10" s="154">
        <v>0</v>
      </c>
      <c r="PKT10" s="154">
        <v>0</v>
      </c>
      <c r="PKU10" s="154">
        <v>0</v>
      </c>
      <c r="PKV10" s="154">
        <v>0</v>
      </c>
      <c r="PKW10" s="154">
        <v>0</v>
      </c>
      <c r="PKX10" s="154">
        <v>0</v>
      </c>
      <c r="PKY10" s="154">
        <v>0</v>
      </c>
      <c r="PKZ10" s="154">
        <v>0</v>
      </c>
      <c r="PLA10" s="154">
        <v>0</v>
      </c>
      <c r="PLB10" s="154">
        <v>0</v>
      </c>
      <c r="PLC10" s="154">
        <v>0</v>
      </c>
      <c r="PLD10" s="154">
        <v>0</v>
      </c>
      <c r="PLE10" s="154">
        <v>0</v>
      </c>
      <c r="PLF10" s="154">
        <v>0</v>
      </c>
      <c r="PLG10" s="154">
        <v>0</v>
      </c>
      <c r="PLH10" s="154">
        <v>0</v>
      </c>
      <c r="PLI10" s="154">
        <v>0</v>
      </c>
      <c r="PLJ10" s="154">
        <v>0</v>
      </c>
      <c r="PLK10" s="154">
        <v>0</v>
      </c>
      <c r="PLL10" s="154">
        <v>0</v>
      </c>
      <c r="PLM10" s="154">
        <v>0</v>
      </c>
      <c r="PLN10" s="154">
        <v>0</v>
      </c>
      <c r="PLO10" s="154">
        <v>0</v>
      </c>
      <c r="PLP10" s="154">
        <v>0</v>
      </c>
      <c r="PLQ10" s="154">
        <v>0</v>
      </c>
      <c r="PLR10" s="154">
        <v>0</v>
      </c>
      <c r="PLS10" s="154">
        <v>0</v>
      </c>
      <c r="PLT10" s="154">
        <v>0</v>
      </c>
      <c r="PLU10" s="154">
        <v>0</v>
      </c>
      <c r="PLV10" s="154">
        <v>0</v>
      </c>
      <c r="PLW10" s="154">
        <v>0</v>
      </c>
      <c r="PLX10" s="154">
        <v>0</v>
      </c>
      <c r="PLY10" s="154">
        <v>0</v>
      </c>
      <c r="PLZ10" s="154">
        <v>0</v>
      </c>
      <c r="PMA10" s="154">
        <v>0</v>
      </c>
      <c r="PMB10" s="154">
        <v>0</v>
      </c>
      <c r="PMC10" s="154">
        <v>0</v>
      </c>
      <c r="PMD10" s="154">
        <v>0</v>
      </c>
      <c r="PME10" s="154">
        <v>0</v>
      </c>
      <c r="PMF10" s="154">
        <v>0</v>
      </c>
      <c r="PMG10" s="154">
        <v>0</v>
      </c>
      <c r="PMH10" s="154">
        <v>0</v>
      </c>
      <c r="PMI10" s="154">
        <v>0</v>
      </c>
      <c r="PMJ10" s="154">
        <v>0</v>
      </c>
      <c r="PMK10" s="154">
        <v>0</v>
      </c>
      <c r="PML10" s="154">
        <v>0</v>
      </c>
      <c r="PMM10" s="154">
        <v>0</v>
      </c>
      <c r="PMN10" s="154">
        <v>0</v>
      </c>
      <c r="PMO10" s="154">
        <v>0</v>
      </c>
      <c r="PMP10" s="154">
        <v>0</v>
      </c>
      <c r="PMQ10" s="154">
        <v>0</v>
      </c>
      <c r="PMR10" s="154">
        <v>0</v>
      </c>
      <c r="PMS10" s="154">
        <v>0</v>
      </c>
      <c r="PMT10" s="154">
        <v>0</v>
      </c>
      <c r="PMU10" s="154">
        <v>0</v>
      </c>
      <c r="PMV10" s="154">
        <v>0</v>
      </c>
      <c r="PMW10" s="154">
        <v>0</v>
      </c>
      <c r="PMX10" s="154">
        <v>0</v>
      </c>
      <c r="PMY10" s="154">
        <v>0</v>
      </c>
      <c r="PMZ10" s="154">
        <v>0</v>
      </c>
      <c r="PNA10" s="154">
        <v>0</v>
      </c>
      <c r="PNB10" s="154">
        <v>0</v>
      </c>
      <c r="PNC10" s="154">
        <v>0</v>
      </c>
      <c r="PND10" s="154">
        <v>0</v>
      </c>
      <c r="PNE10" s="154">
        <v>0</v>
      </c>
      <c r="PNF10" s="154">
        <v>0</v>
      </c>
      <c r="PNG10" s="154">
        <v>0</v>
      </c>
      <c r="PNH10" s="154">
        <v>0</v>
      </c>
      <c r="PNI10" s="154">
        <v>0</v>
      </c>
      <c r="PNJ10" s="154">
        <v>0</v>
      </c>
      <c r="PNK10" s="154">
        <v>0</v>
      </c>
      <c r="PNL10" s="154">
        <v>0</v>
      </c>
      <c r="PNM10" s="154">
        <v>0</v>
      </c>
      <c r="PNN10" s="154">
        <v>0</v>
      </c>
      <c r="PNO10" s="154">
        <v>0</v>
      </c>
      <c r="PNP10" s="154">
        <v>0</v>
      </c>
      <c r="PNQ10" s="154">
        <v>0</v>
      </c>
      <c r="PNR10" s="154">
        <v>0</v>
      </c>
      <c r="PNS10" s="154">
        <v>0</v>
      </c>
      <c r="PNT10" s="154">
        <v>0</v>
      </c>
      <c r="PNU10" s="154">
        <v>0</v>
      </c>
      <c r="PNV10" s="154">
        <v>0</v>
      </c>
      <c r="PNW10" s="154">
        <v>0</v>
      </c>
      <c r="PNX10" s="154">
        <v>0</v>
      </c>
      <c r="PNY10" s="154">
        <v>0</v>
      </c>
      <c r="PNZ10" s="154">
        <v>0</v>
      </c>
      <c r="POA10" s="154">
        <v>0</v>
      </c>
      <c r="POB10" s="154">
        <v>0</v>
      </c>
      <c r="POC10" s="154">
        <v>0</v>
      </c>
      <c r="POD10" s="154">
        <v>0</v>
      </c>
      <c r="POE10" s="154">
        <v>0</v>
      </c>
      <c r="POF10" s="154">
        <v>0</v>
      </c>
      <c r="POG10" s="154">
        <v>0</v>
      </c>
      <c r="POH10" s="154">
        <v>0</v>
      </c>
      <c r="POI10" s="154">
        <v>0</v>
      </c>
      <c r="POJ10" s="154">
        <v>0</v>
      </c>
      <c r="POK10" s="154">
        <v>0</v>
      </c>
      <c r="POL10" s="154">
        <v>0</v>
      </c>
      <c r="POM10" s="154">
        <v>0</v>
      </c>
      <c r="PON10" s="154">
        <v>0</v>
      </c>
      <c r="POO10" s="154">
        <v>0</v>
      </c>
      <c r="POP10" s="154">
        <v>0</v>
      </c>
      <c r="POQ10" s="154">
        <v>0</v>
      </c>
      <c r="POR10" s="154">
        <v>0</v>
      </c>
      <c r="POS10" s="154">
        <v>0</v>
      </c>
      <c r="POT10" s="154">
        <v>0</v>
      </c>
      <c r="POU10" s="154">
        <v>0</v>
      </c>
      <c r="POV10" s="154">
        <v>0</v>
      </c>
      <c r="POW10" s="154">
        <v>0</v>
      </c>
      <c r="POX10" s="154">
        <v>0</v>
      </c>
      <c r="POY10" s="154">
        <v>0</v>
      </c>
      <c r="POZ10" s="154">
        <v>0</v>
      </c>
      <c r="PPA10" s="154">
        <v>0</v>
      </c>
      <c r="PPB10" s="154">
        <v>0</v>
      </c>
      <c r="PPC10" s="154">
        <v>0</v>
      </c>
      <c r="PPD10" s="154">
        <v>0</v>
      </c>
      <c r="PPE10" s="154">
        <v>0</v>
      </c>
      <c r="PPF10" s="154">
        <v>0</v>
      </c>
      <c r="PPG10" s="154">
        <v>0</v>
      </c>
      <c r="PPH10" s="154">
        <v>0</v>
      </c>
      <c r="PPI10" s="154">
        <v>0</v>
      </c>
      <c r="PPJ10" s="154">
        <v>0</v>
      </c>
      <c r="PPK10" s="154">
        <v>0</v>
      </c>
      <c r="PPL10" s="154">
        <v>0</v>
      </c>
      <c r="PPM10" s="154">
        <v>0</v>
      </c>
      <c r="PPN10" s="154">
        <v>0</v>
      </c>
      <c r="PPO10" s="154">
        <v>0</v>
      </c>
      <c r="PPP10" s="154">
        <v>0</v>
      </c>
      <c r="PPQ10" s="154">
        <v>0</v>
      </c>
      <c r="PPR10" s="154">
        <v>0</v>
      </c>
      <c r="PPS10" s="154">
        <v>0</v>
      </c>
      <c r="PPT10" s="154">
        <v>0</v>
      </c>
      <c r="PPU10" s="154">
        <v>0</v>
      </c>
      <c r="PPV10" s="154">
        <v>0</v>
      </c>
      <c r="PPW10" s="154">
        <v>0</v>
      </c>
      <c r="PPX10" s="154">
        <v>0</v>
      </c>
      <c r="PPY10" s="154">
        <v>0</v>
      </c>
      <c r="PPZ10" s="154">
        <v>0</v>
      </c>
      <c r="PQA10" s="154">
        <v>0</v>
      </c>
      <c r="PQB10" s="154">
        <v>0</v>
      </c>
      <c r="PQC10" s="154">
        <v>0</v>
      </c>
      <c r="PQD10" s="154">
        <v>0</v>
      </c>
      <c r="PQE10" s="154">
        <v>0</v>
      </c>
      <c r="PQF10" s="154">
        <v>0</v>
      </c>
      <c r="PQG10" s="154">
        <v>0</v>
      </c>
      <c r="PQH10" s="154">
        <v>0</v>
      </c>
      <c r="PQI10" s="154">
        <v>0</v>
      </c>
      <c r="PQJ10" s="154">
        <v>0</v>
      </c>
      <c r="PQK10" s="154">
        <v>0</v>
      </c>
      <c r="PQL10" s="154">
        <v>0</v>
      </c>
      <c r="PQM10" s="154">
        <v>0</v>
      </c>
      <c r="PQN10" s="154">
        <v>0</v>
      </c>
      <c r="PQO10" s="154">
        <v>0</v>
      </c>
      <c r="PQP10" s="154">
        <v>0</v>
      </c>
      <c r="PQQ10" s="154">
        <v>0</v>
      </c>
      <c r="PQR10" s="154">
        <v>0</v>
      </c>
      <c r="PQS10" s="154">
        <v>0</v>
      </c>
      <c r="PQT10" s="154">
        <v>0</v>
      </c>
      <c r="PQU10" s="154">
        <v>0</v>
      </c>
      <c r="PQV10" s="154">
        <v>0</v>
      </c>
      <c r="PQW10" s="154">
        <v>0</v>
      </c>
      <c r="PQX10" s="154">
        <v>0</v>
      </c>
      <c r="PQY10" s="154">
        <v>0</v>
      </c>
      <c r="PQZ10" s="154">
        <v>0</v>
      </c>
      <c r="PRA10" s="154">
        <v>0</v>
      </c>
      <c r="PRB10" s="154">
        <v>0</v>
      </c>
      <c r="PRC10" s="154">
        <v>0</v>
      </c>
      <c r="PRD10" s="154">
        <v>0</v>
      </c>
      <c r="PRE10" s="154">
        <v>0</v>
      </c>
      <c r="PRF10" s="154">
        <v>0</v>
      </c>
      <c r="PRG10" s="154">
        <v>0</v>
      </c>
      <c r="PRH10" s="154">
        <v>0</v>
      </c>
      <c r="PRI10" s="154">
        <v>0</v>
      </c>
      <c r="PRJ10" s="154">
        <v>0</v>
      </c>
      <c r="PRK10" s="154">
        <v>0</v>
      </c>
      <c r="PRL10" s="154">
        <v>0</v>
      </c>
      <c r="PRM10" s="154">
        <v>0</v>
      </c>
      <c r="PRN10" s="154">
        <v>0</v>
      </c>
      <c r="PRO10" s="154">
        <v>0</v>
      </c>
      <c r="PRP10" s="154">
        <v>0</v>
      </c>
      <c r="PRQ10" s="154">
        <v>0</v>
      </c>
      <c r="PRR10" s="154">
        <v>0</v>
      </c>
      <c r="PRS10" s="154">
        <v>0</v>
      </c>
      <c r="PRT10" s="154">
        <v>0</v>
      </c>
      <c r="PRU10" s="154">
        <v>0</v>
      </c>
      <c r="PRV10" s="154">
        <v>0</v>
      </c>
      <c r="PRW10" s="154">
        <v>0</v>
      </c>
      <c r="PRX10" s="154">
        <v>0</v>
      </c>
      <c r="PRY10" s="154">
        <v>0</v>
      </c>
      <c r="PRZ10" s="154">
        <v>0</v>
      </c>
      <c r="PSA10" s="154">
        <v>0</v>
      </c>
      <c r="PSB10" s="154">
        <v>0</v>
      </c>
      <c r="PSC10" s="154">
        <v>0</v>
      </c>
      <c r="PSD10" s="154">
        <v>0</v>
      </c>
      <c r="PSE10" s="154">
        <v>0</v>
      </c>
      <c r="PSF10" s="154">
        <v>0</v>
      </c>
      <c r="PSG10" s="154">
        <v>0</v>
      </c>
      <c r="PSH10" s="154">
        <v>0</v>
      </c>
      <c r="PSI10" s="154">
        <v>0</v>
      </c>
      <c r="PSJ10" s="154">
        <v>0</v>
      </c>
      <c r="PSK10" s="154">
        <v>0</v>
      </c>
      <c r="PSL10" s="154">
        <v>0</v>
      </c>
      <c r="PSM10" s="154">
        <v>0</v>
      </c>
      <c r="PSN10" s="154">
        <v>0</v>
      </c>
      <c r="PSO10" s="154">
        <v>0</v>
      </c>
      <c r="PSP10" s="154">
        <v>0</v>
      </c>
      <c r="PSQ10" s="154">
        <v>0</v>
      </c>
      <c r="PSR10" s="154">
        <v>0</v>
      </c>
      <c r="PSS10" s="154">
        <v>0</v>
      </c>
      <c r="PST10" s="154">
        <v>0</v>
      </c>
      <c r="PSU10" s="154">
        <v>0</v>
      </c>
      <c r="PSV10" s="154">
        <v>0</v>
      </c>
      <c r="PSW10" s="154">
        <v>0</v>
      </c>
      <c r="PSX10" s="154">
        <v>0</v>
      </c>
      <c r="PSY10" s="154">
        <v>0</v>
      </c>
      <c r="PSZ10" s="154">
        <v>0</v>
      </c>
      <c r="PTA10" s="154">
        <v>0</v>
      </c>
      <c r="PTB10" s="154">
        <v>0</v>
      </c>
      <c r="PTC10" s="154">
        <v>0</v>
      </c>
      <c r="PTD10" s="154">
        <v>0</v>
      </c>
      <c r="PTE10" s="154">
        <v>0</v>
      </c>
      <c r="PTF10" s="154">
        <v>0</v>
      </c>
      <c r="PTG10" s="154">
        <v>0</v>
      </c>
      <c r="PTH10" s="154">
        <v>0</v>
      </c>
      <c r="PTI10" s="154">
        <v>0</v>
      </c>
      <c r="PTJ10" s="154">
        <v>0</v>
      </c>
      <c r="PTK10" s="154">
        <v>0</v>
      </c>
      <c r="PTL10" s="154">
        <v>0</v>
      </c>
      <c r="PTM10" s="154">
        <v>0</v>
      </c>
      <c r="PTN10" s="154">
        <v>0</v>
      </c>
      <c r="PTO10" s="154">
        <v>0</v>
      </c>
      <c r="PTP10" s="154">
        <v>0</v>
      </c>
      <c r="PTQ10" s="154">
        <v>0</v>
      </c>
      <c r="PTR10" s="154">
        <v>0</v>
      </c>
      <c r="PTS10" s="154">
        <v>0</v>
      </c>
      <c r="PTT10" s="154">
        <v>0</v>
      </c>
      <c r="PTU10" s="154">
        <v>0</v>
      </c>
      <c r="PTV10" s="154">
        <v>0</v>
      </c>
      <c r="PTW10" s="154">
        <v>0</v>
      </c>
      <c r="PTX10" s="154">
        <v>0</v>
      </c>
      <c r="PTY10" s="154">
        <v>0</v>
      </c>
      <c r="PTZ10" s="154">
        <v>0</v>
      </c>
      <c r="PUA10" s="154">
        <v>0</v>
      </c>
      <c r="PUB10" s="154">
        <v>0</v>
      </c>
      <c r="PUC10" s="154">
        <v>0</v>
      </c>
      <c r="PUD10" s="154">
        <v>0</v>
      </c>
      <c r="PUE10" s="154">
        <v>0</v>
      </c>
      <c r="PUF10" s="154">
        <v>0</v>
      </c>
      <c r="PUG10" s="154">
        <v>0</v>
      </c>
      <c r="PUH10" s="154">
        <v>0</v>
      </c>
      <c r="PUI10" s="154">
        <v>0</v>
      </c>
      <c r="PUJ10" s="154">
        <v>0</v>
      </c>
      <c r="PUK10" s="154">
        <v>0</v>
      </c>
      <c r="PUL10" s="154">
        <v>0</v>
      </c>
      <c r="PUM10" s="154">
        <v>0</v>
      </c>
      <c r="PUN10" s="154">
        <v>0</v>
      </c>
      <c r="PUO10" s="154">
        <v>0</v>
      </c>
      <c r="PUP10" s="154">
        <v>0</v>
      </c>
      <c r="PUQ10" s="154">
        <v>0</v>
      </c>
      <c r="PUR10" s="154">
        <v>0</v>
      </c>
      <c r="PUS10" s="154">
        <v>0</v>
      </c>
      <c r="PUT10" s="154">
        <v>0</v>
      </c>
      <c r="PUU10" s="154">
        <v>0</v>
      </c>
      <c r="PUV10" s="154">
        <v>0</v>
      </c>
      <c r="PUW10" s="154">
        <v>0</v>
      </c>
      <c r="PUX10" s="154">
        <v>0</v>
      </c>
      <c r="PUY10" s="154">
        <v>0</v>
      </c>
      <c r="PUZ10" s="154">
        <v>0</v>
      </c>
      <c r="PVA10" s="154">
        <v>0</v>
      </c>
      <c r="PVB10" s="154">
        <v>0</v>
      </c>
      <c r="PVC10" s="154">
        <v>0</v>
      </c>
      <c r="PVD10" s="154">
        <v>0</v>
      </c>
      <c r="PVE10" s="154">
        <v>0</v>
      </c>
      <c r="PVF10" s="154">
        <v>0</v>
      </c>
      <c r="PVG10" s="154">
        <v>0</v>
      </c>
      <c r="PVH10" s="154">
        <v>0</v>
      </c>
      <c r="PVI10" s="154">
        <v>0</v>
      </c>
      <c r="PVJ10" s="154">
        <v>0</v>
      </c>
      <c r="PVK10" s="154">
        <v>0</v>
      </c>
      <c r="PVL10" s="154">
        <v>0</v>
      </c>
      <c r="PVM10" s="154">
        <v>0</v>
      </c>
      <c r="PVN10" s="154">
        <v>0</v>
      </c>
      <c r="PVO10" s="154">
        <v>0</v>
      </c>
      <c r="PVP10" s="154">
        <v>0</v>
      </c>
      <c r="PVQ10" s="154">
        <v>0</v>
      </c>
      <c r="PVR10" s="154">
        <v>0</v>
      </c>
      <c r="PVS10" s="154">
        <v>0</v>
      </c>
      <c r="PVT10" s="154">
        <v>0</v>
      </c>
      <c r="PVU10" s="154">
        <v>0</v>
      </c>
      <c r="PVV10" s="154">
        <v>0</v>
      </c>
      <c r="PVW10" s="154">
        <v>0</v>
      </c>
      <c r="PVX10" s="154">
        <v>0</v>
      </c>
      <c r="PVY10" s="154">
        <v>0</v>
      </c>
      <c r="PVZ10" s="154">
        <v>0</v>
      </c>
      <c r="PWA10" s="154">
        <v>0</v>
      </c>
      <c r="PWB10" s="154">
        <v>0</v>
      </c>
      <c r="PWC10" s="154">
        <v>0</v>
      </c>
      <c r="PWD10" s="154">
        <v>0</v>
      </c>
      <c r="PWE10" s="154">
        <v>0</v>
      </c>
      <c r="PWF10" s="154">
        <v>0</v>
      </c>
      <c r="PWG10" s="154">
        <v>0</v>
      </c>
      <c r="PWH10" s="154">
        <v>0</v>
      </c>
      <c r="PWI10" s="154">
        <v>0</v>
      </c>
      <c r="PWJ10" s="154">
        <v>0</v>
      </c>
      <c r="PWK10" s="154">
        <v>0</v>
      </c>
      <c r="PWL10" s="154">
        <v>0</v>
      </c>
      <c r="PWM10" s="154">
        <v>0</v>
      </c>
      <c r="PWN10" s="154">
        <v>0</v>
      </c>
      <c r="PWO10" s="154">
        <v>0</v>
      </c>
      <c r="PWP10" s="154">
        <v>0</v>
      </c>
      <c r="PWQ10" s="154">
        <v>0</v>
      </c>
      <c r="PWR10" s="154">
        <v>0</v>
      </c>
      <c r="PWS10" s="154">
        <v>0</v>
      </c>
      <c r="PWT10" s="154">
        <v>0</v>
      </c>
      <c r="PWU10" s="154">
        <v>0</v>
      </c>
      <c r="PWV10" s="154">
        <v>0</v>
      </c>
      <c r="PWW10" s="154">
        <v>0</v>
      </c>
      <c r="PWX10" s="154">
        <v>0</v>
      </c>
      <c r="PWY10" s="154">
        <v>0</v>
      </c>
      <c r="PWZ10" s="154">
        <v>0</v>
      </c>
      <c r="PXA10" s="154">
        <v>0</v>
      </c>
      <c r="PXB10" s="154">
        <v>0</v>
      </c>
      <c r="PXC10" s="154">
        <v>0</v>
      </c>
      <c r="PXD10" s="154">
        <v>0</v>
      </c>
      <c r="PXE10" s="154">
        <v>0</v>
      </c>
      <c r="PXF10" s="154">
        <v>0</v>
      </c>
      <c r="PXG10" s="154">
        <v>0</v>
      </c>
      <c r="PXH10" s="154">
        <v>0</v>
      </c>
      <c r="PXI10" s="154">
        <v>0</v>
      </c>
      <c r="PXJ10" s="154">
        <v>0</v>
      </c>
      <c r="PXK10" s="154">
        <v>0</v>
      </c>
      <c r="PXL10" s="154">
        <v>0</v>
      </c>
      <c r="PXM10" s="154">
        <v>0</v>
      </c>
      <c r="PXN10" s="154">
        <v>0</v>
      </c>
      <c r="PXO10" s="154">
        <v>0</v>
      </c>
      <c r="PXP10" s="154">
        <v>0</v>
      </c>
      <c r="PXQ10" s="154">
        <v>0</v>
      </c>
      <c r="PXR10" s="154">
        <v>0</v>
      </c>
      <c r="PXS10" s="154">
        <v>0</v>
      </c>
      <c r="PXT10" s="154">
        <v>0</v>
      </c>
      <c r="PXU10" s="154">
        <v>0</v>
      </c>
      <c r="PXV10" s="154">
        <v>0</v>
      </c>
      <c r="PXW10" s="154">
        <v>0</v>
      </c>
      <c r="PXX10" s="154">
        <v>0</v>
      </c>
      <c r="PXY10" s="154">
        <v>0</v>
      </c>
      <c r="PXZ10" s="154">
        <v>0</v>
      </c>
      <c r="PYA10" s="154">
        <v>0</v>
      </c>
      <c r="PYB10" s="154">
        <v>0</v>
      </c>
      <c r="PYC10" s="154">
        <v>0</v>
      </c>
      <c r="PYD10" s="154">
        <v>0</v>
      </c>
      <c r="PYE10" s="154">
        <v>0</v>
      </c>
      <c r="PYF10" s="154">
        <v>0</v>
      </c>
      <c r="PYG10" s="154">
        <v>0</v>
      </c>
      <c r="PYH10" s="154">
        <v>0</v>
      </c>
      <c r="PYI10" s="154">
        <v>0</v>
      </c>
      <c r="PYJ10" s="154">
        <v>0</v>
      </c>
      <c r="PYK10" s="154">
        <v>0</v>
      </c>
      <c r="PYL10" s="154">
        <v>0</v>
      </c>
      <c r="PYM10" s="154">
        <v>0</v>
      </c>
      <c r="PYN10" s="154">
        <v>0</v>
      </c>
      <c r="PYO10" s="154">
        <v>0</v>
      </c>
      <c r="PYP10" s="154">
        <v>0</v>
      </c>
      <c r="PYQ10" s="154">
        <v>0</v>
      </c>
      <c r="PYR10" s="154">
        <v>0</v>
      </c>
      <c r="PYS10" s="154">
        <v>0</v>
      </c>
      <c r="PYT10" s="154">
        <v>0</v>
      </c>
      <c r="PYU10" s="154">
        <v>0</v>
      </c>
      <c r="PYV10" s="154">
        <v>0</v>
      </c>
      <c r="PYW10" s="154">
        <v>0</v>
      </c>
      <c r="PYX10" s="154">
        <v>0</v>
      </c>
      <c r="PYY10" s="154">
        <v>0</v>
      </c>
      <c r="PYZ10" s="154">
        <v>0</v>
      </c>
      <c r="PZA10" s="154">
        <v>0</v>
      </c>
      <c r="PZB10" s="154">
        <v>0</v>
      </c>
      <c r="PZC10" s="154">
        <v>0</v>
      </c>
      <c r="PZD10" s="154">
        <v>0</v>
      </c>
      <c r="PZE10" s="154">
        <v>0</v>
      </c>
      <c r="PZF10" s="154">
        <v>0</v>
      </c>
      <c r="PZG10" s="154">
        <v>0</v>
      </c>
      <c r="PZH10" s="154">
        <v>0</v>
      </c>
      <c r="PZI10" s="154">
        <v>0</v>
      </c>
      <c r="PZJ10" s="154">
        <v>0</v>
      </c>
      <c r="PZK10" s="154">
        <v>0</v>
      </c>
      <c r="PZL10" s="154">
        <v>0</v>
      </c>
      <c r="PZM10" s="154">
        <v>0</v>
      </c>
      <c r="PZN10" s="154">
        <v>0</v>
      </c>
      <c r="PZO10" s="154">
        <v>0</v>
      </c>
      <c r="PZP10" s="154">
        <v>0</v>
      </c>
      <c r="PZQ10" s="154">
        <v>0</v>
      </c>
      <c r="PZR10" s="154">
        <v>0</v>
      </c>
      <c r="PZS10" s="154">
        <v>0</v>
      </c>
      <c r="PZT10" s="154">
        <v>0</v>
      </c>
      <c r="PZU10" s="154">
        <v>0</v>
      </c>
      <c r="PZV10" s="154">
        <v>0</v>
      </c>
      <c r="PZW10" s="154">
        <v>0</v>
      </c>
      <c r="PZX10" s="154">
        <v>0</v>
      </c>
      <c r="PZY10" s="154">
        <v>0</v>
      </c>
      <c r="PZZ10" s="154">
        <v>0</v>
      </c>
      <c r="QAA10" s="154">
        <v>0</v>
      </c>
      <c r="QAB10" s="154">
        <v>0</v>
      </c>
      <c r="QAC10" s="154">
        <v>0</v>
      </c>
      <c r="QAD10" s="154">
        <v>0</v>
      </c>
      <c r="QAE10" s="154">
        <v>0</v>
      </c>
      <c r="QAF10" s="154">
        <v>0</v>
      </c>
      <c r="QAG10" s="154">
        <v>0</v>
      </c>
      <c r="QAH10" s="154">
        <v>0</v>
      </c>
      <c r="QAI10" s="154">
        <v>0</v>
      </c>
      <c r="QAJ10" s="154">
        <v>0</v>
      </c>
      <c r="QAK10" s="154">
        <v>0</v>
      </c>
      <c r="QAL10" s="154">
        <v>0</v>
      </c>
      <c r="QAM10" s="154">
        <v>0</v>
      </c>
      <c r="QAN10" s="154">
        <v>0</v>
      </c>
      <c r="QAO10" s="154">
        <v>0</v>
      </c>
      <c r="QAP10" s="154">
        <v>0</v>
      </c>
      <c r="QAQ10" s="154">
        <v>0</v>
      </c>
      <c r="QAR10" s="154">
        <v>0</v>
      </c>
      <c r="QAS10" s="154">
        <v>0</v>
      </c>
      <c r="QAT10" s="154">
        <v>0</v>
      </c>
      <c r="QAU10" s="154">
        <v>0</v>
      </c>
      <c r="QAV10" s="154">
        <v>0</v>
      </c>
      <c r="QAW10" s="154">
        <v>0</v>
      </c>
      <c r="QAX10" s="154">
        <v>0</v>
      </c>
      <c r="QAY10" s="154">
        <v>0</v>
      </c>
      <c r="QAZ10" s="154">
        <v>0</v>
      </c>
      <c r="QBA10" s="154">
        <v>0</v>
      </c>
      <c r="QBB10" s="154">
        <v>0</v>
      </c>
      <c r="QBC10" s="154">
        <v>0</v>
      </c>
      <c r="QBD10" s="154">
        <v>0</v>
      </c>
      <c r="QBE10" s="154">
        <v>0</v>
      </c>
      <c r="QBF10" s="154">
        <v>0</v>
      </c>
      <c r="QBG10" s="154">
        <v>0</v>
      </c>
      <c r="QBH10" s="154">
        <v>0</v>
      </c>
      <c r="QBI10" s="154">
        <v>0</v>
      </c>
      <c r="QBJ10" s="154">
        <v>0</v>
      </c>
      <c r="QBK10" s="154">
        <v>0</v>
      </c>
      <c r="QBL10" s="154">
        <v>0</v>
      </c>
      <c r="QBM10" s="154">
        <v>0</v>
      </c>
      <c r="QBN10" s="154">
        <v>0</v>
      </c>
      <c r="QBO10" s="154">
        <v>0</v>
      </c>
      <c r="QBP10" s="154">
        <v>0</v>
      </c>
      <c r="QBQ10" s="154">
        <v>0</v>
      </c>
      <c r="QBR10" s="154">
        <v>0</v>
      </c>
      <c r="QBS10" s="154">
        <v>0</v>
      </c>
      <c r="QBT10" s="154">
        <v>0</v>
      </c>
      <c r="QBU10" s="154">
        <v>0</v>
      </c>
      <c r="QBV10" s="154">
        <v>0</v>
      </c>
      <c r="QBW10" s="154">
        <v>0</v>
      </c>
      <c r="QBX10" s="154">
        <v>0</v>
      </c>
      <c r="QBY10" s="154">
        <v>0</v>
      </c>
      <c r="QBZ10" s="154">
        <v>0</v>
      </c>
      <c r="QCA10" s="154">
        <v>0</v>
      </c>
      <c r="QCB10" s="154">
        <v>0</v>
      </c>
      <c r="QCC10" s="154">
        <v>0</v>
      </c>
      <c r="QCD10" s="154">
        <v>0</v>
      </c>
      <c r="QCE10" s="154">
        <v>0</v>
      </c>
      <c r="QCF10" s="154">
        <v>0</v>
      </c>
      <c r="QCG10" s="154">
        <v>0</v>
      </c>
      <c r="QCH10" s="154">
        <v>0</v>
      </c>
      <c r="QCI10" s="154">
        <v>0</v>
      </c>
      <c r="QCJ10" s="154">
        <v>0</v>
      </c>
      <c r="QCK10" s="154">
        <v>0</v>
      </c>
      <c r="QCL10" s="154">
        <v>0</v>
      </c>
      <c r="QCM10" s="154">
        <v>0</v>
      </c>
      <c r="QCN10" s="154">
        <v>0</v>
      </c>
      <c r="QCO10" s="154">
        <v>0</v>
      </c>
      <c r="QCP10" s="154">
        <v>0</v>
      </c>
      <c r="QCQ10" s="154">
        <v>0</v>
      </c>
      <c r="QCR10" s="154">
        <v>0</v>
      </c>
      <c r="QCS10" s="154">
        <v>0</v>
      </c>
      <c r="QCT10" s="154">
        <v>0</v>
      </c>
      <c r="QCU10" s="154">
        <v>0</v>
      </c>
      <c r="QCV10" s="154">
        <v>0</v>
      </c>
      <c r="QCW10" s="154">
        <v>0</v>
      </c>
      <c r="QCX10" s="154">
        <v>0</v>
      </c>
      <c r="QCY10" s="154">
        <v>0</v>
      </c>
      <c r="QCZ10" s="154">
        <v>0</v>
      </c>
      <c r="QDA10" s="154">
        <v>0</v>
      </c>
      <c r="QDB10" s="154">
        <v>0</v>
      </c>
      <c r="QDC10" s="154">
        <v>0</v>
      </c>
      <c r="QDD10" s="154">
        <v>0</v>
      </c>
      <c r="QDE10" s="154">
        <v>0</v>
      </c>
      <c r="QDF10" s="154">
        <v>0</v>
      </c>
      <c r="QDG10" s="154">
        <v>0</v>
      </c>
      <c r="QDH10" s="154">
        <v>0</v>
      </c>
      <c r="QDI10" s="154">
        <v>0</v>
      </c>
      <c r="QDJ10" s="154">
        <v>0</v>
      </c>
      <c r="QDK10" s="154">
        <v>0</v>
      </c>
      <c r="QDL10" s="154">
        <v>0</v>
      </c>
      <c r="QDM10" s="154">
        <v>0</v>
      </c>
      <c r="QDN10" s="154">
        <v>0</v>
      </c>
      <c r="QDO10" s="154">
        <v>0</v>
      </c>
      <c r="QDP10" s="154">
        <v>0</v>
      </c>
      <c r="QDQ10" s="154">
        <v>0</v>
      </c>
      <c r="QDR10" s="154">
        <v>0</v>
      </c>
      <c r="QDS10" s="154">
        <v>0</v>
      </c>
      <c r="QDT10" s="154">
        <v>0</v>
      </c>
      <c r="QDU10" s="154">
        <v>0</v>
      </c>
      <c r="QDV10" s="154">
        <v>0</v>
      </c>
      <c r="QDW10" s="154">
        <v>0</v>
      </c>
      <c r="QDX10" s="154">
        <v>0</v>
      </c>
      <c r="QDY10" s="154">
        <v>0</v>
      </c>
      <c r="QDZ10" s="154">
        <v>0</v>
      </c>
      <c r="QEA10" s="154">
        <v>0</v>
      </c>
      <c r="QEB10" s="154">
        <v>0</v>
      </c>
      <c r="QEC10" s="154">
        <v>0</v>
      </c>
      <c r="QED10" s="154">
        <v>0</v>
      </c>
      <c r="QEE10" s="154">
        <v>0</v>
      </c>
      <c r="QEF10" s="154">
        <v>0</v>
      </c>
      <c r="QEG10" s="154">
        <v>0</v>
      </c>
      <c r="QEH10" s="154">
        <v>0</v>
      </c>
      <c r="QEI10" s="154">
        <v>0</v>
      </c>
      <c r="QEJ10" s="154">
        <v>0</v>
      </c>
      <c r="QEK10" s="154">
        <v>0</v>
      </c>
      <c r="QEL10" s="154">
        <v>0</v>
      </c>
      <c r="QEM10" s="154">
        <v>0</v>
      </c>
      <c r="QEN10" s="154">
        <v>0</v>
      </c>
      <c r="QEO10" s="154">
        <v>0</v>
      </c>
      <c r="QEP10" s="154">
        <v>0</v>
      </c>
      <c r="QEQ10" s="154">
        <v>0</v>
      </c>
      <c r="QER10" s="154">
        <v>0</v>
      </c>
      <c r="QES10" s="154">
        <v>0</v>
      </c>
      <c r="QET10" s="154">
        <v>0</v>
      </c>
      <c r="QEU10" s="154">
        <v>0</v>
      </c>
      <c r="QEV10" s="154">
        <v>0</v>
      </c>
      <c r="QEW10" s="154">
        <v>0</v>
      </c>
      <c r="QEX10" s="154">
        <v>0</v>
      </c>
      <c r="QEY10" s="154">
        <v>0</v>
      </c>
      <c r="QEZ10" s="154">
        <v>0</v>
      </c>
      <c r="QFA10" s="154">
        <v>0</v>
      </c>
      <c r="QFB10" s="154">
        <v>0</v>
      </c>
      <c r="QFC10" s="154">
        <v>0</v>
      </c>
      <c r="QFD10" s="154">
        <v>0</v>
      </c>
      <c r="QFE10" s="154">
        <v>0</v>
      </c>
      <c r="QFF10" s="154">
        <v>0</v>
      </c>
      <c r="QFG10" s="154">
        <v>0</v>
      </c>
      <c r="QFH10" s="154">
        <v>0</v>
      </c>
      <c r="QFI10" s="154">
        <v>0</v>
      </c>
      <c r="QFJ10" s="154">
        <v>0</v>
      </c>
      <c r="QFK10" s="154">
        <v>0</v>
      </c>
      <c r="QFL10" s="154">
        <v>0</v>
      </c>
      <c r="QFM10" s="154">
        <v>0</v>
      </c>
      <c r="QFN10" s="154">
        <v>0</v>
      </c>
      <c r="QFO10" s="154">
        <v>0</v>
      </c>
      <c r="QFP10" s="154">
        <v>0</v>
      </c>
      <c r="QFQ10" s="154">
        <v>0</v>
      </c>
      <c r="QFR10" s="154">
        <v>0</v>
      </c>
      <c r="QFS10" s="154">
        <v>0</v>
      </c>
      <c r="QFT10" s="154">
        <v>0</v>
      </c>
      <c r="QFU10" s="154">
        <v>0</v>
      </c>
      <c r="QFV10" s="154">
        <v>0</v>
      </c>
      <c r="QFW10" s="154">
        <v>0</v>
      </c>
      <c r="QFX10" s="154">
        <v>0</v>
      </c>
      <c r="QFY10" s="154">
        <v>0</v>
      </c>
      <c r="QFZ10" s="154">
        <v>0</v>
      </c>
      <c r="QGA10" s="154">
        <v>0</v>
      </c>
      <c r="QGB10" s="154">
        <v>0</v>
      </c>
      <c r="QGC10" s="154">
        <v>0</v>
      </c>
      <c r="QGD10" s="154">
        <v>0</v>
      </c>
      <c r="QGE10" s="154">
        <v>0</v>
      </c>
      <c r="QGF10" s="154">
        <v>0</v>
      </c>
      <c r="QGG10" s="154">
        <v>0</v>
      </c>
      <c r="QGH10" s="154">
        <v>0</v>
      </c>
      <c r="QGI10" s="154">
        <v>0</v>
      </c>
      <c r="QGJ10" s="154">
        <v>0</v>
      </c>
      <c r="QGK10" s="154">
        <v>0</v>
      </c>
      <c r="QGL10" s="154">
        <v>0</v>
      </c>
      <c r="QGM10" s="154">
        <v>0</v>
      </c>
      <c r="QGN10" s="154">
        <v>0</v>
      </c>
      <c r="QGO10" s="154">
        <v>0</v>
      </c>
      <c r="QGP10" s="154">
        <v>0</v>
      </c>
      <c r="QGQ10" s="154">
        <v>0</v>
      </c>
      <c r="QGR10" s="154">
        <v>0</v>
      </c>
      <c r="QGS10" s="154">
        <v>0</v>
      </c>
      <c r="QGT10" s="154">
        <v>0</v>
      </c>
      <c r="QGU10" s="154">
        <v>0</v>
      </c>
      <c r="QGV10" s="154">
        <v>0</v>
      </c>
      <c r="QGW10" s="154">
        <v>0</v>
      </c>
      <c r="QGX10" s="154">
        <v>0</v>
      </c>
      <c r="QGY10" s="154">
        <v>0</v>
      </c>
      <c r="QGZ10" s="154">
        <v>0</v>
      </c>
      <c r="QHA10" s="154">
        <v>0</v>
      </c>
      <c r="QHB10" s="154">
        <v>0</v>
      </c>
      <c r="QHC10" s="154">
        <v>0</v>
      </c>
      <c r="QHD10" s="154">
        <v>0</v>
      </c>
      <c r="QHE10" s="154">
        <v>0</v>
      </c>
      <c r="QHF10" s="154">
        <v>0</v>
      </c>
      <c r="QHG10" s="154">
        <v>0</v>
      </c>
      <c r="QHH10" s="154">
        <v>0</v>
      </c>
      <c r="QHI10" s="154">
        <v>0</v>
      </c>
      <c r="QHJ10" s="154">
        <v>0</v>
      </c>
      <c r="QHK10" s="154">
        <v>0</v>
      </c>
      <c r="QHL10" s="154">
        <v>0</v>
      </c>
      <c r="QHM10" s="154">
        <v>0</v>
      </c>
      <c r="QHN10" s="154">
        <v>0</v>
      </c>
      <c r="QHO10" s="154">
        <v>0</v>
      </c>
      <c r="QHP10" s="154">
        <v>0</v>
      </c>
      <c r="QHQ10" s="154">
        <v>0</v>
      </c>
      <c r="QHR10" s="154">
        <v>0</v>
      </c>
      <c r="QHS10" s="154">
        <v>0</v>
      </c>
      <c r="QHT10" s="154">
        <v>0</v>
      </c>
      <c r="QHU10" s="154">
        <v>0</v>
      </c>
      <c r="QHV10" s="154">
        <v>0</v>
      </c>
      <c r="QHW10" s="154">
        <v>0</v>
      </c>
      <c r="QHX10" s="154">
        <v>0</v>
      </c>
      <c r="QHY10" s="154">
        <v>0</v>
      </c>
      <c r="QHZ10" s="154">
        <v>0</v>
      </c>
      <c r="QIA10" s="154">
        <v>0</v>
      </c>
      <c r="QIB10" s="154">
        <v>0</v>
      </c>
      <c r="QIC10" s="154">
        <v>0</v>
      </c>
      <c r="QID10" s="154">
        <v>0</v>
      </c>
      <c r="QIE10" s="154">
        <v>0</v>
      </c>
      <c r="QIF10" s="154">
        <v>0</v>
      </c>
      <c r="QIG10" s="154">
        <v>0</v>
      </c>
      <c r="QIH10" s="154">
        <v>0</v>
      </c>
      <c r="QII10" s="154">
        <v>0</v>
      </c>
      <c r="QIJ10" s="154">
        <v>0</v>
      </c>
      <c r="QIK10" s="154">
        <v>0</v>
      </c>
      <c r="QIL10" s="154">
        <v>0</v>
      </c>
      <c r="QIM10" s="154">
        <v>0</v>
      </c>
      <c r="QIN10" s="154">
        <v>0</v>
      </c>
      <c r="QIO10" s="154">
        <v>0</v>
      </c>
      <c r="QIP10" s="154">
        <v>0</v>
      </c>
      <c r="QIQ10" s="154">
        <v>0</v>
      </c>
      <c r="QIR10" s="154">
        <v>0</v>
      </c>
      <c r="QIS10" s="154">
        <v>0</v>
      </c>
      <c r="QIT10" s="154">
        <v>0</v>
      </c>
      <c r="QIU10" s="154">
        <v>0</v>
      </c>
      <c r="QIV10" s="154">
        <v>0</v>
      </c>
      <c r="QIW10" s="154">
        <v>0</v>
      </c>
      <c r="QIX10" s="154">
        <v>0</v>
      </c>
      <c r="QIY10" s="154">
        <v>0</v>
      </c>
      <c r="QIZ10" s="154">
        <v>0</v>
      </c>
      <c r="QJA10" s="154">
        <v>0</v>
      </c>
      <c r="QJB10" s="154">
        <v>0</v>
      </c>
      <c r="QJC10" s="154">
        <v>0</v>
      </c>
      <c r="QJD10" s="154">
        <v>0</v>
      </c>
      <c r="QJE10" s="154">
        <v>0</v>
      </c>
      <c r="QJF10" s="154">
        <v>0</v>
      </c>
      <c r="QJG10" s="154">
        <v>0</v>
      </c>
      <c r="QJH10" s="154">
        <v>0</v>
      </c>
      <c r="QJI10" s="154">
        <v>0</v>
      </c>
      <c r="QJJ10" s="154">
        <v>0</v>
      </c>
      <c r="QJK10" s="154">
        <v>0</v>
      </c>
      <c r="QJL10" s="154">
        <v>0</v>
      </c>
      <c r="QJM10" s="154">
        <v>0</v>
      </c>
      <c r="QJN10" s="154">
        <v>0</v>
      </c>
      <c r="QJO10" s="154">
        <v>0</v>
      </c>
      <c r="QJP10" s="154">
        <v>0</v>
      </c>
      <c r="QJQ10" s="154">
        <v>0</v>
      </c>
      <c r="QJR10" s="154">
        <v>0</v>
      </c>
      <c r="QJS10" s="154">
        <v>0</v>
      </c>
      <c r="QJT10" s="154">
        <v>0</v>
      </c>
      <c r="QJU10" s="154">
        <v>0</v>
      </c>
      <c r="QJV10" s="154">
        <v>0</v>
      </c>
      <c r="QJW10" s="154">
        <v>0</v>
      </c>
      <c r="QJX10" s="154">
        <v>0</v>
      </c>
      <c r="QJY10" s="154">
        <v>0</v>
      </c>
      <c r="QJZ10" s="154">
        <v>0</v>
      </c>
      <c r="QKA10" s="154">
        <v>0</v>
      </c>
      <c r="QKB10" s="154">
        <v>0</v>
      </c>
      <c r="QKC10" s="154">
        <v>0</v>
      </c>
      <c r="QKD10" s="154">
        <v>0</v>
      </c>
      <c r="QKE10" s="154">
        <v>0</v>
      </c>
      <c r="QKF10" s="154">
        <v>0</v>
      </c>
      <c r="QKG10" s="154">
        <v>0</v>
      </c>
      <c r="QKH10" s="154">
        <v>0</v>
      </c>
      <c r="QKI10" s="154">
        <v>0</v>
      </c>
      <c r="QKJ10" s="154">
        <v>0</v>
      </c>
      <c r="QKK10" s="154">
        <v>0</v>
      </c>
      <c r="QKL10" s="154">
        <v>0</v>
      </c>
      <c r="QKM10" s="154">
        <v>0</v>
      </c>
      <c r="QKN10" s="154">
        <v>0</v>
      </c>
      <c r="QKO10" s="154">
        <v>0</v>
      </c>
      <c r="QKP10" s="154">
        <v>0</v>
      </c>
      <c r="QKQ10" s="154">
        <v>0</v>
      </c>
      <c r="QKR10" s="154">
        <v>0</v>
      </c>
      <c r="QKS10" s="154">
        <v>0</v>
      </c>
      <c r="QKT10" s="154">
        <v>0</v>
      </c>
      <c r="QKU10" s="154">
        <v>0</v>
      </c>
      <c r="QKV10" s="154">
        <v>0</v>
      </c>
      <c r="QKW10" s="154">
        <v>0</v>
      </c>
      <c r="QKX10" s="154">
        <v>0</v>
      </c>
      <c r="QKY10" s="154">
        <v>0</v>
      </c>
      <c r="QKZ10" s="154">
        <v>0</v>
      </c>
      <c r="QLA10" s="154">
        <v>0</v>
      </c>
      <c r="QLB10" s="154">
        <v>0</v>
      </c>
      <c r="QLC10" s="154">
        <v>0</v>
      </c>
      <c r="QLD10" s="154">
        <v>0</v>
      </c>
      <c r="QLE10" s="154">
        <v>0</v>
      </c>
      <c r="QLF10" s="154">
        <v>0</v>
      </c>
      <c r="QLG10" s="154">
        <v>0</v>
      </c>
      <c r="QLH10" s="154">
        <v>0</v>
      </c>
      <c r="QLI10" s="154">
        <v>0</v>
      </c>
      <c r="QLJ10" s="154">
        <v>0</v>
      </c>
      <c r="QLK10" s="154">
        <v>0</v>
      </c>
      <c r="QLL10" s="154">
        <v>0</v>
      </c>
      <c r="QLM10" s="154">
        <v>0</v>
      </c>
      <c r="QLN10" s="154">
        <v>0</v>
      </c>
      <c r="QLO10" s="154">
        <v>0</v>
      </c>
      <c r="QLP10" s="154">
        <v>0</v>
      </c>
      <c r="QLQ10" s="154">
        <v>0</v>
      </c>
      <c r="QLR10" s="154">
        <v>0</v>
      </c>
      <c r="QLS10" s="154">
        <v>0</v>
      </c>
      <c r="QLT10" s="154">
        <v>0</v>
      </c>
      <c r="QLU10" s="154">
        <v>0</v>
      </c>
      <c r="QLV10" s="154">
        <v>0</v>
      </c>
      <c r="QLW10" s="154">
        <v>0</v>
      </c>
      <c r="QLX10" s="154">
        <v>0</v>
      </c>
      <c r="QLY10" s="154">
        <v>0</v>
      </c>
      <c r="QLZ10" s="154">
        <v>0</v>
      </c>
      <c r="QMA10" s="154">
        <v>0</v>
      </c>
      <c r="QMB10" s="154">
        <v>0</v>
      </c>
      <c r="QMC10" s="154">
        <v>0</v>
      </c>
      <c r="QMD10" s="154">
        <v>0</v>
      </c>
      <c r="QME10" s="154">
        <v>0</v>
      </c>
      <c r="QMF10" s="154">
        <v>0</v>
      </c>
      <c r="QMG10" s="154">
        <v>0</v>
      </c>
      <c r="QMH10" s="154">
        <v>0</v>
      </c>
      <c r="QMI10" s="154">
        <v>0</v>
      </c>
      <c r="QMJ10" s="154">
        <v>0</v>
      </c>
      <c r="QMK10" s="154">
        <v>0</v>
      </c>
      <c r="QML10" s="154">
        <v>0</v>
      </c>
      <c r="QMM10" s="154">
        <v>0</v>
      </c>
      <c r="QMN10" s="154">
        <v>0</v>
      </c>
      <c r="QMO10" s="154">
        <v>0</v>
      </c>
      <c r="QMP10" s="154">
        <v>0</v>
      </c>
      <c r="QMQ10" s="154">
        <v>0</v>
      </c>
      <c r="QMR10" s="154">
        <v>0</v>
      </c>
      <c r="QMS10" s="154">
        <v>0</v>
      </c>
      <c r="QMT10" s="154">
        <v>0</v>
      </c>
      <c r="QMU10" s="154">
        <v>0</v>
      </c>
      <c r="QMV10" s="154">
        <v>0</v>
      </c>
      <c r="QMW10" s="154">
        <v>0</v>
      </c>
      <c r="QMX10" s="154">
        <v>0</v>
      </c>
      <c r="QMY10" s="154">
        <v>0</v>
      </c>
      <c r="QMZ10" s="154">
        <v>0</v>
      </c>
      <c r="QNA10" s="154">
        <v>0</v>
      </c>
      <c r="QNB10" s="154">
        <v>0</v>
      </c>
      <c r="QNC10" s="154">
        <v>0</v>
      </c>
      <c r="QND10" s="154">
        <v>0</v>
      </c>
      <c r="QNE10" s="154">
        <v>0</v>
      </c>
      <c r="QNF10" s="154">
        <v>0</v>
      </c>
      <c r="QNG10" s="154">
        <v>0</v>
      </c>
      <c r="QNH10" s="154">
        <v>0</v>
      </c>
      <c r="QNI10" s="154">
        <v>0</v>
      </c>
      <c r="QNJ10" s="154">
        <v>0</v>
      </c>
      <c r="QNK10" s="154">
        <v>0</v>
      </c>
      <c r="QNL10" s="154">
        <v>0</v>
      </c>
      <c r="QNM10" s="154">
        <v>0</v>
      </c>
      <c r="QNN10" s="154">
        <v>0</v>
      </c>
      <c r="QNO10" s="154">
        <v>0</v>
      </c>
      <c r="QNP10" s="154">
        <v>0</v>
      </c>
      <c r="QNQ10" s="154">
        <v>0</v>
      </c>
      <c r="QNR10" s="154">
        <v>0</v>
      </c>
      <c r="QNS10" s="154">
        <v>0</v>
      </c>
      <c r="QNT10" s="154">
        <v>0</v>
      </c>
      <c r="QNU10" s="154">
        <v>0</v>
      </c>
      <c r="QNV10" s="154">
        <v>0</v>
      </c>
      <c r="QNW10" s="154">
        <v>0</v>
      </c>
      <c r="QNX10" s="154">
        <v>0</v>
      </c>
      <c r="QNY10" s="154">
        <v>0</v>
      </c>
      <c r="QNZ10" s="154">
        <v>0</v>
      </c>
      <c r="QOA10" s="154">
        <v>0</v>
      </c>
      <c r="QOB10" s="154">
        <v>0</v>
      </c>
      <c r="QOC10" s="154">
        <v>0</v>
      </c>
      <c r="QOD10" s="154">
        <v>0</v>
      </c>
      <c r="QOE10" s="154">
        <v>0</v>
      </c>
      <c r="QOF10" s="154">
        <v>0</v>
      </c>
      <c r="QOG10" s="154">
        <v>0</v>
      </c>
      <c r="QOH10" s="154">
        <v>0</v>
      </c>
      <c r="QOI10" s="154">
        <v>0</v>
      </c>
      <c r="QOJ10" s="154">
        <v>0</v>
      </c>
      <c r="QOK10" s="154">
        <v>0</v>
      </c>
      <c r="QOL10" s="154">
        <v>0</v>
      </c>
      <c r="QOM10" s="154">
        <v>0</v>
      </c>
      <c r="QON10" s="154">
        <v>0</v>
      </c>
      <c r="QOO10" s="154">
        <v>0</v>
      </c>
      <c r="QOP10" s="154">
        <v>0</v>
      </c>
      <c r="QOQ10" s="154">
        <v>0</v>
      </c>
      <c r="QOR10" s="154">
        <v>0</v>
      </c>
      <c r="QOS10" s="154">
        <v>0</v>
      </c>
      <c r="QOT10" s="154">
        <v>0</v>
      </c>
      <c r="QOU10" s="154">
        <v>0</v>
      </c>
      <c r="QOV10" s="154">
        <v>0</v>
      </c>
      <c r="QOW10" s="154">
        <v>0</v>
      </c>
      <c r="QOX10" s="154">
        <v>0</v>
      </c>
      <c r="QOY10" s="154">
        <v>0</v>
      </c>
      <c r="QOZ10" s="154">
        <v>0</v>
      </c>
      <c r="QPA10" s="154">
        <v>0</v>
      </c>
      <c r="QPB10" s="154">
        <v>0</v>
      </c>
      <c r="QPC10" s="154">
        <v>0</v>
      </c>
      <c r="QPD10" s="154">
        <v>0</v>
      </c>
      <c r="QPE10" s="154">
        <v>0</v>
      </c>
      <c r="QPF10" s="154">
        <v>0</v>
      </c>
      <c r="QPG10" s="154">
        <v>0</v>
      </c>
      <c r="QPH10" s="154">
        <v>0</v>
      </c>
      <c r="QPI10" s="154">
        <v>0</v>
      </c>
      <c r="QPJ10" s="154">
        <v>0</v>
      </c>
      <c r="QPK10" s="154">
        <v>0</v>
      </c>
      <c r="QPL10" s="154">
        <v>0</v>
      </c>
      <c r="QPM10" s="154">
        <v>0</v>
      </c>
      <c r="QPN10" s="154">
        <v>0</v>
      </c>
      <c r="QPO10" s="154">
        <v>0</v>
      </c>
      <c r="QPP10" s="154">
        <v>0</v>
      </c>
      <c r="QPQ10" s="154">
        <v>0</v>
      </c>
      <c r="QPR10" s="154">
        <v>0</v>
      </c>
      <c r="QPS10" s="154">
        <v>0</v>
      </c>
      <c r="QPT10" s="154">
        <v>0</v>
      </c>
      <c r="QPU10" s="154">
        <v>0</v>
      </c>
      <c r="QPV10" s="154">
        <v>0</v>
      </c>
      <c r="QPW10" s="154">
        <v>0</v>
      </c>
      <c r="QPX10" s="154">
        <v>0</v>
      </c>
      <c r="QPY10" s="154">
        <v>0</v>
      </c>
      <c r="QPZ10" s="154">
        <v>0</v>
      </c>
      <c r="QQA10" s="154">
        <v>0</v>
      </c>
      <c r="QQB10" s="154">
        <v>0</v>
      </c>
      <c r="QQC10" s="154">
        <v>0</v>
      </c>
      <c r="QQD10" s="154">
        <v>0</v>
      </c>
      <c r="QQE10" s="154">
        <v>0</v>
      </c>
      <c r="QQF10" s="154">
        <v>0</v>
      </c>
      <c r="QQG10" s="154">
        <v>0</v>
      </c>
      <c r="QQH10" s="154">
        <v>0</v>
      </c>
      <c r="QQI10" s="154">
        <v>0</v>
      </c>
      <c r="QQJ10" s="154">
        <v>0</v>
      </c>
      <c r="QQK10" s="154">
        <v>0</v>
      </c>
      <c r="QQL10" s="154">
        <v>0</v>
      </c>
      <c r="QQM10" s="154">
        <v>0</v>
      </c>
      <c r="QQN10" s="154">
        <v>0</v>
      </c>
      <c r="QQO10" s="154">
        <v>0</v>
      </c>
      <c r="QQP10" s="154">
        <v>0</v>
      </c>
      <c r="QQQ10" s="154">
        <v>0</v>
      </c>
      <c r="QQR10" s="154">
        <v>0</v>
      </c>
      <c r="QQS10" s="154">
        <v>0</v>
      </c>
      <c r="QQT10" s="154">
        <v>0</v>
      </c>
      <c r="QQU10" s="154">
        <v>0</v>
      </c>
      <c r="QQV10" s="154">
        <v>0</v>
      </c>
      <c r="QQW10" s="154">
        <v>0</v>
      </c>
      <c r="QQX10" s="154">
        <v>0</v>
      </c>
      <c r="QQY10" s="154">
        <v>0</v>
      </c>
      <c r="QQZ10" s="154">
        <v>0</v>
      </c>
      <c r="QRA10" s="154">
        <v>0</v>
      </c>
      <c r="QRB10" s="154">
        <v>0</v>
      </c>
      <c r="QRC10" s="154">
        <v>0</v>
      </c>
      <c r="QRD10" s="154">
        <v>0</v>
      </c>
      <c r="QRE10" s="154">
        <v>0</v>
      </c>
      <c r="QRF10" s="154">
        <v>0</v>
      </c>
      <c r="QRG10" s="154">
        <v>0</v>
      </c>
      <c r="QRH10" s="154">
        <v>0</v>
      </c>
      <c r="QRI10" s="154">
        <v>0</v>
      </c>
      <c r="QRJ10" s="154">
        <v>0</v>
      </c>
      <c r="QRK10" s="154">
        <v>0</v>
      </c>
      <c r="QRL10" s="154">
        <v>0</v>
      </c>
      <c r="QRM10" s="154">
        <v>0</v>
      </c>
      <c r="QRN10" s="154">
        <v>0</v>
      </c>
      <c r="QRO10" s="154">
        <v>0</v>
      </c>
      <c r="QRP10" s="154">
        <v>0</v>
      </c>
      <c r="QRQ10" s="154">
        <v>0</v>
      </c>
      <c r="QRR10" s="154">
        <v>0</v>
      </c>
      <c r="QRS10" s="154">
        <v>0</v>
      </c>
      <c r="QRT10" s="154">
        <v>0</v>
      </c>
      <c r="QRU10" s="154">
        <v>0</v>
      </c>
      <c r="QRV10" s="154">
        <v>0</v>
      </c>
      <c r="QRW10" s="154">
        <v>0</v>
      </c>
      <c r="QRX10" s="154">
        <v>0</v>
      </c>
      <c r="QRY10" s="154">
        <v>0</v>
      </c>
      <c r="QRZ10" s="154">
        <v>0</v>
      </c>
      <c r="QSA10" s="154">
        <v>0</v>
      </c>
      <c r="QSB10" s="154">
        <v>0</v>
      </c>
      <c r="QSC10" s="154">
        <v>0</v>
      </c>
      <c r="QSD10" s="154">
        <v>0</v>
      </c>
      <c r="QSE10" s="154">
        <v>0</v>
      </c>
      <c r="QSF10" s="154">
        <v>0</v>
      </c>
      <c r="QSG10" s="154">
        <v>0</v>
      </c>
      <c r="QSH10" s="154">
        <v>0</v>
      </c>
      <c r="QSI10" s="154">
        <v>0</v>
      </c>
      <c r="QSJ10" s="154">
        <v>0</v>
      </c>
      <c r="QSK10" s="154">
        <v>0</v>
      </c>
      <c r="QSL10" s="154">
        <v>0</v>
      </c>
      <c r="QSM10" s="154">
        <v>0</v>
      </c>
      <c r="QSN10" s="154">
        <v>0</v>
      </c>
      <c r="QSO10" s="154">
        <v>0</v>
      </c>
      <c r="QSP10" s="154">
        <v>0</v>
      </c>
      <c r="QSQ10" s="154">
        <v>0</v>
      </c>
      <c r="QSR10" s="154">
        <v>0</v>
      </c>
      <c r="QSS10" s="154">
        <v>0</v>
      </c>
      <c r="QST10" s="154">
        <v>0</v>
      </c>
      <c r="QSU10" s="154">
        <v>0</v>
      </c>
      <c r="QSV10" s="154">
        <v>0</v>
      </c>
      <c r="QSW10" s="154">
        <v>0</v>
      </c>
      <c r="QSX10" s="154">
        <v>0</v>
      </c>
      <c r="QSY10" s="154">
        <v>0</v>
      </c>
      <c r="QSZ10" s="154">
        <v>0</v>
      </c>
      <c r="QTA10" s="154">
        <v>0</v>
      </c>
      <c r="QTB10" s="154">
        <v>0</v>
      </c>
      <c r="QTC10" s="154">
        <v>0</v>
      </c>
      <c r="QTD10" s="154">
        <v>0</v>
      </c>
      <c r="QTE10" s="154">
        <v>0</v>
      </c>
      <c r="QTF10" s="154">
        <v>0</v>
      </c>
      <c r="QTG10" s="154">
        <v>0</v>
      </c>
      <c r="QTH10" s="154">
        <v>0</v>
      </c>
      <c r="QTI10" s="154">
        <v>0</v>
      </c>
      <c r="QTJ10" s="154">
        <v>0</v>
      </c>
      <c r="QTK10" s="154">
        <v>0</v>
      </c>
      <c r="QTL10" s="154">
        <v>0</v>
      </c>
      <c r="QTM10" s="154">
        <v>0</v>
      </c>
      <c r="QTN10" s="154">
        <v>0</v>
      </c>
      <c r="QTO10" s="154">
        <v>0</v>
      </c>
      <c r="QTP10" s="154">
        <v>0</v>
      </c>
      <c r="QTQ10" s="154">
        <v>0</v>
      </c>
      <c r="QTR10" s="154">
        <v>0</v>
      </c>
      <c r="QTS10" s="154">
        <v>0</v>
      </c>
      <c r="QTT10" s="154">
        <v>0</v>
      </c>
      <c r="QTU10" s="154">
        <v>0</v>
      </c>
      <c r="QTV10" s="154">
        <v>0</v>
      </c>
      <c r="QTW10" s="154">
        <v>0</v>
      </c>
      <c r="QTX10" s="154">
        <v>0</v>
      </c>
      <c r="QTY10" s="154">
        <v>0</v>
      </c>
      <c r="QTZ10" s="154">
        <v>0</v>
      </c>
      <c r="QUA10" s="154">
        <v>0</v>
      </c>
      <c r="QUB10" s="154">
        <v>0</v>
      </c>
      <c r="QUC10" s="154">
        <v>0</v>
      </c>
      <c r="QUD10" s="154">
        <v>0</v>
      </c>
      <c r="QUE10" s="154">
        <v>0</v>
      </c>
      <c r="QUF10" s="154">
        <v>0</v>
      </c>
      <c r="QUG10" s="154">
        <v>0</v>
      </c>
      <c r="QUH10" s="154">
        <v>0</v>
      </c>
      <c r="QUI10" s="154">
        <v>0</v>
      </c>
      <c r="QUJ10" s="154">
        <v>0</v>
      </c>
      <c r="QUK10" s="154">
        <v>0</v>
      </c>
      <c r="QUL10" s="154">
        <v>0</v>
      </c>
      <c r="QUM10" s="154">
        <v>0</v>
      </c>
      <c r="QUN10" s="154">
        <v>0</v>
      </c>
      <c r="QUO10" s="154">
        <v>0</v>
      </c>
      <c r="QUP10" s="154">
        <v>0</v>
      </c>
      <c r="QUQ10" s="154">
        <v>0</v>
      </c>
      <c r="QUR10" s="154">
        <v>0</v>
      </c>
      <c r="QUS10" s="154">
        <v>0</v>
      </c>
      <c r="QUT10" s="154">
        <v>0</v>
      </c>
      <c r="QUU10" s="154">
        <v>0</v>
      </c>
      <c r="QUV10" s="154">
        <v>0</v>
      </c>
      <c r="QUW10" s="154">
        <v>0</v>
      </c>
      <c r="QUX10" s="154">
        <v>0</v>
      </c>
      <c r="QUY10" s="154">
        <v>0</v>
      </c>
      <c r="QUZ10" s="154">
        <v>0</v>
      </c>
      <c r="QVA10" s="154">
        <v>0</v>
      </c>
      <c r="QVB10" s="154">
        <v>0</v>
      </c>
      <c r="QVC10" s="154">
        <v>0</v>
      </c>
      <c r="QVD10" s="154">
        <v>0</v>
      </c>
      <c r="QVE10" s="154">
        <v>0</v>
      </c>
      <c r="QVF10" s="154">
        <v>0</v>
      </c>
      <c r="QVG10" s="154">
        <v>0</v>
      </c>
      <c r="QVH10" s="154">
        <v>0</v>
      </c>
      <c r="QVI10" s="154">
        <v>0</v>
      </c>
      <c r="QVJ10" s="154">
        <v>0</v>
      </c>
      <c r="QVK10" s="154">
        <v>0</v>
      </c>
      <c r="QVL10" s="154">
        <v>0</v>
      </c>
      <c r="QVM10" s="154">
        <v>0</v>
      </c>
      <c r="QVN10" s="154">
        <v>0</v>
      </c>
      <c r="QVO10" s="154">
        <v>0</v>
      </c>
      <c r="QVP10" s="154">
        <v>0</v>
      </c>
      <c r="QVQ10" s="154">
        <v>0</v>
      </c>
      <c r="QVR10" s="154">
        <v>0</v>
      </c>
      <c r="QVS10" s="154">
        <v>0</v>
      </c>
      <c r="QVT10" s="154">
        <v>0</v>
      </c>
      <c r="QVU10" s="154">
        <v>0</v>
      </c>
      <c r="QVV10" s="154">
        <v>0</v>
      </c>
      <c r="QVW10" s="154">
        <v>0</v>
      </c>
      <c r="QVX10" s="154">
        <v>0</v>
      </c>
      <c r="QVY10" s="154">
        <v>0</v>
      </c>
      <c r="QVZ10" s="154">
        <v>0</v>
      </c>
      <c r="QWA10" s="154">
        <v>0</v>
      </c>
      <c r="QWB10" s="154">
        <v>0</v>
      </c>
      <c r="QWC10" s="154">
        <v>0</v>
      </c>
      <c r="QWD10" s="154">
        <v>0</v>
      </c>
      <c r="QWE10" s="154">
        <v>0</v>
      </c>
      <c r="QWF10" s="154">
        <v>0</v>
      </c>
      <c r="QWG10" s="154">
        <v>0</v>
      </c>
      <c r="QWH10" s="154">
        <v>0</v>
      </c>
      <c r="QWI10" s="154">
        <v>0</v>
      </c>
      <c r="QWJ10" s="154">
        <v>0</v>
      </c>
      <c r="QWK10" s="154">
        <v>0</v>
      </c>
      <c r="QWL10" s="154">
        <v>0</v>
      </c>
      <c r="QWM10" s="154">
        <v>0</v>
      </c>
      <c r="QWN10" s="154">
        <v>0</v>
      </c>
      <c r="QWO10" s="154">
        <v>0</v>
      </c>
      <c r="QWP10" s="154">
        <v>0</v>
      </c>
      <c r="QWQ10" s="154">
        <v>0</v>
      </c>
      <c r="QWR10" s="154">
        <v>0</v>
      </c>
      <c r="QWS10" s="154">
        <v>0</v>
      </c>
      <c r="QWT10" s="154">
        <v>0</v>
      </c>
      <c r="QWU10" s="154">
        <v>0</v>
      </c>
      <c r="QWV10" s="154">
        <v>0</v>
      </c>
      <c r="QWW10" s="154">
        <v>0</v>
      </c>
      <c r="QWX10" s="154">
        <v>0</v>
      </c>
      <c r="QWY10" s="154">
        <v>0</v>
      </c>
      <c r="QWZ10" s="154">
        <v>0</v>
      </c>
      <c r="QXA10" s="154">
        <v>0</v>
      </c>
      <c r="QXB10" s="154">
        <v>0</v>
      </c>
      <c r="QXC10" s="154">
        <v>0</v>
      </c>
      <c r="QXD10" s="154">
        <v>0</v>
      </c>
      <c r="QXE10" s="154">
        <v>0</v>
      </c>
      <c r="QXF10" s="154">
        <v>0</v>
      </c>
      <c r="QXG10" s="154">
        <v>0</v>
      </c>
      <c r="QXH10" s="154">
        <v>0</v>
      </c>
      <c r="QXI10" s="154">
        <v>0</v>
      </c>
      <c r="QXJ10" s="154">
        <v>0</v>
      </c>
      <c r="QXK10" s="154">
        <v>0</v>
      </c>
      <c r="QXL10" s="154">
        <v>0</v>
      </c>
      <c r="QXM10" s="154">
        <v>0</v>
      </c>
      <c r="QXN10" s="154">
        <v>0</v>
      </c>
      <c r="QXO10" s="154">
        <v>0</v>
      </c>
      <c r="QXP10" s="154">
        <v>0</v>
      </c>
      <c r="QXQ10" s="154">
        <v>0</v>
      </c>
      <c r="QXR10" s="154">
        <v>0</v>
      </c>
      <c r="QXS10" s="154">
        <v>0</v>
      </c>
      <c r="QXT10" s="154">
        <v>0</v>
      </c>
      <c r="QXU10" s="154">
        <v>0</v>
      </c>
      <c r="QXV10" s="154">
        <v>0</v>
      </c>
      <c r="QXW10" s="154">
        <v>0</v>
      </c>
      <c r="QXX10" s="154">
        <v>0</v>
      </c>
      <c r="QXY10" s="154">
        <v>0</v>
      </c>
      <c r="QXZ10" s="154">
        <v>0</v>
      </c>
      <c r="QYA10" s="154">
        <v>0</v>
      </c>
      <c r="QYB10" s="154">
        <v>0</v>
      </c>
      <c r="QYC10" s="154">
        <v>0</v>
      </c>
      <c r="QYD10" s="154">
        <v>0</v>
      </c>
      <c r="QYE10" s="154">
        <v>0</v>
      </c>
      <c r="QYF10" s="154">
        <v>0</v>
      </c>
      <c r="QYG10" s="154">
        <v>0</v>
      </c>
      <c r="QYH10" s="154">
        <v>0</v>
      </c>
      <c r="QYI10" s="154">
        <v>0</v>
      </c>
      <c r="QYJ10" s="154">
        <v>0</v>
      </c>
      <c r="QYK10" s="154">
        <v>0</v>
      </c>
      <c r="QYL10" s="154">
        <v>0</v>
      </c>
      <c r="QYM10" s="154">
        <v>0</v>
      </c>
      <c r="QYN10" s="154">
        <v>0</v>
      </c>
      <c r="QYO10" s="154">
        <v>0</v>
      </c>
      <c r="QYP10" s="154">
        <v>0</v>
      </c>
      <c r="QYQ10" s="154">
        <v>0</v>
      </c>
      <c r="QYR10" s="154">
        <v>0</v>
      </c>
      <c r="QYS10" s="154">
        <v>0</v>
      </c>
      <c r="QYT10" s="154">
        <v>0</v>
      </c>
      <c r="QYU10" s="154">
        <v>0</v>
      </c>
      <c r="QYV10" s="154">
        <v>0</v>
      </c>
      <c r="QYW10" s="154">
        <v>0</v>
      </c>
      <c r="QYX10" s="154">
        <v>0</v>
      </c>
      <c r="QYY10" s="154">
        <v>0</v>
      </c>
      <c r="QYZ10" s="154">
        <v>0</v>
      </c>
      <c r="QZA10" s="154">
        <v>0</v>
      </c>
      <c r="QZB10" s="154">
        <v>0</v>
      </c>
      <c r="QZC10" s="154">
        <v>0</v>
      </c>
      <c r="QZD10" s="154">
        <v>0</v>
      </c>
      <c r="QZE10" s="154">
        <v>0</v>
      </c>
      <c r="QZF10" s="154">
        <v>0</v>
      </c>
      <c r="QZG10" s="154">
        <v>0</v>
      </c>
      <c r="QZH10" s="154">
        <v>0</v>
      </c>
      <c r="QZI10" s="154">
        <v>0</v>
      </c>
      <c r="QZJ10" s="154">
        <v>0</v>
      </c>
      <c r="QZK10" s="154">
        <v>0</v>
      </c>
      <c r="QZL10" s="154">
        <v>0</v>
      </c>
      <c r="QZM10" s="154">
        <v>0</v>
      </c>
      <c r="QZN10" s="154">
        <v>0</v>
      </c>
      <c r="QZO10" s="154">
        <v>0</v>
      </c>
      <c r="QZP10" s="154">
        <v>0</v>
      </c>
      <c r="QZQ10" s="154">
        <v>0</v>
      </c>
      <c r="QZR10" s="154">
        <v>0</v>
      </c>
      <c r="QZS10" s="154">
        <v>0</v>
      </c>
      <c r="QZT10" s="154">
        <v>0</v>
      </c>
      <c r="QZU10" s="154">
        <v>0</v>
      </c>
      <c r="QZV10" s="154">
        <v>0</v>
      </c>
      <c r="QZW10" s="154">
        <v>0</v>
      </c>
      <c r="QZX10" s="154">
        <v>0</v>
      </c>
      <c r="QZY10" s="154">
        <v>0</v>
      </c>
      <c r="QZZ10" s="154">
        <v>0</v>
      </c>
      <c r="RAA10" s="154">
        <v>0</v>
      </c>
      <c r="RAB10" s="154">
        <v>0</v>
      </c>
      <c r="RAC10" s="154">
        <v>0</v>
      </c>
      <c r="RAD10" s="154">
        <v>0</v>
      </c>
      <c r="RAE10" s="154">
        <v>0</v>
      </c>
      <c r="RAF10" s="154">
        <v>0</v>
      </c>
      <c r="RAG10" s="154">
        <v>0</v>
      </c>
      <c r="RAH10" s="154">
        <v>0</v>
      </c>
      <c r="RAI10" s="154">
        <v>0</v>
      </c>
      <c r="RAJ10" s="154">
        <v>0</v>
      </c>
      <c r="RAK10" s="154">
        <v>0</v>
      </c>
      <c r="RAL10" s="154">
        <v>0</v>
      </c>
      <c r="RAM10" s="154">
        <v>0</v>
      </c>
      <c r="RAN10" s="154">
        <v>0</v>
      </c>
      <c r="RAO10" s="154">
        <v>0</v>
      </c>
      <c r="RAP10" s="154">
        <v>0</v>
      </c>
      <c r="RAQ10" s="154">
        <v>0</v>
      </c>
      <c r="RAR10" s="154">
        <v>0</v>
      </c>
      <c r="RAS10" s="154">
        <v>0</v>
      </c>
      <c r="RAT10" s="154">
        <v>0</v>
      </c>
      <c r="RAU10" s="154">
        <v>0</v>
      </c>
      <c r="RAV10" s="154">
        <v>0</v>
      </c>
      <c r="RAW10" s="154">
        <v>0</v>
      </c>
      <c r="RAX10" s="154">
        <v>0</v>
      </c>
      <c r="RAY10" s="154">
        <v>0</v>
      </c>
      <c r="RAZ10" s="154">
        <v>0</v>
      </c>
      <c r="RBA10" s="154">
        <v>0</v>
      </c>
      <c r="RBB10" s="154">
        <v>0</v>
      </c>
      <c r="RBC10" s="154">
        <v>0</v>
      </c>
      <c r="RBD10" s="154">
        <v>0</v>
      </c>
      <c r="RBE10" s="154">
        <v>0</v>
      </c>
      <c r="RBF10" s="154">
        <v>0</v>
      </c>
      <c r="RBG10" s="154">
        <v>0</v>
      </c>
      <c r="RBH10" s="154">
        <v>0</v>
      </c>
      <c r="RBI10" s="154">
        <v>0</v>
      </c>
      <c r="RBJ10" s="154">
        <v>0</v>
      </c>
      <c r="RBK10" s="154">
        <v>0</v>
      </c>
      <c r="RBL10" s="154">
        <v>0</v>
      </c>
      <c r="RBM10" s="154">
        <v>0</v>
      </c>
      <c r="RBN10" s="154">
        <v>0</v>
      </c>
      <c r="RBO10" s="154">
        <v>0</v>
      </c>
      <c r="RBP10" s="154">
        <v>0</v>
      </c>
      <c r="RBQ10" s="154">
        <v>0</v>
      </c>
      <c r="RBR10" s="154">
        <v>0</v>
      </c>
      <c r="RBS10" s="154">
        <v>0</v>
      </c>
      <c r="RBT10" s="154">
        <v>0</v>
      </c>
      <c r="RBU10" s="154">
        <v>0</v>
      </c>
      <c r="RBV10" s="154">
        <v>0</v>
      </c>
      <c r="RBW10" s="154">
        <v>0</v>
      </c>
      <c r="RBX10" s="154">
        <v>0</v>
      </c>
      <c r="RBY10" s="154">
        <v>0</v>
      </c>
      <c r="RBZ10" s="154">
        <v>0</v>
      </c>
      <c r="RCA10" s="154">
        <v>0</v>
      </c>
      <c r="RCB10" s="154">
        <v>0</v>
      </c>
      <c r="RCC10" s="154">
        <v>0</v>
      </c>
      <c r="RCD10" s="154">
        <v>0</v>
      </c>
      <c r="RCE10" s="154">
        <v>0</v>
      </c>
      <c r="RCF10" s="154">
        <v>0</v>
      </c>
      <c r="RCG10" s="154">
        <v>0</v>
      </c>
      <c r="RCH10" s="154">
        <v>0</v>
      </c>
      <c r="RCI10" s="154">
        <v>0</v>
      </c>
      <c r="RCJ10" s="154">
        <v>0</v>
      </c>
      <c r="RCK10" s="154">
        <v>0</v>
      </c>
      <c r="RCL10" s="154">
        <v>0</v>
      </c>
      <c r="RCM10" s="154">
        <v>0</v>
      </c>
      <c r="RCN10" s="154">
        <v>0</v>
      </c>
      <c r="RCO10" s="154">
        <v>0</v>
      </c>
      <c r="RCP10" s="154">
        <v>0</v>
      </c>
      <c r="RCQ10" s="154">
        <v>0</v>
      </c>
      <c r="RCR10" s="154">
        <v>0</v>
      </c>
      <c r="RCS10" s="154">
        <v>0</v>
      </c>
      <c r="RCT10" s="154">
        <v>0</v>
      </c>
      <c r="RCU10" s="154">
        <v>0</v>
      </c>
      <c r="RCV10" s="154">
        <v>0</v>
      </c>
      <c r="RCW10" s="154">
        <v>0</v>
      </c>
      <c r="RCX10" s="154">
        <v>0</v>
      </c>
      <c r="RCY10" s="154">
        <v>0</v>
      </c>
      <c r="RCZ10" s="154">
        <v>0</v>
      </c>
      <c r="RDA10" s="154">
        <v>0</v>
      </c>
      <c r="RDB10" s="154">
        <v>0</v>
      </c>
      <c r="RDC10" s="154">
        <v>0</v>
      </c>
      <c r="RDD10" s="154">
        <v>0</v>
      </c>
      <c r="RDE10" s="154">
        <v>0</v>
      </c>
      <c r="RDF10" s="154">
        <v>0</v>
      </c>
      <c r="RDG10" s="154">
        <v>0</v>
      </c>
      <c r="RDH10" s="154">
        <v>0</v>
      </c>
      <c r="RDI10" s="154">
        <v>0</v>
      </c>
      <c r="RDJ10" s="154">
        <v>0</v>
      </c>
      <c r="RDK10" s="154">
        <v>0</v>
      </c>
      <c r="RDL10" s="154">
        <v>0</v>
      </c>
      <c r="RDM10" s="154">
        <v>0</v>
      </c>
      <c r="RDN10" s="154">
        <v>0</v>
      </c>
      <c r="RDO10" s="154">
        <v>0</v>
      </c>
      <c r="RDP10" s="154">
        <v>0</v>
      </c>
      <c r="RDQ10" s="154">
        <v>0</v>
      </c>
      <c r="RDR10" s="154">
        <v>0</v>
      </c>
      <c r="RDS10" s="154">
        <v>0</v>
      </c>
      <c r="RDT10" s="154">
        <v>0</v>
      </c>
      <c r="RDU10" s="154">
        <v>0</v>
      </c>
      <c r="RDV10" s="154">
        <v>0</v>
      </c>
      <c r="RDW10" s="154">
        <v>0</v>
      </c>
      <c r="RDX10" s="154">
        <v>0</v>
      </c>
      <c r="RDY10" s="154">
        <v>0</v>
      </c>
      <c r="RDZ10" s="154">
        <v>0</v>
      </c>
      <c r="REA10" s="154">
        <v>0</v>
      </c>
      <c r="REB10" s="154">
        <v>0</v>
      </c>
      <c r="REC10" s="154">
        <v>0</v>
      </c>
      <c r="RED10" s="154">
        <v>0</v>
      </c>
      <c r="REE10" s="154">
        <v>0</v>
      </c>
      <c r="REF10" s="154">
        <v>0</v>
      </c>
      <c r="REG10" s="154">
        <v>0</v>
      </c>
      <c r="REH10" s="154">
        <v>0</v>
      </c>
      <c r="REI10" s="154">
        <v>0</v>
      </c>
      <c r="REJ10" s="154">
        <v>0</v>
      </c>
      <c r="REK10" s="154">
        <v>0</v>
      </c>
      <c r="REL10" s="154">
        <v>0</v>
      </c>
      <c r="REM10" s="154">
        <v>0</v>
      </c>
      <c r="REN10" s="154">
        <v>0</v>
      </c>
      <c r="REO10" s="154">
        <v>0</v>
      </c>
      <c r="REP10" s="154">
        <v>0</v>
      </c>
      <c r="REQ10" s="154">
        <v>0</v>
      </c>
      <c r="RER10" s="154">
        <v>0</v>
      </c>
      <c r="RES10" s="154">
        <v>0</v>
      </c>
      <c r="RET10" s="154">
        <v>0</v>
      </c>
      <c r="REU10" s="154">
        <v>0</v>
      </c>
      <c r="REV10" s="154">
        <v>0</v>
      </c>
      <c r="REW10" s="154">
        <v>0</v>
      </c>
      <c r="REX10" s="154">
        <v>0</v>
      </c>
      <c r="REY10" s="154">
        <v>0</v>
      </c>
      <c r="REZ10" s="154">
        <v>0</v>
      </c>
      <c r="RFA10" s="154">
        <v>0</v>
      </c>
      <c r="RFB10" s="154">
        <v>0</v>
      </c>
      <c r="RFC10" s="154">
        <v>0</v>
      </c>
      <c r="RFD10" s="154">
        <v>0</v>
      </c>
      <c r="RFE10" s="154">
        <v>0</v>
      </c>
      <c r="RFF10" s="154">
        <v>0</v>
      </c>
      <c r="RFG10" s="154">
        <v>0</v>
      </c>
      <c r="RFH10" s="154">
        <v>0</v>
      </c>
      <c r="RFI10" s="154">
        <v>0</v>
      </c>
      <c r="RFJ10" s="154">
        <v>0</v>
      </c>
      <c r="RFK10" s="154">
        <v>0</v>
      </c>
      <c r="RFL10" s="154">
        <v>0</v>
      </c>
      <c r="RFM10" s="154">
        <v>0</v>
      </c>
      <c r="RFN10" s="154">
        <v>0</v>
      </c>
      <c r="RFO10" s="154">
        <v>0</v>
      </c>
      <c r="RFP10" s="154">
        <v>0</v>
      </c>
      <c r="RFQ10" s="154">
        <v>0</v>
      </c>
      <c r="RFR10" s="154">
        <v>0</v>
      </c>
      <c r="RFS10" s="154">
        <v>0</v>
      </c>
      <c r="RFT10" s="154">
        <v>0</v>
      </c>
      <c r="RFU10" s="154">
        <v>0</v>
      </c>
      <c r="RFV10" s="154">
        <v>0</v>
      </c>
      <c r="RFW10" s="154">
        <v>0</v>
      </c>
      <c r="RFX10" s="154">
        <v>0</v>
      </c>
      <c r="RFY10" s="154">
        <v>0</v>
      </c>
      <c r="RFZ10" s="154">
        <v>0</v>
      </c>
      <c r="RGA10" s="154">
        <v>0</v>
      </c>
      <c r="RGB10" s="154">
        <v>0</v>
      </c>
      <c r="RGC10" s="154">
        <v>0</v>
      </c>
      <c r="RGD10" s="154">
        <v>0</v>
      </c>
      <c r="RGE10" s="154">
        <v>0</v>
      </c>
      <c r="RGF10" s="154">
        <v>0</v>
      </c>
      <c r="RGG10" s="154">
        <v>0</v>
      </c>
      <c r="RGH10" s="154">
        <v>0</v>
      </c>
      <c r="RGI10" s="154">
        <v>0</v>
      </c>
      <c r="RGJ10" s="154">
        <v>0</v>
      </c>
      <c r="RGK10" s="154">
        <v>0</v>
      </c>
      <c r="RGL10" s="154">
        <v>0</v>
      </c>
      <c r="RGM10" s="154">
        <v>0</v>
      </c>
      <c r="RGN10" s="154">
        <v>0</v>
      </c>
      <c r="RGO10" s="154">
        <v>0</v>
      </c>
      <c r="RGP10" s="154">
        <v>0</v>
      </c>
      <c r="RGQ10" s="154">
        <v>0</v>
      </c>
      <c r="RGR10" s="154">
        <v>0</v>
      </c>
      <c r="RGS10" s="154">
        <v>0</v>
      </c>
      <c r="RGT10" s="154">
        <v>0</v>
      </c>
      <c r="RGU10" s="154">
        <v>0</v>
      </c>
      <c r="RGV10" s="154">
        <v>0</v>
      </c>
      <c r="RGW10" s="154">
        <v>0</v>
      </c>
      <c r="RGX10" s="154">
        <v>0</v>
      </c>
      <c r="RGY10" s="154">
        <v>0</v>
      </c>
      <c r="RGZ10" s="154">
        <v>0</v>
      </c>
      <c r="RHA10" s="154">
        <v>0</v>
      </c>
      <c r="RHB10" s="154">
        <v>0</v>
      </c>
      <c r="RHC10" s="154">
        <v>0</v>
      </c>
      <c r="RHD10" s="154">
        <v>0</v>
      </c>
      <c r="RHE10" s="154">
        <v>0</v>
      </c>
      <c r="RHF10" s="154">
        <v>0</v>
      </c>
      <c r="RHG10" s="154">
        <v>0</v>
      </c>
      <c r="RHH10" s="154">
        <v>0</v>
      </c>
      <c r="RHI10" s="154">
        <v>0</v>
      </c>
      <c r="RHJ10" s="154">
        <v>0</v>
      </c>
      <c r="RHK10" s="154">
        <v>0</v>
      </c>
      <c r="RHL10" s="154">
        <v>0</v>
      </c>
      <c r="RHM10" s="154">
        <v>0</v>
      </c>
      <c r="RHN10" s="154">
        <v>0</v>
      </c>
      <c r="RHO10" s="154">
        <v>0</v>
      </c>
      <c r="RHP10" s="154">
        <v>0</v>
      </c>
      <c r="RHQ10" s="154">
        <v>0</v>
      </c>
      <c r="RHR10" s="154">
        <v>0</v>
      </c>
      <c r="RHS10" s="154">
        <v>0</v>
      </c>
      <c r="RHT10" s="154">
        <v>0</v>
      </c>
      <c r="RHU10" s="154">
        <v>0</v>
      </c>
      <c r="RHV10" s="154">
        <v>0</v>
      </c>
      <c r="RHW10" s="154">
        <v>0</v>
      </c>
      <c r="RHX10" s="154">
        <v>0</v>
      </c>
      <c r="RHY10" s="154">
        <v>0</v>
      </c>
      <c r="RHZ10" s="154">
        <v>0</v>
      </c>
      <c r="RIA10" s="154">
        <v>0</v>
      </c>
      <c r="RIB10" s="154">
        <v>0</v>
      </c>
      <c r="RIC10" s="154">
        <v>0</v>
      </c>
      <c r="RID10" s="154">
        <v>0</v>
      </c>
      <c r="RIE10" s="154">
        <v>0</v>
      </c>
      <c r="RIF10" s="154">
        <v>0</v>
      </c>
      <c r="RIG10" s="154">
        <v>0</v>
      </c>
      <c r="RIH10" s="154">
        <v>0</v>
      </c>
      <c r="RII10" s="154">
        <v>0</v>
      </c>
      <c r="RIJ10" s="154">
        <v>0</v>
      </c>
      <c r="RIK10" s="154">
        <v>0</v>
      </c>
      <c r="RIL10" s="154">
        <v>0</v>
      </c>
      <c r="RIM10" s="154">
        <v>0</v>
      </c>
      <c r="RIN10" s="154">
        <v>0</v>
      </c>
      <c r="RIO10" s="154">
        <v>0</v>
      </c>
      <c r="RIP10" s="154">
        <v>0</v>
      </c>
      <c r="RIQ10" s="154">
        <v>0</v>
      </c>
      <c r="RIR10" s="154">
        <v>0</v>
      </c>
      <c r="RIS10" s="154">
        <v>0</v>
      </c>
      <c r="RIT10" s="154">
        <v>0</v>
      </c>
      <c r="RIU10" s="154">
        <v>0</v>
      </c>
      <c r="RIV10" s="154">
        <v>0</v>
      </c>
      <c r="RIW10" s="154">
        <v>0</v>
      </c>
      <c r="RIX10" s="154">
        <v>0</v>
      </c>
      <c r="RIY10" s="154">
        <v>0</v>
      </c>
      <c r="RIZ10" s="154">
        <v>0</v>
      </c>
      <c r="RJA10" s="154">
        <v>0</v>
      </c>
      <c r="RJB10" s="154">
        <v>0</v>
      </c>
      <c r="RJC10" s="154">
        <v>0</v>
      </c>
      <c r="RJD10" s="154">
        <v>0</v>
      </c>
      <c r="RJE10" s="154">
        <v>0</v>
      </c>
      <c r="RJF10" s="154">
        <v>0</v>
      </c>
      <c r="RJG10" s="154">
        <v>0</v>
      </c>
      <c r="RJH10" s="154">
        <v>0</v>
      </c>
      <c r="RJI10" s="154">
        <v>0</v>
      </c>
      <c r="RJJ10" s="154">
        <v>0</v>
      </c>
      <c r="RJK10" s="154">
        <v>0</v>
      </c>
      <c r="RJL10" s="154">
        <v>0</v>
      </c>
      <c r="RJM10" s="154">
        <v>0</v>
      </c>
      <c r="RJN10" s="154">
        <v>0</v>
      </c>
      <c r="RJO10" s="154">
        <v>0</v>
      </c>
      <c r="RJP10" s="154">
        <v>0</v>
      </c>
      <c r="RJQ10" s="154">
        <v>0</v>
      </c>
      <c r="RJR10" s="154">
        <v>0</v>
      </c>
      <c r="RJS10" s="154">
        <v>0</v>
      </c>
      <c r="RJT10" s="154">
        <v>0</v>
      </c>
      <c r="RJU10" s="154">
        <v>0</v>
      </c>
      <c r="RJV10" s="154">
        <v>0</v>
      </c>
      <c r="RJW10" s="154">
        <v>0</v>
      </c>
      <c r="RJX10" s="154">
        <v>0</v>
      </c>
      <c r="RJY10" s="154">
        <v>0</v>
      </c>
      <c r="RJZ10" s="154">
        <v>0</v>
      </c>
      <c r="RKA10" s="154">
        <v>0</v>
      </c>
      <c r="RKB10" s="154">
        <v>0</v>
      </c>
      <c r="RKC10" s="154">
        <v>0</v>
      </c>
      <c r="RKD10" s="154">
        <v>0</v>
      </c>
      <c r="RKE10" s="154">
        <v>0</v>
      </c>
      <c r="RKF10" s="154">
        <v>0</v>
      </c>
      <c r="RKG10" s="154">
        <v>0</v>
      </c>
      <c r="RKH10" s="154">
        <v>0</v>
      </c>
      <c r="RKI10" s="154">
        <v>0</v>
      </c>
      <c r="RKJ10" s="154">
        <v>0</v>
      </c>
      <c r="RKK10" s="154">
        <v>0</v>
      </c>
      <c r="RKL10" s="154">
        <v>0</v>
      </c>
      <c r="RKM10" s="154">
        <v>0</v>
      </c>
      <c r="RKN10" s="154">
        <v>0</v>
      </c>
      <c r="RKO10" s="154">
        <v>0</v>
      </c>
      <c r="RKP10" s="154">
        <v>0</v>
      </c>
      <c r="RKQ10" s="154">
        <v>0</v>
      </c>
      <c r="RKR10" s="154">
        <v>0</v>
      </c>
      <c r="RKS10" s="154">
        <v>0</v>
      </c>
      <c r="RKT10" s="154">
        <v>0</v>
      </c>
      <c r="RKU10" s="154">
        <v>0</v>
      </c>
      <c r="RKV10" s="154">
        <v>0</v>
      </c>
      <c r="RKW10" s="154">
        <v>0</v>
      </c>
      <c r="RKX10" s="154">
        <v>0</v>
      </c>
      <c r="RKY10" s="154">
        <v>0</v>
      </c>
      <c r="RKZ10" s="154">
        <v>0</v>
      </c>
      <c r="RLA10" s="154">
        <v>0</v>
      </c>
      <c r="RLB10" s="154">
        <v>0</v>
      </c>
      <c r="RLC10" s="154">
        <v>0</v>
      </c>
      <c r="RLD10" s="154">
        <v>0</v>
      </c>
      <c r="RLE10" s="154">
        <v>0</v>
      </c>
      <c r="RLF10" s="154">
        <v>0</v>
      </c>
      <c r="RLG10" s="154">
        <v>0</v>
      </c>
      <c r="RLH10" s="154">
        <v>0</v>
      </c>
      <c r="RLI10" s="154">
        <v>0</v>
      </c>
      <c r="RLJ10" s="154">
        <v>0</v>
      </c>
      <c r="RLK10" s="154">
        <v>0</v>
      </c>
      <c r="RLL10" s="154">
        <v>0</v>
      </c>
      <c r="RLM10" s="154">
        <v>0</v>
      </c>
      <c r="RLN10" s="154">
        <v>0</v>
      </c>
      <c r="RLO10" s="154">
        <v>0</v>
      </c>
      <c r="RLP10" s="154">
        <v>0</v>
      </c>
      <c r="RLQ10" s="154">
        <v>0</v>
      </c>
      <c r="RLR10" s="154">
        <v>0</v>
      </c>
      <c r="RLS10" s="154">
        <v>0</v>
      </c>
      <c r="RLT10" s="154">
        <v>0</v>
      </c>
      <c r="RLU10" s="154">
        <v>0</v>
      </c>
      <c r="RLV10" s="154">
        <v>0</v>
      </c>
      <c r="RLW10" s="154">
        <v>0</v>
      </c>
      <c r="RLX10" s="154">
        <v>0</v>
      </c>
      <c r="RLY10" s="154">
        <v>0</v>
      </c>
      <c r="RLZ10" s="154">
        <v>0</v>
      </c>
      <c r="RMA10" s="154">
        <v>0</v>
      </c>
      <c r="RMB10" s="154">
        <v>0</v>
      </c>
      <c r="RMC10" s="154">
        <v>0</v>
      </c>
      <c r="RMD10" s="154">
        <v>0</v>
      </c>
      <c r="RME10" s="154">
        <v>0</v>
      </c>
      <c r="RMF10" s="154">
        <v>0</v>
      </c>
      <c r="RMG10" s="154">
        <v>0</v>
      </c>
      <c r="RMH10" s="154">
        <v>0</v>
      </c>
      <c r="RMI10" s="154">
        <v>0</v>
      </c>
      <c r="RMJ10" s="154">
        <v>0</v>
      </c>
      <c r="RMK10" s="154">
        <v>0</v>
      </c>
      <c r="RML10" s="154">
        <v>0</v>
      </c>
      <c r="RMM10" s="154">
        <v>0</v>
      </c>
      <c r="RMN10" s="154">
        <v>0</v>
      </c>
      <c r="RMO10" s="154">
        <v>0</v>
      </c>
      <c r="RMP10" s="154">
        <v>0</v>
      </c>
      <c r="RMQ10" s="154">
        <v>0</v>
      </c>
      <c r="RMR10" s="154">
        <v>0</v>
      </c>
      <c r="RMS10" s="154">
        <v>0</v>
      </c>
      <c r="RMT10" s="154">
        <v>0</v>
      </c>
      <c r="RMU10" s="154">
        <v>0</v>
      </c>
      <c r="RMV10" s="154">
        <v>0</v>
      </c>
      <c r="RMW10" s="154">
        <v>0</v>
      </c>
      <c r="RMX10" s="154">
        <v>0</v>
      </c>
      <c r="RMY10" s="154">
        <v>0</v>
      </c>
      <c r="RMZ10" s="154">
        <v>0</v>
      </c>
      <c r="RNA10" s="154">
        <v>0</v>
      </c>
      <c r="RNB10" s="154">
        <v>0</v>
      </c>
      <c r="RNC10" s="154">
        <v>0</v>
      </c>
      <c r="RND10" s="154">
        <v>0</v>
      </c>
      <c r="RNE10" s="154">
        <v>0</v>
      </c>
      <c r="RNF10" s="154">
        <v>0</v>
      </c>
      <c r="RNG10" s="154">
        <v>0</v>
      </c>
      <c r="RNH10" s="154">
        <v>0</v>
      </c>
      <c r="RNI10" s="154">
        <v>0</v>
      </c>
      <c r="RNJ10" s="154">
        <v>0</v>
      </c>
      <c r="RNK10" s="154">
        <v>0</v>
      </c>
      <c r="RNL10" s="154">
        <v>0</v>
      </c>
      <c r="RNM10" s="154">
        <v>0</v>
      </c>
      <c r="RNN10" s="154">
        <v>0</v>
      </c>
      <c r="RNO10" s="154">
        <v>0</v>
      </c>
      <c r="RNP10" s="154">
        <v>0</v>
      </c>
      <c r="RNQ10" s="154">
        <v>0</v>
      </c>
      <c r="RNR10" s="154">
        <v>0</v>
      </c>
      <c r="RNS10" s="154">
        <v>0</v>
      </c>
      <c r="RNT10" s="154">
        <v>0</v>
      </c>
      <c r="RNU10" s="154">
        <v>0</v>
      </c>
      <c r="RNV10" s="154">
        <v>0</v>
      </c>
      <c r="RNW10" s="154">
        <v>0</v>
      </c>
      <c r="RNX10" s="154">
        <v>0</v>
      </c>
      <c r="RNY10" s="154">
        <v>0</v>
      </c>
      <c r="RNZ10" s="154">
        <v>0</v>
      </c>
      <c r="ROA10" s="154">
        <v>0</v>
      </c>
      <c r="ROB10" s="154">
        <v>0</v>
      </c>
      <c r="ROC10" s="154">
        <v>0</v>
      </c>
      <c r="ROD10" s="154">
        <v>0</v>
      </c>
      <c r="ROE10" s="154">
        <v>0</v>
      </c>
      <c r="ROF10" s="154">
        <v>0</v>
      </c>
      <c r="ROG10" s="154">
        <v>0</v>
      </c>
      <c r="ROH10" s="154">
        <v>0</v>
      </c>
      <c r="ROI10" s="154">
        <v>0</v>
      </c>
      <c r="ROJ10" s="154">
        <v>0</v>
      </c>
      <c r="ROK10" s="154">
        <v>0</v>
      </c>
      <c r="ROL10" s="154">
        <v>0</v>
      </c>
      <c r="ROM10" s="154">
        <v>0</v>
      </c>
      <c r="RON10" s="154">
        <v>0</v>
      </c>
      <c r="ROO10" s="154">
        <v>0</v>
      </c>
      <c r="ROP10" s="154">
        <v>0</v>
      </c>
      <c r="ROQ10" s="154">
        <v>0</v>
      </c>
      <c r="ROR10" s="154">
        <v>0</v>
      </c>
      <c r="ROS10" s="154">
        <v>0</v>
      </c>
      <c r="ROT10" s="154">
        <v>0</v>
      </c>
      <c r="ROU10" s="154">
        <v>0</v>
      </c>
      <c r="ROV10" s="154">
        <v>0</v>
      </c>
      <c r="ROW10" s="154">
        <v>0</v>
      </c>
      <c r="ROX10" s="154">
        <v>0</v>
      </c>
      <c r="ROY10" s="154">
        <v>0</v>
      </c>
      <c r="ROZ10" s="154">
        <v>0</v>
      </c>
      <c r="RPA10" s="154">
        <v>0</v>
      </c>
      <c r="RPB10" s="154">
        <v>0</v>
      </c>
      <c r="RPC10" s="154">
        <v>0</v>
      </c>
      <c r="RPD10" s="154">
        <v>0</v>
      </c>
      <c r="RPE10" s="154">
        <v>0</v>
      </c>
      <c r="RPF10" s="154">
        <v>0</v>
      </c>
      <c r="RPG10" s="154">
        <v>0</v>
      </c>
      <c r="RPH10" s="154">
        <v>0</v>
      </c>
      <c r="RPI10" s="154">
        <v>0</v>
      </c>
      <c r="RPJ10" s="154">
        <v>0</v>
      </c>
      <c r="RPK10" s="154">
        <v>0</v>
      </c>
      <c r="RPL10" s="154">
        <v>0</v>
      </c>
      <c r="RPM10" s="154">
        <v>0</v>
      </c>
      <c r="RPN10" s="154">
        <v>0</v>
      </c>
      <c r="RPO10" s="154">
        <v>0</v>
      </c>
      <c r="RPP10" s="154">
        <v>0</v>
      </c>
      <c r="RPQ10" s="154">
        <v>0</v>
      </c>
      <c r="RPR10" s="154">
        <v>0</v>
      </c>
      <c r="RPS10" s="154">
        <v>0</v>
      </c>
      <c r="RPT10" s="154">
        <v>0</v>
      </c>
      <c r="RPU10" s="154">
        <v>0</v>
      </c>
      <c r="RPV10" s="154">
        <v>0</v>
      </c>
      <c r="RPW10" s="154">
        <v>0</v>
      </c>
      <c r="RPX10" s="154">
        <v>0</v>
      </c>
      <c r="RPY10" s="154">
        <v>0</v>
      </c>
      <c r="RPZ10" s="154">
        <v>0</v>
      </c>
      <c r="RQA10" s="154">
        <v>0</v>
      </c>
      <c r="RQB10" s="154">
        <v>0</v>
      </c>
      <c r="RQC10" s="154">
        <v>0</v>
      </c>
      <c r="RQD10" s="154">
        <v>0</v>
      </c>
      <c r="RQE10" s="154">
        <v>0</v>
      </c>
      <c r="RQF10" s="154">
        <v>0</v>
      </c>
      <c r="RQG10" s="154">
        <v>0</v>
      </c>
      <c r="RQH10" s="154">
        <v>0</v>
      </c>
      <c r="RQI10" s="154">
        <v>0</v>
      </c>
      <c r="RQJ10" s="154">
        <v>0</v>
      </c>
      <c r="RQK10" s="154">
        <v>0</v>
      </c>
      <c r="RQL10" s="154">
        <v>0</v>
      </c>
      <c r="RQM10" s="154">
        <v>0</v>
      </c>
      <c r="RQN10" s="154">
        <v>0</v>
      </c>
      <c r="RQO10" s="154">
        <v>0</v>
      </c>
      <c r="RQP10" s="154">
        <v>0</v>
      </c>
      <c r="RQQ10" s="154">
        <v>0</v>
      </c>
      <c r="RQR10" s="154">
        <v>0</v>
      </c>
      <c r="RQS10" s="154">
        <v>0</v>
      </c>
      <c r="RQT10" s="154">
        <v>0</v>
      </c>
      <c r="RQU10" s="154">
        <v>0</v>
      </c>
      <c r="RQV10" s="154">
        <v>0</v>
      </c>
      <c r="RQW10" s="154">
        <v>0</v>
      </c>
      <c r="RQX10" s="154">
        <v>0</v>
      </c>
      <c r="RQY10" s="154">
        <v>0</v>
      </c>
      <c r="RQZ10" s="154">
        <v>0</v>
      </c>
      <c r="RRA10" s="154">
        <v>0</v>
      </c>
      <c r="RRB10" s="154">
        <v>0</v>
      </c>
      <c r="RRC10" s="154">
        <v>0</v>
      </c>
      <c r="RRD10" s="154">
        <v>0</v>
      </c>
      <c r="RRE10" s="154">
        <v>0</v>
      </c>
      <c r="RRF10" s="154">
        <v>0</v>
      </c>
      <c r="RRG10" s="154">
        <v>0</v>
      </c>
      <c r="RRH10" s="154">
        <v>0</v>
      </c>
      <c r="RRI10" s="154">
        <v>0</v>
      </c>
      <c r="RRJ10" s="154">
        <v>0</v>
      </c>
      <c r="RRK10" s="154">
        <v>0</v>
      </c>
      <c r="RRL10" s="154">
        <v>0</v>
      </c>
      <c r="RRM10" s="154">
        <v>0</v>
      </c>
      <c r="RRN10" s="154">
        <v>0</v>
      </c>
      <c r="RRO10" s="154">
        <v>0</v>
      </c>
      <c r="RRP10" s="154">
        <v>0</v>
      </c>
      <c r="RRQ10" s="154">
        <v>0</v>
      </c>
      <c r="RRR10" s="154">
        <v>0</v>
      </c>
      <c r="RRS10" s="154">
        <v>0</v>
      </c>
      <c r="RRT10" s="154">
        <v>0</v>
      </c>
      <c r="RRU10" s="154">
        <v>0</v>
      </c>
      <c r="RRV10" s="154">
        <v>0</v>
      </c>
      <c r="RRW10" s="154">
        <v>0</v>
      </c>
      <c r="RRX10" s="154">
        <v>0</v>
      </c>
      <c r="RRY10" s="154">
        <v>0</v>
      </c>
      <c r="RRZ10" s="154">
        <v>0</v>
      </c>
      <c r="RSA10" s="154">
        <v>0</v>
      </c>
      <c r="RSB10" s="154">
        <v>0</v>
      </c>
      <c r="RSC10" s="154">
        <v>0</v>
      </c>
      <c r="RSD10" s="154">
        <v>0</v>
      </c>
      <c r="RSE10" s="154">
        <v>0</v>
      </c>
      <c r="RSF10" s="154">
        <v>0</v>
      </c>
      <c r="RSG10" s="154">
        <v>0</v>
      </c>
      <c r="RSH10" s="154">
        <v>0</v>
      </c>
      <c r="RSI10" s="154">
        <v>0</v>
      </c>
      <c r="RSJ10" s="154">
        <v>0</v>
      </c>
      <c r="RSK10" s="154">
        <v>0</v>
      </c>
      <c r="RSL10" s="154">
        <v>0</v>
      </c>
      <c r="RSM10" s="154">
        <v>0</v>
      </c>
      <c r="RSN10" s="154">
        <v>0</v>
      </c>
      <c r="RSO10" s="154">
        <v>0</v>
      </c>
      <c r="RSP10" s="154">
        <v>0</v>
      </c>
      <c r="RSQ10" s="154">
        <v>0</v>
      </c>
      <c r="RSR10" s="154">
        <v>0</v>
      </c>
      <c r="RSS10" s="154">
        <v>0</v>
      </c>
      <c r="RST10" s="154">
        <v>0</v>
      </c>
      <c r="RSU10" s="154">
        <v>0</v>
      </c>
      <c r="RSV10" s="154">
        <v>0</v>
      </c>
      <c r="RSW10" s="154">
        <v>0</v>
      </c>
      <c r="RSX10" s="154">
        <v>0</v>
      </c>
      <c r="RSY10" s="154">
        <v>0</v>
      </c>
      <c r="RSZ10" s="154">
        <v>0</v>
      </c>
      <c r="RTA10" s="154">
        <v>0</v>
      </c>
      <c r="RTB10" s="154">
        <v>0</v>
      </c>
      <c r="RTC10" s="154">
        <v>0</v>
      </c>
      <c r="RTD10" s="154">
        <v>0</v>
      </c>
      <c r="RTE10" s="154">
        <v>0</v>
      </c>
      <c r="RTF10" s="154">
        <v>0</v>
      </c>
      <c r="RTG10" s="154">
        <v>0</v>
      </c>
      <c r="RTH10" s="154">
        <v>0</v>
      </c>
      <c r="RTI10" s="154">
        <v>0</v>
      </c>
      <c r="RTJ10" s="154">
        <v>0</v>
      </c>
      <c r="RTK10" s="154">
        <v>0</v>
      </c>
      <c r="RTL10" s="154">
        <v>0</v>
      </c>
      <c r="RTM10" s="154">
        <v>0</v>
      </c>
      <c r="RTN10" s="154">
        <v>0</v>
      </c>
      <c r="RTO10" s="154">
        <v>0</v>
      </c>
      <c r="RTP10" s="154">
        <v>0</v>
      </c>
      <c r="RTQ10" s="154">
        <v>0</v>
      </c>
      <c r="RTR10" s="154">
        <v>0</v>
      </c>
      <c r="RTS10" s="154">
        <v>0</v>
      </c>
      <c r="RTT10" s="154">
        <v>0</v>
      </c>
      <c r="RTU10" s="154">
        <v>0</v>
      </c>
      <c r="RTV10" s="154">
        <v>0</v>
      </c>
      <c r="RTW10" s="154">
        <v>0</v>
      </c>
      <c r="RTX10" s="154">
        <v>0</v>
      </c>
      <c r="RTY10" s="154">
        <v>0</v>
      </c>
      <c r="RTZ10" s="154">
        <v>0</v>
      </c>
      <c r="RUA10" s="154">
        <v>0</v>
      </c>
      <c r="RUB10" s="154">
        <v>0</v>
      </c>
      <c r="RUC10" s="154">
        <v>0</v>
      </c>
      <c r="RUD10" s="154">
        <v>0</v>
      </c>
      <c r="RUE10" s="154">
        <v>0</v>
      </c>
      <c r="RUF10" s="154">
        <v>0</v>
      </c>
      <c r="RUG10" s="154">
        <v>0</v>
      </c>
      <c r="RUH10" s="154">
        <v>0</v>
      </c>
      <c r="RUI10" s="154">
        <v>0</v>
      </c>
      <c r="RUJ10" s="154">
        <v>0</v>
      </c>
      <c r="RUK10" s="154">
        <v>0</v>
      </c>
      <c r="RUL10" s="154">
        <v>0</v>
      </c>
      <c r="RUM10" s="154">
        <v>0</v>
      </c>
      <c r="RUN10" s="154">
        <v>0</v>
      </c>
      <c r="RUO10" s="154">
        <v>0</v>
      </c>
      <c r="RUP10" s="154">
        <v>0</v>
      </c>
      <c r="RUQ10" s="154">
        <v>0</v>
      </c>
      <c r="RUR10" s="154">
        <v>0</v>
      </c>
      <c r="RUS10" s="154">
        <v>0</v>
      </c>
      <c r="RUT10" s="154">
        <v>0</v>
      </c>
      <c r="RUU10" s="154">
        <v>0</v>
      </c>
      <c r="RUV10" s="154">
        <v>0</v>
      </c>
      <c r="RUW10" s="154">
        <v>0</v>
      </c>
      <c r="RUX10" s="154">
        <v>0</v>
      </c>
      <c r="RUY10" s="154">
        <v>0</v>
      </c>
      <c r="RUZ10" s="154">
        <v>0</v>
      </c>
      <c r="RVA10" s="154">
        <v>0</v>
      </c>
      <c r="RVB10" s="154">
        <v>0</v>
      </c>
      <c r="RVC10" s="154">
        <v>0</v>
      </c>
      <c r="RVD10" s="154">
        <v>0</v>
      </c>
      <c r="RVE10" s="154">
        <v>0</v>
      </c>
      <c r="RVF10" s="154">
        <v>0</v>
      </c>
      <c r="RVG10" s="154">
        <v>0</v>
      </c>
      <c r="RVH10" s="154">
        <v>0</v>
      </c>
      <c r="RVI10" s="154">
        <v>0</v>
      </c>
      <c r="RVJ10" s="154">
        <v>0</v>
      </c>
      <c r="RVK10" s="154">
        <v>0</v>
      </c>
      <c r="RVL10" s="154">
        <v>0</v>
      </c>
      <c r="RVM10" s="154">
        <v>0</v>
      </c>
      <c r="RVN10" s="154">
        <v>0</v>
      </c>
      <c r="RVO10" s="154">
        <v>0</v>
      </c>
      <c r="RVP10" s="154">
        <v>0</v>
      </c>
      <c r="RVQ10" s="154">
        <v>0</v>
      </c>
      <c r="RVR10" s="154">
        <v>0</v>
      </c>
      <c r="RVS10" s="154">
        <v>0</v>
      </c>
      <c r="RVT10" s="154">
        <v>0</v>
      </c>
      <c r="RVU10" s="154">
        <v>0</v>
      </c>
      <c r="RVV10" s="154">
        <v>0</v>
      </c>
      <c r="RVW10" s="154">
        <v>0</v>
      </c>
      <c r="RVX10" s="154">
        <v>0</v>
      </c>
      <c r="RVY10" s="154">
        <v>0</v>
      </c>
      <c r="RVZ10" s="154">
        <v>0</v>
      </c>
      <c r="RWA10" s="154">
        <v>0</v>
      </c>
      <c r="RWB10" s="154">
        <v>0</v>
      </c>
      <c r="RWC10" s="154">
        <v>0</v>
      </c>
      <c r="RWD10" s="154">
        <v>0</v>
      </c>
      <c r="RWE10" s="154">
        <v>0</v>
      </c>
      <c r="RWF10" s="154">
        <v>0</v>
      </c>
      <c r="RWG10" s="154">
        <v>0</v>
      </c>
      <c r="RWH10" s="154">
        <v>0</v>
      </c>
      <c r="RWI10" s="154">
        <v>0</v>
      </c>
      <c r="RWJ10" s="154">
        <v>0</v>
      </c>
      <c r="RWK10" s="154">
        <v>0</v>
      </c>
      <c r="RWL10" s="154">
        <v>0</v>
      </c>
      <c r="RWM10" s="154">
        <v>0</v>
      </c>
      <c r="RWN10" s="154">
        <v>0</v>
      </c>
      <c r="RWO10" s="154">
        <v>0</v>
      </c>
      <c r="RWP10" s="154">
        <v>0</v>
      </c>
      <c r="RWQ10" s="154">
        <v>0</v>
      </c>
      <c r="RWR10" s="154">
        <v>0</v>
      </c>
      <c r="RWS10" s="154">
        <v>0</v>
      </c>
      <c r="RWT10" s="154">
        <v>0</v>
      </c>
      <c r="RWU10" s="154">
        <v>0</v>
      </c>
      <c r="RWV10" s="154">
        <v>0</v>
      </c>
      <c r="RWW10" s="154">
        <v>0</v>
      </c>
      <c r="RWX10" s="154">
        <v>0</v>
      </c>
      <c r="RWY10" s="154">
        <v>0</v>
      </c>
      <c r="RWZ10" s="154">
        <v>0</v>
      </c>
      <c r="RXA10" s="154">
        <v>0</v>
      </c>
      <c r="RXB10" s="154">
        <v>0</v>
      </c>
      <c r="RXC10" s="154">
        <v>0</v>
      </c>
      <c r="RXD10" s="154">
        <v>0</v>
      </c>
      <c r="RXE10" s="154">
        <v>0</v>
      </c>
      <c r="RXF10" s="154">
        <v>0</v>
      </c>
      <c r="RXG10" s="154">
        <v>0</v>
      </c>
      <c r="RXH10" s="154">
        <v>0</v>
      </c>
      <c r="RXI10" s="154">
        <v>0</v>
      </c>
      <c r="RXJ10" s="154">
        <v>0</v>
      </c>
      <c r="RXK10" s="154">
        <v>0</v>
      </c>
      <c r="RXL10" s="154">
        <v>0</v>
      </c>
      <c r="RXM10" s="154">
        <v>0</v>
      </c>
      <c r="RXN10" s="154">
        <v>0</v>
      </c>
      <c r="RXO10" s="154">
        <v>0</v>
      </c>
      <c r="RXP10" s="154">
        <v>0</v>
      </c>
      <c r="RXQ10" s="154">
        <v>0</v>
      </c>
      <c r="RXR10" s="154">
        <v>0</v>
      </c>
      <c r="RXS10" s="154">
        <v>0</v>
      </c>
      <c r="RXT10" s="154">
        <v>0</v>
      </c>
      <c r="RXU10" s="154">
        <v>0</v>
      </c>
      <c r="RXV10" s="154">
        <v>0</v>
      </c>
      <c r="RXW10" s="154">
        <v>0</v>
      </c>
      <c r="RXX10" s="154">
        <v>0</v>
      </c>
      <c r="RXY10" s="154">
        <v>0</v>
      </c>
      <c r="RXZ10" s="154">
        <v>0</v>
      </c>
      <c r="RYA10" s="154">
        <v>0</v>
      </c>
      <c r="RYB10" s="154">
        <v>0</v>
      </c>
      <c r="RYC10" s="154">
        <v>0</v>
      </c>
      <c r="RYD10" s="154">
        <v>0</v>
      </c>
      <c r="RYE10" s="154">
        <v>0</v>
      </c>
      <c r="RYF10" s="154">
        <v>0</v>
      </c>
      <c r="RYG10" s="154">
        <v>0</v>
      </c>
      <c r="RYH10" s="154">
        <v>0</v>
      </c>
      <c r="RYI10" s="154">
        <v>0</v>
      </c>
      <c r="RYJ10" s="154">
        <v>0</v>
      </c>
      <c r="RYK10" s="154">
        <v>0</v>
      </c>
      <c r="RYL10" s="154">
        <v>0</v>
      </c>
      <c r="RYM10" s="154">
        <v>0</v>
      </c>
      <c r="RYN10" s="154">
        <v>0</v>
      </c>
      <c r="RYO10" s="154">
        <v>0</v>
      </c>
      <c r="RYP10" s="154">
        <v>0</v>
      </c>
      <c r="RYQ10" s="154">
        <v>0</v>
      </c>
      <c r="RYR10" s="154">
        <v>0</v>
      </c>
      <c r="RYS10" s="154">
        <v>0</v>
      </c>
      <c r="RYT10" s="154">
        <v>0</v>
      </c>
      <c r="RYU10" s="154">
        <v>0</v>
      </c>
      <c r="RYV10" s="154">
        <v>0</v>
      </c>
      <c r="RYW10" s="154">
        <v>0</v>
      </c>
      <c r="RYX10" s="154">
        <v>0</v>
      </c>
      <c r="RYY10" s="154">
        <v>0</v>
      </c>
      <c r="RYZ10" s="154">
        <v>0</v>
      </c>
      <c r="RZA10" s="154">
        <v>0</v>
      </c>
      <c r="RZB10" s="154">
        <v>0</v>
      </c>
      <c r="RZC10" s="154">
        <v>0</v>
      </c>
      <c r="RZD10" s="154">
        <v>0</v>
      </c>
      <c r="RZE10" s="154">
        <v>0</v>
      </c>
      <c r="RZF10" s="154">
        <v>0</v>
      </c>
      <c r="RZG10" s="154">
        <v>0</v>
      </c>
      <c r="RZH10" s="154">
        <v>0</v>
      </c>
      <c r="RZI10" s="154">
        <v>0</v>
      </c>
      <c r="RZJ10" s="154">
        <v>0</v>
      </c>
      <c r="RZK10" s="154">
        <v>0</v>
      </c>
      <c r="RZL10" s="154">
        <v>0</v>
      </c>
      <c r="RZM10" s="154">
        <v>0</v>
      </c>
      <c r="RZN10" s="154">
        <v>0</v>
      </c>
      <c r="RZO10" s="154">
        <v>0</v>
      </c>
      <c r="RZP10" s="154">
        <v>0</v>
      </c>
      <c r="RZQ10" s="154">
        <v>0</v>
      </c>
      <c r="RZR10" s="154">
        <v>0</v>
      </c>
      <c r="RZS10" s="154">
        <v>0</v>
      </c>
      <c r="RZT10" s="154">
        <v>0</v>
      </c>
      <c r="RZU10" s="154">
        <v>0</v>
      </c>
      <c r="RZV10" s="154">
        <v>0</v>
      </c>
      <c r="RZW10" s="154">
        <v>0</v>
      </c>
      <c r="RZX10" s="154">
        <v>0</v>
      </c>
      <c r="RZY10" s="154">
        <v>0</v>
      </c>
      <c r="RZZ10" s="154">
        <v>0</v>
      </c>
      <c r="SAA10" s="154">
        <v>0</v>
      </c>
      <c r="SAB10" s="154">
        <v>0</v>
      </c>
      <c r="SAC10" s="154">
        <v>0</v>
      </c>
      <c r="SAD10" s="154">
        <v>0</v>
      </c>
      <c r="SAE10" s="154">
        <v>0</v>
      </c>
      <c r="SAF10" s="154">
        <v>0</v>
      </c>
      <c r="SAG10" s="154">
        <v>0</v>
      </c>
      <c r="SAH10" s="154">
        <v>0</v>
      </c>
      <c r="SAI10" s="154">
        <v>0</v>
      </c>
      <c r="SAJ10" s="154">
        <v>0</v>
      </c>
      <c r="SAK10" s="154">
        <v>0</v>
      </c>
      <c r="SAL10" s="154">
        <v>0</v>
      </c>
      <c r="SAM10" s="154">
        <v>0</v>
      </c>
      <c r="SAN10" s="154">
        <v>0</v>
      </c>
      <c r="SAO10" s="154">
        <v>0</v>
      </c>
      <c r="SAP10" s="154">
        <v>0</v>
      </c>
      <c r="SAQ10" s="154">
        <v>0</v>
      </c>
      <c r="SAR10" s="154">
        <v>0</v>
      </c>
      <c r="SAS10" s="154">
        <v>0</v>
      </c>
      <c r="SAT10" s="154">
        <v>0</v>
      </c>
      <c r="SAU10" s="154">
        <v>0</v>
      </c>
      <c r="SAV10" s="154">
        <v>0</v>
      </c>
      <c r="SAW10" s="154">
        <v>0</v>
      </c>
      <c r="SAX10" s="154">
        <v>0</v>
      </c>
      <c r="SAY10" s="154">
        <v>0</v>
      </c>
      <c r="SAZ10" s="154">
        <v>0</v>
      </c>
      <c r="SBA10" s="154">
        <v>0</v>
      </c>
      <c r="SBB10" s="154">
        <v>0</v>
      </c>
      <c r="SBC10" s="154">
        <v>0</v>
      </c>
      <c r="SBD10" s="154">
        <v>0</v>
      </c>
      <c r="SBE10" s="154">
        <v>0</v>
      </c>
      <c r="SBF10" s="154">
        <v>0</v>
      </c>
      <c r="SBG10" s="154">
        <v>0</v>
      </c>
      <c r="SBH10" s="154">
        <v>0</v>
      </c>
      <c r="SBI10" s="154">
        <v>0</v>
      </c>
      <c r="SBJ10" s="154">
        <v>0</v>
      </c>
      <c r="SBK10" s="154">
        <v>0</v>
      </c>
      <c r="SBL10" s="154">
        <v>0</v>
      </c>
      <c r="SBM10" s="154">
        <v>0</v>
      </c>
      <c r="SBN10" s="154">
        <v>0</v>
      </c>
      <c r="SBO10" s="154">
        <v>0</v>
      </c>
      <c r="SBP10" s="154">
        <v>0</v>
      </c>
      <c r="SBQ10" s="154">
        <v>0</v>
      </c>
      <c r="SBR10" s="154">
        <v>0</v>
      </c>
      <c r="SBS10" s="154">
        <v>0</v>
      </c>
      <c r="SBT10" s="154">
        <v>0</v>
      </c>
      <c r="SBU10" s="154">
        <v>0</v>
      </c>
      <c r="SBV10" s="154">
        <v>0</v>
      </c>
      <c r="SBW10" s="154">
        <v>0</v>
      </c>
      <c r="SBX10" s="154">
        <v>0</v>
      </c>
      <c r="SBY10" s="154">
        <v>0</v>
      </c>
      <c r="SBZ10" s="154">
        <v>0</v>
      </c>
      <c r="SCA10" s="154">
        <v>0</v>
      </c>
      <c r="SCB10" s="154">
        <v>0</v>
      </c>
      <c r="SCC10" s="154">
        <v>0</v>
      </c>
      <c r="SCD10" s="154">
        <v>0</v>
      </c>
      <c r="SCE10" s="154">
        <v>0</v>
      </c>
      <c r="SCF10" s="154">
        <v>0</v>
      </c>
      <c r="SCG10" s="154">
        <v>0</v>
      </c>
      <c r="SCH10" s="154">
        <v>0</v>
      </c>
      <c r="SCI10" s="154">
        <v>0</v>
      </c>
      <c r="SCJ10" s="154">
        <v>0</v>
      </c>
      <c r="SCK10" s="154">
        <v>0</v>
      </c>
      <c r="SCL10" s="154">
        <v>0</v>
      </c>
      <c r="SCM10" s="154">
        <v>0</v>
      </c>
      <c r="SCN10" s="154">
        <v>0</v>
      </c>
      <c r="SCO10" s="154">
        <v>0</v>
      </c>
      <c r="SCP10" s="154">
        <v>0</v>
      </c>
      <c r="SCQ10" s="154">
        <v>0</v>
      </c>
      <c r="SCR10" s="154">
        <v>0</v>
      </c>
      <c r="SCS10" s="154">
        <v>0</v>
      </c>
      <c r="SCT10" s="154">
        <v>0</v>
      </c>
      <c r="SCU10" s="154">
        <v>0</v>
      </c>
      <c r="SCV10" s="154">
        <v>0</v>
      </c>
      <c r="SCW10" s="154">
        <v>0</v>
      </c>
      <c r="SCX10" s="154">
        <v>0</v>
      </c>
      <c r="SCY10" s="154">
        <v>0</v>
      </c>
      <c r="SCZ10" s="154">
        <v>0</v>
      </c>
      <c r="SDA10" s="154">
        <v>0</v>
      </c>
      <c r="SDB10" s="154">
        <v>0</v>
      </c>
      <c r="SDC10" s="154">
        <v>0</v>
      </c>
      <c r="SDD10" s="154">
        <v>0</v>
      </c>
      <c r="SDE10" s="154">
        <v>0</v>
      </c>
      <c r="SDF10" s="154">
        <v>0</v>
      </c>
      <c r="SDG10" s="154">
        <v>0</v>
      </c>
      <c r="SDH10" s="154">
        <v>0</v>
      </c>
      <c r="SDI10" s="154">
        <v>0</v>
      </c>
      <c r="SDJ10" s="154">
        <v>0</v>
      </c>
      <c r="SDK10" s="154">
        <v>0</v>
      </c>
      <c r="SDL10" s="154">
        <v>0</v>
      </c>
      <c r="SDM10" s="154">
        <v>0</v>
      </c>
      <c r="SDN10" s="154">
        <v>0</v>
      </c>
      <c r="SDO10" s="154">
        <v>0</v>
      </c>
      <c r="SDP10" s="154">
        <v>0</v>
      </c>
      <c r="SDQ10" s="154">
        <v>0</v>
      </c>
      <c r="SDR10" s="154">
        <v>0</v>
      </c>
      <c r="SDS10" s="154">
        <v>0</v>
      </c>
      <c r="SDT10" s="154">
        <v>0</v>
      </c>
      <c r="SDU10" s="154">
        <v>0</v>
      </c>
      <c r="SDV10" s="154">
        <v>0</v>
      </c>
      <c r="SDW10" s="154">
        <v>0</v>
      </c>
      <c r="SDX10" s="154">
        <v>0</v>
      </c>
      <c r="SDY10" s="154">
        <v>0</v>
      </c>
      <c r="SDZ10" s="154">
        <v>0</v>
      </c>
      <c r="SEA10" s="154">
        <v>0</v>
      </c>
      <c r="SEB10" s="154">
        <v>0</v>
      </c>
      <c r="SEC10" s="154">
        <v>0</v>
      </c>
      <c r="SED10" s="154">
        <v>0</v>
      </c>
      <c r="SEE10" s="154">
        <v>0</v>
      </c>
      <c r="SEF10" s="154">
        <v>0</v>
      </c>
      <c r="SEG10" s="154">
        <v>0</v>
      </c>
      <c r="SEH10" s="154">
        <v>0</v>
      </c>
      <c r="SEI10" s="154">
        <v>0</v>
      </c>
      <c r="SEJ10" s="154">
        <v>0</v>
      </c>
      <c r="SEK10" s="154">
        <v>0</v>
      </c>
      <c r="SEL10" s="154">
        <v>0</v>
      </c>
      <c r="SEM10" s="154">
        <v>0</v>
      </c>
      <c r="SEN10" s="154">
        <v>0</v>
      </c>
      <c r="SEO10" s="154">
        <v>0</v>
      </c>
      <c r="SEP10" s="154">
        <v>0</v>
      </c>
      <c r="SEQ10" s="154">
        <v>0</v>
      </c>
      <c r="SER10" s="154">
        <v>0</v>
      </c>
      <c r="SES10" s="154">
        <v>0</v>
      </c>
      <c r="SET10" s="154">
        <v>0</v>
      </c>
      <c r="SEU10" s="154">
        <v>0</v>
      </c>
      <c r="SEV10" s="154">
        <v>0</v>
      </c>
      <c r="SEW10" s="154">
        <v>0</v>
      </c>
      <c r="SEX10" s="154">
        <v>0</v>
      </c>
      <c r="SEY10" s="154">
        <v>0</v>
      </c>
      <c r="SEZ10" s="154">
        <v>0</v>
      </c>
      <c r="SFA10" s="154">
        <v>0</v>
      </c>
      <c r="SFB10" s="154">
        <v>0</v>
      </c>
      <c r="SFC10" s="154">
        <v>0</v>
      </c>
      <c r="SFD10" s="154">
        <v>0</v>
      </c>
      <c r="SFE10" s="154">
        <v>0</v>
      </c>
      <c r="SFF10" s="154">
        <v>0</v>
      </c>
      <c r="SFG10" s="154">
        <v>0</v>
      </c>
      <c r="SFH10" s="154">
        <v>0</v>
      </c>
      <c r="SFI10" s="154">
        <v>0</v>
      </c>
      <c r="SFJ10" s="154">
        <v>0</v>
      </c>
      <c r="SFK10" s="154">
        <v>0</v>
      </c>
      <c r="SFL10" s="154">
        <v>0</v>
      </c>
      <c r="SFM10" s="154">
        <v>0</v>
      </c>
      <c r="SFN10" s="154">
        <v>0</v>
      </c>
      <c r="SFO10" s="154">
        <v>0</v>
      </c>
      <c r="SFP10" s="154">
        <v>0</v>
      </c>
      <c r="SFQ10" s="154">
        <v>0</v>
      </c>
      <c r="SFR10" s="154">
        <v>0</v>
      </c>
      <c r="SFS10" s="154">
        <v>0</v>
      </c>
      <c r="SFT10" s="154">
        <v>0</v>
      </c>
      <c r="SFU10" s="154">
        <v>0</v>
      </c>
      <c r="SFV10" s="154">
        <v>0</v>
      </c>
      <c r="SFW10" s="154">
        <v>0</v>
      </c>
      <c r="SFX10" s="154">
        <v>0</v>
      </c>
      <c r="SFY10" s="154">
        <v>0</v>
      </c>
      <c r="SFZ10" s="154">
        <v>0</v>
      </c>
      <c r="SGA10" s="154">
        <v>0</v>
      </c>
      <c r="SGB10" s="154">
        <v>0</v>
      </c>
      <c r="SGC10" s="154">
        <v>0</v>
      </c>
      <c r="SGD10" s="154">
        <v>0</v>
      </c>
      <c r="SGE10" s="154">
        <v>0</v>
      </c>
      <c r="SGF10" s="154">
        <v>0</v>
      </c>
      <c r="SGG10" s="154">
        <v>0</v>
      </c>
      <c r="SGH10" s="154">
        <v>0</v>
      </c>
      <c r="SGI10" s="154">
        <v>0</v>
      </c>
      <c r="SGJ10" s="154">
        <v>0</v>
      </c>
      <c r="SGK10" s="154">
        <v>0</v>
      </c>
      <c r="SGL10" s="154">
        <v>0</v>
      </c>
      <c r="SGM10" s="154">
        <v>0</v>
      </c>
      <c r="SGN10" s="154">
        <v>0</v>
      </c>
      <c r="SGO10" s="154">
        <v>0</v>
      </c>
      <c r="SGP10" s="154">
        <v>0</v>
      </c>
      <c r="SGQ10" s="154">
        <v>0</v>
      </c>
      <c r="SGR10" s="154">
        <v>0</v>
      </c>
      <c r="SGS10" s="154">
        <v>0</v>
      </c>
      <c r="SGT10" s="154">
        <v>0</v>
      </c>
      <c r="SGU10" s="154">
        <v>0</v>
      </c>
      <c r="SGV10" s="154">
        <v>0</v>
      </c>
      <c r="SGW10" s="154">
        <v>0</v>
      </c>
      <c r="SGX10" s="154">
        <v>0</v>
      </c>
      <c r="SGY10" s="154">
        <v>0</v>
      </c>
      <c r="SGZ10" s="154">
        <v>0</v>
      </c>
      <c r="SHA10" s="154">
        <v>0</v>
      </c>
      <c r="SHB10" s="154">
        <v>0</v>
      </c>
      <c r="SHC10" s="154">
        <v>0</v>
      </c>
      <c r="SHD10" s="154">
        <v>0</v>
      </c>
      <c r="SHE10" s="154">
        <v>0</v>
      </c>
      <c r="SHF10" s="154">
        <v>0</v>
      </c>
      <c r="SHG10" s="154">
        <v>0</v>
      </c>
      <c r="SHH10" s="154">
        <v>0</v>
      </c>
      <c r="SHI10" s="154">
        <v>0</v>
      </c>
      <c r="SHJ10" s="154">
        <v>0</v>
      </c>
      <c r="SHK10" s="154">
        <v>0</v>
      </c>
      <c r="SHL10" s="154">
        <v>0</v>
      </c>
      <c r="SHM10" s="154">
        <v>0</v>
      </c>
      <c r="SHN10" s="154">
        <v>0</v>
      </c>
      <c r="SHO10" s="154">
        <v>0</v>
      </c>
      <c r="SHP10" s="154">
        <v>0</v>
      </c>
      <c r="SHQ10" s="154">
        <v>0</v>
      </c>
      <c r="SHR10" s="154">
        <v>0</v>
      </c>
      <c r="SHS10" s="154">
        <v>0</v>
      </c>
      <c r="SHT10" s="154">
        <v>0</v>
      </c>
      <c r="SHU10" s="154">
        <v>0</v>
      </c>
      <c r="SHV10" s="154">
        <v>0</v>
      </c>
      <c r="SHW10" s="154">
        <v>0</v>
      </c>
      <c r="SHX10" s="154">
        <v>0</v>
      </c>
      <c r="SHY10" s="154">
        <v>0</v>
      </c>
      <c r="SHZ10" s="154">
        <v>0</v>
      </c>
      <c r="SIA10" s="154">
        <v>0</v>
      </c>
      <c r="SIB10" s="154">
        <v>0</v>
      </c>
      <c r="SIC10" s="154">
        <v>0</v>
      </c>
      <c r="SID10" s="154">
        <v>0</v>
      </c>
      <c r="SIE10" s="154">
        <v>0</v>
      </c>
      <c r="SIF10" s="154">
        <v>0</v>
      </c>
      <c r="SIG10" s="154">
        <v>0</v>
      </c>
      <c r="SIH10" s="154">
        <v>0</v>
      </c>
      <c r="SII10" s="154">
        <v>0</v>
      </c>
      <c r="SIJ10" s="154">
        <v>0</v>
      </c>
      <c r="SIK10" s="154">
        <v>0</v>
      </c>
      <c r="SIL10" s="154">
        <v>0</v>
      </c>
      <c r="SIM10" s="154">
        <v>0</v>
      </c>
      <c r="SIN10" s="154">
        <v>0</v>
      </c>
      <c r="SIO10" s="154">
        <v>0</v>
      </c>
      <c r="SIP10" s="154">
        <v>0</v>
      </c>
      <c r="SIQ10" s="154">
        <v>0</v>
      </c>
      <c r="SIR10" s="154">
        <v>0</v>
      </c>
      <c r="SIS10" s="154">
        <v>0</v>
      </c>
      <c r="SIT10" s="154">
        <v>0</v>
      </c>
      <c r="SIU10" s="154">
        <v>0</v>
      </c>
      <c r="SIV10" s="154">
        <v>0</v>
      </c>
      <c r="SIW10" s="154">
        <v>0</v>
      </c>
      <c r="SIX10" s="154">
        <v>0</v>
      </c>
      <c r="SIY10" s="154">
        <v>0</v>
      </c>
      <c r="SIZ10" s="154">
        <v>0</v>
      </c>
      <c r="SJA10" s="154">
        <v>0</v>
      </c>
      <c r="SJB10" s="154">
        <v>0</v>
      </c>
      <c r="SJC10" s="154">
        <v>0</v>
      </c>
      <c r="SJD10" s="154">
        <v>0</v>
      </c>
      <c r="SJE10" s="154">
        <v>0</v>
      </c>
      <c r="SJF10" s="154">
        <v>0</v>
      </c>
      <c r="SJG10" s="154">
        <v>0</v>
      </c>
      <c r="SJH10" s="154">
        <v>0</v>
      </c>
      <c r="SJI10" s="154">
        <v>0</v>
      </c>
      <c r="SJJ10" s="154">
        <v>0</v>
      </c>
      <c r="SJK10" s="154">
        <v>0</v>
      </c>
      <c r="SJL10" s="154">
        <v>0</v>
      </c>
      <c r="SJM10" s="154">
        <v>0</v>
      </c>
      <c r="SJN10" s="154">
        <v>0</v>
      </c>
      <c r="SJO10" s="154">
        <v>0</v>
      </c>
      <c r="SJP10" s="154">
        <v>0</v>
      </c>
      <c r="SJQ10" s="154">
        <v>0</v>
      </c>
      <c r="SJR10" s="154">
        <v>0</v>
      </c>
      <c r="SJS10" s="154">
        <v>0</v>
      </c>
      <c r="SJT10" s="154">
        <v>0</v>
      </c>
      <c r="SJU10" s="154">
        <v>0</v>
      </c>
      <c r="SJV10" s="154">
        <v>0</v>
      </c>
      <c r="SJW10" s="154">
        <v>0</v>
      </c>
      <c r="SJX10" s="154">
        <v>0</v>
      </c>
      <c r="SJY10" s="154">
        <v>0</v>
      </c>
      <c r="SJZ10" s="154">
        <v>0</v>
      </c>
      <c r="SKA10" s="154">
        <v>0</v>
      </c>
      <c r="SKB10" s="154">
        <v>0</v>
      </c>
      <c r="SKC10" s="154">
        <v>0</v>
      </c>
      <c r="SKD10" s="154">
        <v>0</v>
      </c>
      <c r="SKE10" s="154">
        <v>0</v>
      </c>
      <c r="SKF10" s="154">
        <v>0</v>
      </c>
      <c r="SKG10" s="154">
        <v>0</v>
      </c>
      <c r="SKH10" s="154">
        <v>0</v>
      </c>
      <c r="SKI10" s="154">
        <v>0</v>
      </c>
      <c r="SKJ10" s="154">
        <v>0</v>
      </c>
      <c r="SKK10" s="154">
        <v>0</v>
      </c>
      <c r="SKL10" s="154">
        <v>0</v>
      </c>
      <c r="SKM10" s="154">
        <v>0</v>
      </c>
      <c r="SKN10" s="154">
        <v>0</v>
      </c>
      <c r="SKO10" s="154">
        <v>0</v>
      </c>
      <c r="SKP10" s="154">
        <v>0</v>
      </c>
      <c r="SKQ10" s="154">
        <v>0</v>
      </c>
      <c r="SKR10" s="154">
        <v>0</v>
      </c>
      <c r="SKS10" s="154">
        <v>0</v>
      </c>
      <c r="SKT10" s="154">
        <v>0</v>
      </c>
      <c r="SKU10" s="154">
        <v>0</v>
      </c>
      <c r="SKV10" s="154">
        <v>0</v>
      </c>
      <c r="SKW10" s="154">
        <v>0</v>
      </c>
      <c r="SKX10" s="154">
        <v>0</v>
      </c>
      <c r="SKY10" s="154">
        <v>0</v>
      </c>
      <c r="SKZ10" s="154">
        <v>0</v>
      </c>
      <c r="SLA10" s="154">
        <v>0</v>
      </c>
      <c r="SLB10" s="154">
        <v>0</v>
      </c>
      <c r="SLC10" s="154">
        <v>0</v>
      </c>
      <c r="SLD10" s="154">
        <v>0</v>
      </c>
      <c r="SLE10" s="154">
        <v>0</v>
      </c>
      <c r="SLF10" s="154">
        <v>0</v>
      </c>
      <c r="SLG10" s="154">
        <v>0</v>
      </c>
      <c r="SLH10" s="154">
        <v>0</v>
      </c>
      <c r="SLI10" s="154">
        <v>0</v>
      </c>
      <c r="SLJ10" s="154">
        <v>0</v>
      </c>
      <c r="SLK10" s="154">
        <v>0</v>
      </c>
      <c r="SLL10" s="154">
        <v>0</v>
      </c>
      <c r="SLM10" s="154">
        <v>0</v>
      </c>
      <c r="SLN10" s="154">
        <v>0</v>
      </c>
      <c r="SLO10" s="154">
        <v>0</v>
      </c>
      <c r="SLP10" s="154">
        <v>0</v>
      </c>
      <c r="SLQ10" s="154">
        <v>0</v>
      </c>
      <c r="SLR10" s="154">
        <v>0</v>
      </c>
      <c r="SLS10" s="154">
        <v>0</v>
      </c>
      <c r="SLT10" s="154">
        <v>0</v>
      </c>
      <c r="SLU10" s="154">
        <v>0</v>
      </c>
      <c r="SLV10" s="154">
        <v>0</v>
      </c>
      <c r="SLW10" s="154">
        <v>0</v>
      </c>
      <c r="SLX10" s="154">
        <v>0</v>
      </c>
      <c r="SLY10" s="154">
        <v>0</v>
      </c>
      <c r="SLZ10" s="154">
        <v>0</v>
      </c>
      <c r="SMA10" s="154">
        <v>0</v>
      </c>
      <c r="SMB10" s="154">
        <v>0</v>
      </c>
      <c r="SMC10" s="154">
        <v>0</v>
      </c>
      <c r="SMD10" s="154">
        <v>0</v>
      </c>
      <c r="SME10" s="154">
        <v>0</v>
      </c>
      <c r="SMF10" s="154">
        <v>0</v>
      </c>
      <c r="SMG10" s="154">
        <v>0</v>
      </c>
      <c r="SMH10" s="154">
        <v>0</v>
      </c>
      <c r="SMI10" s="154">
        <v>0</v>
      </c>
      <c r="SMJ10" s="154">
        <v>0</v>
      </c>
      <c r="SMK10" s="154">
        <v>0</v>
      </c>
      <c r="SML10" s="154">
        <v>0</v>
      </c>
      <c r="SMM10" s="154">
        <v>0</v>
      </c>
      <c r="SMN10" s="154">
        <v>0</v>
      </c>
      <c r="SMO10" s="154">
        <v>0</v>
      </c>
      <c r="SMP10" s="154">
        <v>0</v>
      </c>
      <c r="SMQ10" s="154">
        <v>0</v>
      </c>
      <c r="SMR10" s="154">
        <v>0</v>
      </c>
      <c r="SMS10" s="154">
        <v>0</v>
      </c>
      <c r="SMT10" s="154">
        <v>0</v>
      </c>
      <c r="SMU10" s="154">
        <v>0</v>
      </c>
      <c r="SMV10" s="154">
        <v>0</v>
      </c>
      <c r="SMW10" s="154">
        <v>0</v>
      </c>
      <c r="SMX10" s="154">
        <v>0</v>
      </c>
      <c r="SMY10" s="154">
        <v>0</v>
      </c>
      <c r="SMZ10" s="154">
        <v>0</v>
      </c>
      <c r="SNA10" s="154">
        <v>0</v>
      </c>
      <c r="SNB10" s="154">
        <v>0</v>
      </c>
      <c r="SNC10" s="154">
        <v>0</v>
      </c>
      <c r="SND10" s="154">
        <v>0</v>
      </c>
      <c r="SNE10" s="154">
        <v>0</v>
      </c>
      <c r="SNF10" s="154">
        <v>0</v>
      </c>
      <c r="SNG10" s="154">
        <v>0</v>
      </c>
      <c r="SNH10" s="154">
        <v>0</v>
      </c>
      <c r="SNI10" s="154">
        <v>0</v>
      </c>
      <c r="SNJ10" s="154">
        <v>0</v>
      </c>
      <c r="SNK10" s="154">
        <v>0</v>
      </c>
      <c r="SNL10" s="154">
        <v>0</v>
      </c>
      <c r="SNM10" s="154">
        <v>0</v>
      </c>
      <c r="SNN10" s="154">
        <v>0</v>
      </c>
      <c r="SNO10" s="154">
        <v>0</v>
      </c>
      <c r="SNP10" s="154">
        <v>0</v>
      </c>
      <c r="SNQ10" s="154">
        <v>0</v>
      </c>
      <c r="SNR10" s="154">
        <v>0</v>
      </c>
      <c r="SNS10" s="154">
        <v>0</v>
      </c>
      <c r="SNT10" s="154">
        <v>0</v>
      </c>
      <c r="SNU10" s="154">
        <v>0</v>
      </c>
      <c r="SNV10" s="154">
        <v>0</v>
      </c>
      <c r="SNW10" s="154">
        <v>0</v>
      </c>
      <c r="SNX10" s="154">
        <v>0</v>
      </c>
      <c r="SNY10" s="154">
        <v>0</v>
      </c>
      <c r="SNZ10" s="154">
        <v>0</v>
      </c>
      <c r="SOA10" s="154">
        <v>0</v>
      </c>
      <c r="SOB10" s="154">
        <v>0</v>
      </c>
      <c r="SOC10" s="154">
        <v>0</v>
      </c>
      <c r="SOD10" s="154">
        <v>0</v>
      </c>
      <c r="SOE10" s="154">
        <v>0</v>
      </c>
      <c r="SOF10" s="154">
        <v>0</v>
      </c>
      <c r="SOG10" s="154">
        <v>0</v>
      </c>
      <c r="SOH10" s="154">
        <v>0</v>
      </c>
      <c r="SOI10" s="154">
        <v>0</v>
      </c>
      <c r="SOJ10" s="154">
        <v>0</v>
      </c>
      <c r="SOK10" s="154">
        <v>0</v>
      </c>
      <c r="SOL10" s="154">
        <v>0</v>
      </c>
      <c r="SOM10" s="154">
        <v>0</v>
      </c>
      <c r="SON10" s="154">
        <v>0</v>
      </c>
      <c r="SOO10" s="154">
        <v>0</v>
      </c>
      <c r="SOP10" s="154">
        <v>0</v>
      </c>
      <c r="SOQ10" s="154">
        <v>0</v>
      </c>
      <c r="SOR10" s="154">
        <v>0</v>
      </c>
      <c r="SOS10" s="154">
        <v>0</v>
      </c>
      <c r="SOT10" s="154">
        <v>0</v>
      </c>
      <c r="SOU10" s="154">
        <v>0</v>
      </c>
      <c r="SOV10" s="154">
        <v>0</v>
      </c>
      <c r="SOW10" s="154">
        <v>0</v>
      </c>
      <c r="SOX10" s="154">
        <v>0</v>
      </c>
      <c r="SOY10" s="154">
        <v>0</v>
      </c>
      <c r="SOZ10" s="154">
        <v>0</v>
      </c>
      <c r="SPA10" s="154">
        <v>0</v>
      </c>
      <c r="SPB10" s="154">
        <v>0</v>
      </c>
      <c r="SPC10" s="154">
        <v>0</v>
      </c>
      <c r="SPD10" s="154">
        <v>0</v>
      </c>
      <c r="SPE10" s="154">
        <v>0</v>
      </c>
      <c r="SPF10" s="154">
        <v>0</v>
      </c>
      <c r="SPG10" s="154">
        <v>0</v>
      </c>
      <c r="SPH10" s="154">
        <v>0</v>
      </c>
      <c r="SPI10" s="154">
        <v>0</v>
      </c>
      <c r="SPJ10" s="154">
        <v>0</v>
      </c>
      <c r="SPK10" s="154">
        <v>0</v>
      </c>
      <c r="SPL10" s="154">
        <v>0</v>
      </c>
      <c r="SPM10" s="154">
        <v>0</v>
      </c>
      <c r="SPN10" s="154">
        <v>0</v>
      </c>
      <c r="SPO10" s="154">
        <v>0</v>
      </c>
      <c r="SPP10" s="154">
        <v>0</v>
      </c>
      <c r="SPQ10" s="154">
        <v>0</v>
      </c>
      <c r="SPR10" s="154">
        <v>0</v>
      </c>
      <c r="SPS10" s="154">
        <v>0</v>
      </c>
      <c r="SPT10" s="154">
        <v>0</v>
      </c>
      <c r="SPU10" s="154">
        <v>0</v>
      </c>
      <c r="SPV10" s="154">
        <v>0</v>
      </c>
      <c r="SPW10" s="154">
        <v>0</v>
      </c>
      <c r="SPX10" s="154">
        <v>0</v>
      </c>
      <c r="SPY10" s="154">
        <v>0</v>
      </c>
      <c r="SPZ10" s="154">
        <v>0</v>
      </c>
      <c r="SQA10" s="154">
        <v>0</v>
      </c>
      <c r="SQB10" s="154">
        <v>0</v>
      </c>
      <c r="SQC10" s="154">
        <v>0</v>
      </c>
      <c r="SQD10" s="154">
        <v>0</v>
      </c>
      <c r="SQE10" s="154">
        <v>0</v>
      </c>
      <c r="SQF10" s="154">
        <v>0</v>
      </c>
      <c r="SQG10" s="154">
        <v>0</v>
      </c>
      <c r="SQH10" s="154">
        <v>0</v>
      </c>
      <c r="SQI10" s="154">
        <v>0</v>
      </c>
      <c r="SQJ10" s="154">
        <v>0</v>
      </c>
      <c r="SQK10" s="154">
        <v>0</v>
      </c>
      <c r="SQL10" s="154">
        <v>0</v>
      </c>
      <c r="SQM10" s="154">
        <v>0</v>
      </c>
      <c r="SQN10" s="154">
        <v>0</v>
      </c>
      <c r="SQO10" s="154">
        <v>0</v>
      </c>
      <c r="SQP10" s="154">
        <v>0</v>
      </c>
      <c r="SQQ10" s="154">
        <v>0</v>
      </c>
      <c r="SQR10" s="154">
        <v>0</v>
      </c>
      <c r="SQS10" s="154">
        <v>0</v>
      </c>
      <c r="SQT10" s="154">
        <v>0</v>
      </c>
      <c r="SQU10" s="154">
        <v>0</v>
      </c>
      <c r="SQV10" s="154">
        <v>0</v>
      </c>
      <c r="SQW10" s="154">
        <v>0</v>
      </c>
      <c r="SQX10" s="154">
        <v>0</v>
      </c>
      <c r="SQY10" s="154">
        <v>0</v>
      </c>
      <c r="SQZ10" s="154">
        <v>0</v>
      </c>
      <c r="SRA10" s="154">
        <v>0</v>
      </c>
      <c r="SRB10" s="154">
        <v>0</v>
      </c>
      <c r="SRC10" s="154">
        <v>0</v>
      </c>
      <c r="SRD10" s="154">
        <v>0</v>
      </c>
      <c r="SRE10" s="154">
        <v>0</v>
      </c>
      <c r="SRF10" s="154">
        <v>0</v>
      </c>
      <c r="SRG10" s="154">
        <v>0</v>
      </c>
      <c r="SRH10" s="154">
        <v>0</v>
      </c>
      <c r="SRI10" s="154">
        <v>0</v>
      </c>
      <c r="SRJ10" s="154">
        <v>0</v>
      </c>
      <c r="SRK10" s="154">
        <v>0</v>
      </c>
      <c r="SRL10" s="154">
        <v>0</v>
      </c>
      <c r="SRM10" s="154">
        <v>0</v>
      </c>
      <c r="SRN10" s="154">
        <v>0</v>
      </c>
      <c r="SRO10" s="154">
        <v>0</v>
      </c>
      <c r="SRP10" s="154">
        <v>0</v>
      </c>
      <c r="SRQ10" s="154">
        <v>0</v>
      </c>
      <c r="SRR10" s="154">
        <v>0</v>
      </c>
      <c r="SRS10" s="154">
        <v>0</v>
      </c>
      <c r="SRT10" s="154">
        <v>0</v>
      </c>
      <c r="SRU10" s="154">
        <v>0</v>
      </c>
      <c r="SRV10" s="154">
        <v>0</v>
      </c>
      <c r="SRW10" s="154">
        <v>0</v>
      </c>
      <c r="SRX10" s="154">
        <v>0</v>
      </c>
      <c r="SRY10" s="154">
        <v>0</v>
      </c>
      <c r="SRZ10" s="154">
        <v>0</v>
      </c>
      <c r="SSA10" s="154">
        <v>0</v>
      </c>
      <c r="SSB10" s="154">
        <v>0</v>
      </c>
      <c r="SSC10" s="154">
        <v>0</v>
      </c>
      <c r="SSD10" s="154">
        <v>0</v>
      </c>
      <c r="SSE10" s="154">
        <v>0</v>
      </c>
      <c r="SSF10" s="154">
        <v>0</v>
      </c>
      <c r="SSG10" s="154">
        <v>0</v>
      </c>
      <c r="SSH10" s="154">
        <v>0</v>
      </c>
      <c r="SSI10" s="154">
        <v>0</v>
      </c>
      <c r="SSJ10" s="154">
        <v>0</v>
      </c>
      <c r="SSK10" s="154">
        <v>0</v>
      </c>
      <c r="SSL10" s="154">
        <v>0</v>
      </c>
      <c r="SSM10" s="154">
        <v>0</v>
      </c>
      <c r="SSN10" s="154">
        <v>0</v>
      </c>
      <c r="SSO10" s="154">
        <v>0</v>
      </c>
      <c r="SSP10" s="154">
        <v>0</v>
      </c>
      <c r="SSQ10" s="154">
        <v>0</v>
      </c>
      <c r="SSR10" s="154">
        <v>0</v>
      </c>
      <c r="SSS10" s="154">
        <v>0</v>
      </c>
      <c r="SST10" s="154">
        <v>0</v>
      </c>
      <c r="SSU10" s="154">
        <v>0</v>
      </c>
      <c r="SSV10" s="154">
        <v>0</v>
      </c>
      <c r="SSW10" s="154">
        <v>0</v>
      </c>
      <c r="SSX10" s="154">
        <v>0</v>
      </c>
      <c r="SSY10" s="154">
        <v>0</v>
      </c>
      <c r="SSZ10" s="154">
        <v>0</v>
      </c>
      <c r="STA10" s="154">
        <v>0</v>
      </c>
      <c r="STB10" s="154">
        <v>0</v>
      </c>
      <c r="STC10" s="154">
        <v>0</v>
      </c>
      <c r="STD10" s="154">
        <v>0</v>
      </c>
      <c r="STE10" s="154">
        <v>0</v>
      </c>
      <c r="STF10" s="154">
        <v>0</v>
      </c>
      <c r="STG10" s="154">
        <v>0</v>
      </c>
      <c r="STH10" s="154">
        <v>0</v>
      </c>
      <c r="STI10" s="154">
        <v>0</v>
      </c>
      <c r="STJ10" s="154">
        <v>0</v>
      </c>
      <c r="STK10" s="154">
        <v>0</v>
      </c>
      <c r="STL10" s="154">
        <v>0</v>
      </c>
      <c r="STM10" s="154">
        <v>0</v>
      </c>
      <c r="STN10" s="154">
        <v>0</v>
      </c>
      <c r="STO10" s="154">
        <v>0</v>
      </c>
      <c r="STP10" s="154">
        <v>0</v>
      </c>
      <c r="STQ10" s="154">
        <v>0</v>
      </c>
      <c r="STR10" s="154">
        <v>0</v>
      </c>
      <c r="STS10" s="154">
        <v>0</v>
      </c>
      <c r="STT10" s="154">
        <v>0</v>
      </c>
      <c r="STU10" s="154">
        <v>0</v>
      </c>
      <c r="STV10" s="154">
        <v>0</v>
      </c>
      <c r="STW10" s="154">
        <v>0</v>
      </c>
      <c r="STX10" s="154">
        <v>0</v>
      </c>
      <c r="STY10" s="154">
        <v>0</v>
      </c>
      <c r="STZ10" s="154">
        <v>0</v>
      </c>
      <c r="SUA10" s="154">
        <v>0</v>
      </c>
      <c r="SUB10" s="154">
        <v>0</v>
      </c>
      <c r="SUC10" s="154">
        <v>0</v>
      </c>
      <c r="SUD10" s="154">
        <v>0</v>
      </c>
      <c r="SUE10" s="154">
        <v>0</v>
      </c>
      <c r="SUF10" s="154">
        <v>0</v>
      </c>
      <c r="SUG10" s="154">
        <v>0</v>
      </c>
      <c r="SUH10" s="154">
        <v>0</v>
      </c>
      <c r="SUI10" s="154">
        <v>0</v>
      </c>
      <c r="SUJ10" s="154">
        <v>0</v>
      </c>
      <c r="SUK10" s="154">
        <v>0</v>
      </c>
      <c r="SUL10" s="154">
        <v>0</v>
      </c>
      <c r="SUM10" s="154">
        <v>0</v>
      </c>
      <c r="SUN10" s="154">
        <v>0</v>
      </c>
      <c r="SUO10" s="154">
        <v>0</v>
      </c>
      <c r="SUP10" s="154">
        <v>0</v>
      </c>
      <c r="SUQ10" s="154">
        <v>0</v>
      </c>
      <c r="SUR10" s="154">
        <v>0</v>
      </c>
      <c r="SUS10" s="154">
        <v>0</v>
      </c>
      <c r="SUT10" s="154">
        <v>0</v>
      </c>
      <c r="SUU10" s="154">
        <v>0</v>
      </c>
      <c r="SUV10" s="154">
        <v>0</v>
      </c>
      <c r="SUW10" s="154">
        <v>0</v>
      </c>
      <c r="SUX10" s="154">
        <v>0</v>
      </c>
      <c r="SUY10" s="154">
        <v>0</v>
      </c>
      <c r="SUZ10" s="154">
        <v>0</v>
      </c>
      <c r="SVA10" s="154">
        <v>0</v>
      </c>
      <c r="SVB10" s="154">
        <v>0</v>
      </c>
      <c r="SVC10" s="154">
        <v>0</v>
      </c>
      <c r="SVD10" s="154">
        <v>0</v>
      </c>
      <c r="SVE10" s="154">
        <v>0</v>
      </c>
      <c r="SVF10" s="154">
        <v>0</v>
      </c>
      <c r="SVG10" s="154">
        <v>0</v>
      </c>
      <c r="SVH10" s="154">
        <v>0</v>
      </c>
      <c r="SVI10" s="154">
        <v>0</v>
      </c>
      <c r="SVJ10" s="154">
        <v>0</v>
      </c>
      <c r="SVK10" s="154">
        <v>0</v>
      </c>
      <c r="SVL10" s="154">
        <v>0</v>
      </c>
      <c r="SVM10" s="154">
        <v>0</v>
      </c>
      <c r="SVN10" s="154">
        <v>0</v>
      </c>
      <c r="SVO10" s="154">
        <v>0</v>
      </c>
      <c r="SVP10" s="154">
        <v>0</v>
      </c>
      <c r="SVQ10" s="154">
        <v>0</v>
      </c>
      <c r="SVR10" s="154">
        <v>0</v>
      </c>
      <c r="SVS10" s="154">
        <v>0</v>
      </c>
      <c r="SVT10" s="154">
        <v>0</v>
      </c>
      <c r="SVU10" s="154">
        <v>0</v>
      </c>
      <c r="SVV10" s="154">
        <v>0</v>
      </c>
      <c r="SVW10" s="154">
        <v>0</v>
      </c>
      <c r="SVX10" s="154">
        <v>0</v>
      </c>
      <c r="SVY10" s="154">
        <v>0</v>
      </c>
      <c r="SVZ10" s="154">
        <v>0</v>
      </c>
      <c r="SWA10" s="154">
        <v>0</v>
      </c>
      <c r="SWB10" s="154">
        <v>0</v>
      </c>
      <c r="SWC10" s="154">
        <v>0</v>
      </c>
      <c r="SWD10" s="154">
        <v>0</v>
      </c>
      <c r="SWE10" s="154">
        <v>0</v>
      </c>
      <c r="SWF10" s="154">
        <v>0</v>
      </c>
      <c r="SWG10" s="154">
        <v>0</v>
      </c>
      <c r="SWH10" s="154">
        <v>0</v>
      </c>
      <c r="SWI10" s="154">
        <v>0</v>
      </c>
      <c r="SWJ10" s="154">
        <v>0</v>
      </c>
      <c r="SWK10" s="154">
        <v>0</v>
      </c>
      <c r="SWL10" s="154">
        <v>0</v>
      </c>
      <c r="SWM10" s="154">
        <v>0</v>
      </c>
      <c r="SWN10" s="154">
        <v>0</v>
      </c>
      <c r="SWO10" s="154">
        <v>0</v>
      </c>
      <c r="SWP10" s="154">
        <v>0</v>
      </c>
      <c r="SWQ10" s="154">
        <v>0</v>
      </c>
      <c r="SWR10" s="154">
        <v>0</v>
      </c>
      <c r="SWS10" s="154">
        <v>0</v>
      </c>
      <c r="SWT10" s="154">
        <v>0</v>
      </c>
      <c r="SWU10" s="154">
        <v>0</v>
      </c>
      <c r="SWV10" s="154">
        <v>0</v>
      </c>
      <c r="SWW10" s="154">
        <v>0</v>
      </c>
      <c r="SWX10" s="154">
        <v>0</v>
      </c>
      <c r="SWY10" s="154">
        <v>0</v>
      </c>
      <c r="SWZ10" s="154">
        <v>0</v>
      </c>
      <c r="SXA10" s="154">
        <v>0</v>
      </c>
      <c r="SXB10" s="154">
        <v>0</v>
      </c>
      <c r="SXC10" s="154">
        <v>0</v>
      </c>
      <c r="SXD10" s="154">
        <v>0</v>
      </c>
      <c r="SXE10" s="154">
        <v>0</v>
      </c>
      <c r="SXF10" s="154">
        <v>0</v>
      </c>
      <c r="SXG10" s="154">
        <v>0</v>
      </c>
      <c r="SXH10" s="154">
        <v>0</v>
      </c>
      <c r="SXI10" s="154">
        <v>0</v>
      </c>
      <c r="SXJ10" s="154">
        <v>0</v>
      </c>
      <c r="SXK10" s="154">
        <v>0</v>
      </c>
      <c r="SXL10" s="154">
        <v>0</v>
      </c>
      <c r="SXM10" s="154">
        <v>0</v>
      </c>
      <c r="SXN10" s="154">
        <v>0</v>
      </c>
      <c r="SXO10" s="154">
        <v>0</v>
      </c>
      <c r="SXP10" s="154">
        <v>0</v>
      </c>
      <c r="SXQ10" s="154">
        <v>0</v>
      </c>
      <c r="SXR10" s="154">
        <v>0</v>
      </c>
      <c r="SXS10" s="154">
        <v>0</v>
      </c>
      <c r="SXT10" s="154">
        <v>0</v>
      </c>
      <c r="SXU10" s="154">
        <v>0</v>
      </c>
      <c r="SXV10" s="154">
        <v>0</v>
      </c>
      <c r="SXW10" s="154">
        <v>0</v>
      </c>
      <c r="SXX10" s="154">
        <v>0</v>
      </c>
      <c r="SXY10" s="154">
        <v>0</v>
      </c>
      <c r="SXZ10" s="154">
        <v>0</v>
      </c>
      <c r="SYA10" s="154">
        <v>0</v>
      </c>
      <c r="SYB10" s="154">
        <v>0</v>
      </c>
      <c r="SYC10" s="154">
        <v>0</v>
      </c>
      <c r="SYD10" s="154">
        <v>0</v>
      </c>
      <c r="SYE10" s="154">
        <v>0</v>
      </c>
      <c r="SYF10" s="154">
        <v>0</v>
      </c>
      <c r="SYG10" s="154">
        <v>0</v>
      </c>
      <c r="SYH10" s="154">
        <v>0</v>
      </c>
      <c r="SYI10" s="154">
        <v>0</v>
      </c>
      <c r="SYJ10" s="154">
        <v>0</v>
      </c>
      <c r="SYK10" s="154">
        <v>0</v>
      </c>
      <c r="SYL10" s="154">
        <v>0</v>
      </c>
      <c r="SYM10" s="154">
        <v>0</v>
      </c>
      <c r="SYN10" s="154">
        <v>0</v>
      </c>
      <c r="SYO10" s="154">
        <v>0</v>
      </c>
      <c r="SYP10" s="154">
        <v>0</v>
      </c>
      <c r="SYQ10" s="154">
        <v>0</v>
      </c>
      <c r="SYR10" s="154">
        <v>0</v>
      </c>
      <c r="SYS10" s="154">
        <v>0</v>
      </c>
      <c r="SYT10" s="154">
        <v>0</v>
      </c>
      <c r="SYU10" s="154">
        <v>0</v>
      </c>
      <c r="SYV10" s="154">
        <v>0</v>
      </c>
      <c r="SYW10" s="154">
        <v>0</v>
      </c>
      <c r="SYX10" s="154">
        <v>0</v>
      </c>
      <c r="SYY10" s="154">
        <v>0</v>
      </c>
      <c r="SYZ10" s="154">
        <v>0</v>
      </c>
      <c r="SZA10" s="154">
        <v>0</v>
      </c>
      <c r="SZB10" s="154">
        <v>0</v>
      </c>
      <c r="SZC10" s="154">
        <v>0</v>
      </c>
      <c r="SZD10" s="154">
        <v>0</v>
      </c>
      <c r="SZE10" s="154">
        <v>0</v>
      </c>
      <c r="SZF10" s="154">
        <v>0</v>
      </c>
      <c r="SZG10" s="154">
        <v>0</v>
      </c>
      <c r="SZH10" s="154">
        <v>0</v>
      </c>
      <c r="SZI10" s="154">
        <v>0</v>
      </c>
      <c r="SZJ10" s="154">
        <v>0</v>
      </c>
      <c r="SZK10" s="154">
        <v>0</v>
      </c>
      <c r="SZL10" s="154">
        <v>0</v>
      </c>
      <c r="SZM10" s="154">
        <v>0</v>
      </c>
      <c r="SZN10" s="154">
        <v>0</v>
      </c>
      <c r="SZO10" s="154">
        <v>0</v>
      </c>
      <c r="SZP10" s="154">
        <v>0</v>
      </c>
      <c r="SZQ10" s="154">
        <v>0</v>
      </c>
      <c r="SZR10" s="154">
        <v>0</v>
      </c>
      <c r="SZS10" s="154">
        <v>0</v>
      </c>
      <c r="SZT10" s="154">
        <v>0</v>
      </c>
      <c r="SZU10" s="154">
        <v>0</v>
      </c>
      <c r="SZV10" s="154">
        <v>0</v>
      </c>
      <c r="SZW10" s="154">
        <v>0</v>
      </c>
      <c r="SZX10" s="154">
        <v>0</v>
      </c>
      <c r="SZY10" s="154">
        <v>0</v>
      </c>
      <c r="SZZ10" s="154">
        <v>0</v>
      </c>
      <c r="TAA10" s="154">
        <v>0</v>
      </c>
      <c r="TAB10" s="154">
        <v>0</v>
      </c>
      <c r="TAC10" s="154">
        <v>0</v>
      </c>
      <c r="TAD10" s="154">
        <v>0</v>
      </c>
      <c r="TAE10" s="154">
        <v>0</v>
      </c>
      <c r="TAF10" s="154">
        <v>0</v>
      </c>
      <c r="TAG10" s="154">
        <v>0</v>
      </c>
      <c r="TAH10" s="154">
        <v>0</v>
      </c>
      <c r="TAI10" s="154">
        <v>0</v>
      </c>
      <c r="TAJ10" s="154">
        <v>0</v>
      </c>
      <c r="TAK10" s="154">
        <v>0</v>
      </c>
      <c r="TAL10" s="154">
        <v>0</v>
      </c>
      <c r="TAM10" s="154">
        <v>0</v>
      </c>
      <c r="TAN10" s="154">
        <v>0</v>
      </c>
      <c r="TAO10" s="154">
        <v>0</v>
      </c>
      <c r="TAP10" s="154">
        <v>0</v>
      </c>
      <c r="TAQ10" s="154">
        <v>0</v>
      </c>
      <c r="TAR10" s="154">
        <v>0</v>
      </c>
      <c r="TAS10" s="154">
        <v>0</v>
      </c>
      <c r="TAT10" s="154">
        <v>0</v>
      </c>
      <c r="TAU10" s="154">
        <v>0</v>
      </c>
      <c r="TAV10" s="154">
        <v>0</v>
      </c>
      <c r="TAW10" s="154">
        <v>0</v>
      </c>
      <c r="TAX10" s="154">
        <v>0</v>
      </c>
      <c r="TAY10" s="154">
        <v>0</v>
      </c>
      <c r="TAZ10" s="154">
        <v>0</v>
      </c>
      <c r="TBA10" s="154">
        <v>0</v>
      </c>
      <c r="TBB10" s="154">
        <v>0</v>
      </c>
      <c r="TBC10" s="154">
        <v>0</v>
      </c>
      <c r="TBD10" s="154">
        <v>0</v>
      </c>
      <c r="TBE10" s="154">
        <v>0</v>
      </c>
      <c r="TBF10" s="154">
        <v>0</v>
      </c>
      <c r="TBG10" s="154">
        <v>0</v>
      </c>
      <c r="TBH10" s="154">
        <v>0</v>
      </c>
      <c r="TBI10" s="154">
        <v>0</v>
      </c>
      <c r="TBJ10" s="154">
        <v>0</v>
      </c>
      <c r="TBK10" s="154">
        <v>0</v>
      </c>
      <c r="TBL10" s="154">
        <v>0</v>
      </c>
      <c r="TBM10" s="154">
        <v>0</v>
      </c>
      <c r="TBN10" s="154">
        <v>0</v>
      </c>
      <c r="TBO10" s="154">
        <v>0</v>
      </c>
      <c r="TBP10" s="154">
        <v>0</v>
      </c>
      <c r="TBQ10" s="154">
        <v>0</v>
      </c>
      <c r="TBR10" s="154">
        <v>0</v>
      </c>
      <c r="TBS10" s="154">
        <v>0</v>
      </c>
      <c r="TBT10" s="154">
        <v>0</v>
      </c>
      <c r="TBU10" s="154">
        <v>0</v>
      </c>
      <c r="TBV10" s="154">
        <v>0</v>
      </c>
      <c r="TBW10" s="154">
        <v>0</v>
      </c>
      <c r="TBX10" s="154">
        <v>0</v>
      </c>
      <c r="TBY10" s="154">
        <v>0</v>
      </c>
      <c r="TBZ10" s="154">
        <v>0</v>
      </c>
      <c r="TCA10" s="154">
        <v>0</v>
      </c>
      <c r="TCB10" s="154">
        <v>0</v>
      </c>
      <c r="TCC10" s="154">
        <v>0</v>
      </c>
      <c r="TCD10" s="154">
        <v>0</v>
      </c>
      <c r="TCE10" s="154">
        <v>0</v>
      </c>
      <c r="TCF10" s="154">
        <v>0</v>
      </c>
      <c r="TCG10" s="154">
        <v>0</v>
      </c>
      <c r="TCH10" s="154">
        <v>0</v>
      </c>
      <c r="TCI10" s="154">
        <v>0</v>
      </c>
      <c r="TCJ10" s="154">
        <v>0</v>
      </c>
      <c r="TCK10" s="154">
        <v>0</v>
      </c>
      <c r="TCL10" s="154">
        <v>0</v>
      </c>
      <c r="TCM10" s="154">
        <v>0</v>
      </c>
      <c r="TCN10" s="154">
        <v>0</v>
      </c>
      <c r="TCO10" s="154">
        <v>0</v>
      </c>
      <c r="TCP10" s="154">
        <v>0</v>
      </c>
      <c r="TCQ10" s="154">
        <v>0</v>
      </c>
      <c r="TCR10" s="154">
        <v>0</v>
      </c>
      <c r="TCS10" s="154">
        <v>0</v>
      </c>
      <c r="TCT10" s="154">
        <v>0</v>
      </c>
      <c r="TCU10" s="154">
        <v>0</v>
      </c>
      <c r="TCV10" s="154">
        <v>0</v>
      </c>
      <c r="TCW10" s="154">
        <v>0</v>
      </c>
      <c r="TCX10" s="154">
        <v>0</v>
      </c>
      <c r="TCY10" s="154">
        <v>0</v>
      </c>
      <c r="TCZ10" s="154">
        <v>0</v>
      </c>
      <c r="TDA10" s="154">
        <v>0</v>
      </c>
      <c r="TDB10" s="154">
        <v>0</v>
      </c>
      <c r="TDC10" s="154">
        <v>0</v>
      </c>
      <c r="TDD10" s="154">
        <v>0</v>
      </c>
      <c r="TDE10" s="154">
        <v>0</v>
      </c>
      <c r="TDF10" s="154">
        <v>0</v>
      </c>
      <c r="TDG10" s="154">
        <v>0</v>
      </c>
      <c r="TDH10" s="154">
        <v>0</v>
      </c>
      <c r="TDI10" s="154">
        <v>0</v>
      </c>
      <c r="TDJ10" s="154">
        <v>0</v>
      </c>
      <c r="TDK10" s="154">
        <v>0</v>
      </c>
      <c r="TDL10" s="154">
        <v>0</v>
      </c>
      <c r="TDM10" s="154">
        <v>0</v>
      </c>
      <c r="TDN10" s="154">
        <v>0</v>
      </c>
      <c r="TDO10" s="154">
        <v>0</v>
      </c>
      <c r="TDP10" s="154">
        <v>0</v>
      </c>
      <c r="TDQ10" s="154">
        <v>0</v>
      </c>
      <c r="TDR10" s="154">
        <v>0</v>
      </c>
      <c r="TDS10" s="154">
        <v>0</v>
      </c>
      <c r="TDT10" s="154">
        <v>0</v>
      </c>
      <c r="TDU10" s="154">
        <v>0</v>
      </c>
      <c r="TDV10" s="154">
        <v>0</v>
      </c>
      <c r="TDW10" s="154">
        <v>0</v>
      </c>
      <c r="TDX10" s="154">
        <v>0</v>
      </c>
      <c r="TDY10" s="154">
        <v>0</v>
      </c>
      <c r="TDZ10" s="154">
        <v>0</v>
      </c>
      <c r="TEA10" s="154">
        <v>0</v>
      </c>
      <c r="TEB10" s="154">
        <v>0</v>
      </c>
      <c r="TEC10" s="154">
        <v>0</v>
      </c>
      <c r="TED10" s="154">
        <v>0</v>
      </c>
      <c r="TEE10" s="154">
        <v>0</v>
      </c>
      <c r="TEF10" s="154">
        <v>0</v>
      </c>
      <c r="TEG10" s="154">
        <v>0</v>
      </c>
      <c r="TEH10" s="154">
        <v>0</v>
      </c>
      <c r="TEI10" s="154">
        <v>0</v>
      </c>
      <c r="TEJ10" s="154">
        <v>0</v>
      </c>
      <c r="TEK10" s="154">
        <v>0</v>
      </c>
      <c r="TEL10" s="154">
        <v>0</v>
      </c>
      <c r="TEM10" s="154">
        <v>0</v>
      </c>
      <c r="TEN10" s="154">
        <v>0</v>
      </c>
      <c r="TEO10" s="154">
        <v>0</v>
      </c>
      <c r="TEP10" s="154">
        <v>0</v>
      </c>
      <c r="TEQ10" s="154">
        <v>0</v>
      </c>
      <c r="TER10" s="154">
        <v>0</v>
      </c>
      <c r="TES10" s="154">
        <v>0</v>
      </c>
      <c r="TET10" s="154">
        <v>0</v>
      </c>
      <c r="TEU10" s="154">
        <v>0</v>
      </c>
      <c r="TEV10" s="154">
        <v>0</v>
      </c>
      <c r="TEW10" s="154">
        <v>0</v>
      </c>
      <c r="TEX10" s="154">
        <v>0</v>
      </c>
      <c r="TEY10" s="154">
        <v>0</v>
      </c>
      <c r="TEZ10" s="154">
        <v>0</v>
      </c>
      <c r="TFA10" s="154">
        <v>0</v>
      </c>
      <c r="TFB10" s="154">
        <v>0</v>
      </c>
      <c r="TFC10" s="154">
        <v>0</v>
      </c>
      <c r="TFD10" s="154">
        <v>0</v>
      </c>
      <c r="TFE10" s="154">
        <v>0</v>
      </c>
      <c r="TFF10" s="154">
        <v>0</v>
      </c>
      <c r="TFG10" s="154">
        <v>0</v>
      </c>
      <c r="TFH10" s="154">
        <v>0</v>
      </c>
      <c r="TFI10" s="154">
        <v>0</v>
      </c>
      <c r="TFJ10" s="154">
        <v>0</v>
      </c>
      <c r="TFK10" s="154">
        <v>0</v>
      </c>
      <c r="TFL10" s="154">
        <v>0</v>
      </c>
      <c r="TFM10" s="154">
        <v>0</v>
      </c>
      <c r="TFN10" s="154">
        <v>0</v>
      </c>
      <c r="TFO10" s="154">
        <v>0</v>
      </c>
      <c r="TFP10" s="154">
        <v>0</v>
      </c>
      <c r="TFQ10" s="154">
        <v>0</v>
      </c>
      <c r="TFR10" s="154">
        <v>0</v>
      </c>
      <c r="TFS10" s="154">
        <v>0</v>
      </c>
      <c r="TFT10" s="154">
        <v>0</v>
      </c>
      <c r="TFU10" s="154">
        <v>0</v>
      </c>
      <c r="TFV10" s="154">
        <v>0</v>
      </c>
      <c r="TFW10" s="154">
        <v>0</v>
      </c>
      <c r="TFX10" s="154">
        <v>0</v>
      </c>
      <c r="TFY10" s="154">
        <v>0</v>
      </c>
      <c r="TFZ10" s="154">
        <v>0</v>
      </c>
      <c r="TGA10" s="154">
        <v>0</v>
      </c>
      <c r="TGB10" s="154">
        <v>0</v>
      </c>
      <c r="TGC10" s="154">
        <v>0</v>
      </c>
      <c r="TGD10" s="154">
        <v>0</v>
      </c>
      <c r="TGE10" s="154">
        <v>0</v>
      </c>
      <c r="TGF10" s="154">
        <v>0</v>
      </c>
      <c r="TGG10" s="154">
        <v>0</v>
      </c>
      <c r="TGH10" s="154">
        <v>0</v>
      </c>
      <c r="TGI10" s="154">
        <v>0</v>
      </c>
      <c r="TGJ10" s="154">
        <v>0</v>
      </c>
      <c r="TGK10" s="154">
        <v>0</v>
      </c>
      <c r="TGL10" s="154">
        <v>0</v>
      </c>
      <c r="TGM10" s="154">
        <v>0</v>
      </c>
      <c r="TGN10" s="154">
        <v>0</v>
      </c>
      <c r="TGO10" s="154">
        <v>0</v>
      </c>
      <c r="TGP10" s="154">
        <v>0</v>
      </c>
      <c r="TGQ10" s="154">
        <v>0</v>
      </c>
      <c r="TGR10" s="154">
        <v>0</v>
      </c>
      <c r="TGS10" s="154">
        <v>0</v>
      </c>
      <c r="TGT10" s="154">
        <v>0</v>
      </c>
      <c r="TGU10" s="154">
        <v>0</v>
      </c>
      <c r="TGV10" s="154">
        <v>0</v>
      </c>
      <c r="TGW10" s="154">
        <v>0</v>
      </c>
      <c r="TGX10" s="154">
        <v>0</v>
      </c>
      <c r="TGY10" s="154">
        <v>0</v>
      </c>
      <c r="TGZ10" s="154">
        <v>0</v>
      </c>
      <c r="THA10" s="154">
        <v>0</v>
      </c>
      <c r="THB10" s="154">
        <v>0</v>
      </c>
      <c r="THC10" s="154">
        <v>0</v>
      </c>
      <c r="THD10" s="154">
        <v>0</v>
      </c>
      <c r="THE10" s="154">
        <v>0</v>
      </c>
      <c r="THF10" s="154">
        <v>0</v>
      </c>
      <c r="THG10" s="154">
        <v>0</v>
      </c>
      <c r="THH10" s="154">
        <v>0</v>
      </c>
      <c r="THI10" s="154">
        <v>0</v>
      </c>
      <c r="THJ10" s="154">
        <v>0</v>
      </c>
      <c r="THK10" s="154">
        <v>0</v>
      </c>
      <c r="THL10" s="154">
        <v>0</v>
      </c>
      <c r="THM10" s="154">
        <v>0</v>
      </c>
      <c r="THN10" s="154">
        <v>0</v>
      </c>
      <c r="THO10" s="154">
        <v>0</v>
      </c>
      <c r="THP10" s="154">
        <v>0</v>
      </c>
      <c r="THQ10" s="154">
        <v>0</v>
      </c>
      <c r="THR10" s="154">
        <v>0</v>
      </c>
      <c r="THS10" s="154">
        <v>0</v>
      </c>
      <c r="THT10" s="154">
        <v>0</v>
      </c>
      <c r="THU10" s="154">
        <v>0</v>
      </c>
      <c r="THV10" s="154">
        <v>0</v>
      </c>
      <c r="THW10" s="154">
        <v>0</v>
      </c>
      <c r="THX10" s="154">
        <v>0</v>
      </c>
      <c r="THY10" s="154">
        <v>0</v>
      </c>
      <c r="THZ10" s="154">
        <v>0</v>
      </c>
      <c r="TIA10" s="154">
        <v>0</v>
      </c>
      <c r="TIB10" s="154">
        <v>0</v>
      </c>
      <c r="TIC10" s="154">
        <v>0</v>
      </c>
      <c r="TID10" s="154">
        <v>0</v>
      </c>
      <c r="TIE10" s="154">
        <v>0</v>
      </c>
      <c r="TIF10" s="154">
        <v>0</v>
      </c>
      <c r="TIG10" s="154">
        <v>0</v>
      </c>
      <c r="TIH10" s="154">
        <v>0</v>
      </c>
      <c r="TII10" s="154">
        <v>0</v>
      </c>
      <c r="TIJ10" s="154">
        <v>0</v>
      </c>
      <c r="TIK10" s="154">
        <v>0</v>
      </c>
      <c r="TIL10" s="154">
        <v>0</v>
      </c>
      <c r="TIM10" s="154">
        <v>0</v>
      </c>
      <c r="TIN10" s="154">
        <v>0</v>
      </c>
      <c r="TIO10" s="154">
        <v>0</v>
      </c>
      <c r="TIP10" s="154">
        <v>0</v>
      </c>
      <c r="TIQ10" s="154">
        <v>0</v>
      </c>
      <c r="TIR10" s="154">
        <v>0</v>
      </c>
      <c r="TIS10" s="154">
        <v>0</v>
      </c>
      <c r="TIT10" s="154">
        <v>0</v>
      </c>
      <c r="TIU10" s="154">
        <v>0</v>
      </c>
      <c r="TIV10" s="154">
        <v>0</v>
      </c>
      <c r="TIW10" s="154">
        <v>0</v>
      </c>
      <c r="TIX10" s="154">
        <v>0</v>
      </c>
      <c r="TIY10" s="154">
        <v>0</v>
      </c>
      <c r="TIZ10" s="154">
        <v>0</v>
      </c>
      <c r="TJA10" s="154">
        <v>0</v>
      </c>
      <c r="TJB10" s="154">
        <v>0</v>
      </c>
      <c r="TJC10" s="154">
        <v>0</v>
      </c>
      <c r="TJD10" s="154">
        <v>0</v>
      </c>
      <c r="TJE10" s="154">
        <v>0</v>
      </c>
      <c r="TJF10" s="154">
        <v>0</v>
      </c>
      <c r="TJG10" s="154">
        <v>0</v>
      </c>
      <c r="TJH10" s="154">
        <v>0</v>
      </c>
      <c r="TJI10" s="154">
        <v>0</v>
      </c>
      <c r="TJJ10" s="154">
        <v>0</v>
      </c>
      <c r="TJK10" s="154">
        <v>0</v>
      </c>
      <c r="TJL10" s="154">
        <v>0</v>
      </c>
      <c r="TJM10" s="154">
        <v>0</v>
      </c>
      <c r="TJN10" s="154">
        <v>0</v>
      </c>
      <c r="TJO10" s="154">
        <v>0</v>
      </c>
      <c r="TJP10" s="154">
        <v>0</v>
      </c>
      <c r="TJQ10" s="154">
        <v>0</v>
      </c>
      <c r="TJR10" s="154">
        <v>0</v>
      </c>
      <c r="TJS10" s="154">
        <v>0</v>
      </c>
      <c r="TJT10" s="154">
        <v>0</v>
      </c>
      <c r="TJU10" s="154">
        <v>0</v>
      </c>
      <c r="TJV10" s="154">
        <v>0</v>
      </c>
      <c r="TJW10" s="154">
        <v>0</v>
      </c>
      <c r="TJX10" s="154">
        <v>0</v>
      </c>
      <c r="TJY10" s="154">
        <v>0</v>
      </c>
      <c r="TJZ10" s="154">
        <v>0</v>
      </c>
      <c r="TKA10" s="154">
        <v>0</v>
      </c>
      <c r="TKB10" s="154">
        <v>0</v>
      </c>
      <c r="TKC10" s="154">
        <v>0</v>
      </c>
      <c r="TKD10" s="154">
        <v>0</v>
      </c>
      <c r="TKE10" s="154">
        <v>0</v>
      </c>
      <c r="TKF10" s="154">
        <v>0</v>
      </c>
      <c r="TKG10" s="154">
        <v>0</v>
      </c>
      <c r="TKH10" s="154">
        <v>0</v>
      </c>
      <c r="TKI10" s="154">
        <v>0</v>
      </c>
      <c r="TKJ10" s="154">
        <v>0</v>
      </c>
      <c r="TKK10" s="154">
        <v>0</v>
      </c>
      <c r="TKL10" s="154">
        <v>0</v>
      </c>
      <c r="TKM10" s="154">
        <v>0</v>
      </c>
      <c r="TKN10" s="154">
        <v>0</v>
      </c>
      <c r="TKO10" s="154">
        <v>0</v>
      </c>
      <c r="TKP10" s="154">
        <v>0</v>
      </c>
      <c r="TKQ10" s="154">
        <v>0</v>
      </c>
      <c r="TKR10" s="154">
        <v>0</v>
      </c>
      <c r="TKS10" s="154">
        <v>0</v>
      </c>
      <c r="TKT10" s="154">
        <v>0</v>
      </c>
      <c r="TKU10" s="154">
        <v>0</v>
      </c>
      <c r="TKV10" s="154">
        <v>0</v>
      </c>
      <c r="TKW10" s="154">
        <v>0</v>
      </c>
      <c r="TKX10" s="154">
        <v>0</v>
      </c>
      <c r="TKY10" s="154">
        <v>0</v>
      </c>
      <c r="TKZ10" s="154">
        <v>0</v>
      </c>
      <c r="TLA10" s="154">
        <v>0</v>
      </c>
      <c r="TLB10" s="154">
        <v>0</v>
      </c>
      <c r="TLC10" s="154">
        <v>0</v>
      </c>
      <c r="TLD10" s="154">
        <v>0</v>
      </c>
      <c r="TLE10" s="154">
        <v>0</v>
      </c>
      <c r="TLF10" s="154">
        <v>0</v>
      </c>
      <c r="TLG10" s="154">
        <v>0</v>
      </c>
      <c r="TLH10" s="154">
        <v>0</v>
      </c>
      <c r="TLI10" s="154">
        <v>0</v>
      </c>
      <c r="TLJ10" s="154">
        <v>0</v>
      </c>
      <c r="TLK10" s="154">
        <v>0</v>
      </c>
      <c r="TLL10" s="154">
        <v>0</v>
      </c>
      <c r="TLM10" s="154">
        <v>0</v>
      </c>
      <c r="TLN10" s="154">
        <v>0</v>
      </c>
      <c r="TLO10" s="154">
        <v>0</v>
      </c>
      <c r="TLP10" s="154">
        <v>0</v>
      </c>
      <c r="TLQ10" s="154">
        <v>0</v>
      </c>
      <c r="TLR10" s="154">
        <v>0</v>
      </c>
      <c r="TLS10" s="154">
        <v>0</v>
      </c>
      <c r="TLT10" s="154">
        <v>0</v>
      </c>
      <c r="TLU10" s="154">
        <v>0</v>
      </c>
      <c r="TLV10" s="154">
        <v>0</v>
      </c>
      <c r="TLW10" s="154">
        <v>0</v>
      </c>
      <c r="TLX10" s="154">
        <v>0</v>
      </c>
      <c r="TLY10" s="154">
        <v>0</v>
      </c>
      <c r="TLZ10" s="154">
        <v>0</v>
      </c>
      <c r="TMA10" s="154">
        <v>0</v>
      </c>
      <c r="TMB10" s="154">
        <v>0</v>
      </c>
      <c r="TMC10" s="154">
        <v>0</v>
      </c>
      <c r="TMD10" s="154">
        <v>0</v>
      </c>
      <c r="TME10" s="154">
        <v>0</v>
      </c>
      <c r="TMF10" s="154">
        <v>0</v>
      </c>
      <c r="TMG10" s="154">
        <v>0</v>
      </c>
      <c r="TMH10" s="154">
        <v>0</v>
      </c>
      <c r="TMI10" s="154">
        <v>0</v>
      </c>
      <c r="TMJ10" s="154">
        <v>0</v>
      </c>
      <c r="TMK10" s="154">
        <v>0</v>
      </c>
      <c r="TML10" s="154">
        <v>0</v>
      </c>
      <c r="TMM10" s="154">
        <v>0</v>
      </c>
      <c r="TMN10" s="154">
        <v>0</v>
      </c>
      <c r="TMO10" s="154">
        <v>0</v>
      </c>
      <c r="TMP10" s="154">
        <v>0</v>
      </c>
      <c r="TMQ10" s="154">
        <v>0</v>
      </c>
      <c r="TMR10" s="154">
        <v>0</v>
      </c>
      <c r="TMS10" s="154">
        <v>0</v>
      </c>
      <c r="TMT10" s="154">
        <v>0</v>
      </c>
      <c r="TMU10" s="154">
        <v>0</v>
      </c>
      <c r="TMV10" s="154">
        <v>0</v>
      </c>
      <c r="TMW10" s="154">
        <v>0</v>
      </c>
      <c r="TMX10" s="154">
        <v>0</v>
      </c>
      <c r="TMY10" s="154">
        <v>0</v>
      </c>
      <c r="TMZ10" s="154">
        <v>0</v>
      </c>
      <c r="TNA10" s="154">
        <v>0</v>
      </c>
      <c r="TNB10" s="154">
        <v>0</v>
      </c>
      <c r="TNC10" s="154">
        <v>0</v>
      </c>
      <c r="TND10" s="154">
        <v>0</v>
      </c>
      <c r="TNE10" s="154">
        <v>0</v>
      </c>
      <c r="TNF10" s="154">
        <v>0</v>
      </c>
      <c r="TNG10" s="154">
        <v>0</v>
      </c>
      <c r="TNH10" s="154">
        <v>0</v>
      </c>
      <c r="TNI10" s="154">
        <v>0</v>
      </c>
      <c r="TNJ10" s="154">
        <v>0</v>
      </c>
      <c r="TNK10" s="154">
        <v>0</v>
      </c>
      <c r="TNL10" s="154">
        <v>0</v>
      </c>
      <c r="TNM10" s="154">
        <v>0</v>
      </c>
      <c r="TNN10" s="154">
        <v>0</v>
      </c>
      <c r="TNO10" s="154">
        <v>0</v>
      </c>
      <c r="TNP10" s="154">
        <v>0</v>
      </c>
      <c r="TNQ10" s="154">
        <v>0</v>
      </c>
      <c r="TNR10" s="154">
        <v>0</v>
      </c>
      <c r="TNS10" s="154">
        <v>0</v>
      </c>
      <c r="TNT10" s="154">
        <v>0</v>
      </c>
      <c r="TNU10" s="154">
        <v>0</v>
      </c>
      <c r="TNV10" s="154">
        <v>0</v>
      </c>
      <c r="TNW10" s="154">
        <v>0</v>
      </c>
      <c r="TNX10" s="154">
        <v>0</v>
      </c>
      <c r="TNY10" s="154">
        <v>0</v>
      </c>
      <c r="TNZ10" s="154">
        <v>0</v>
      </c>
      <c r="TOA10" s="154">
        <v>0</v>
      </c>
      <c r="TOB10" s="154">
        <v>0</v>
      </c>
      <c r="TOC10" s="154">
        <v>0</v>
      </c>
      <c r="TOD10" s="154">
        <v>0</v>
      </c>
      <c r="TOE10" s="154">
        <v>0</v>
      </c>
      <c r="TOF10" s="154">
        <v>0</v>
      </c>
      <c r="TOG10" s="154">
        <v>0</v>
      </c>
      <c r="TOH10" s="154">
        <v>0</v>
      </c>
      <c r="TOI10" s="154">
        <v>0</v>
      </c>
      <c r="TOJ10" s="154">
        <v>0</v>
      </c>
      <c r="TOK10" s="154">
        <v>0</v>
      </c>
      <c r="TOL10" s="154">
        <v>0</v>
      </c>
      <c r="TOM10" s="154">
        <v>0</v>
      </c>
      <c r="TON10" s="154">
        <v>0</v>
      </c>
      <c r="TOO10" s="154">
        <v>0</v>
      </c>
      <c r="TOP10" s="154">
        <v>0</v>
      </c>
      <c r="TOQ10" s="154">
        <v>0</v>
      </c>
      <c r="TOR10" s="154">
        <v>0</v>
      </c>
      <c r="TOS10" s="154">
        <v>0</v>
      </c>
      <c r="TOT10" s="154">
        <v>0</v>
      </c>
      <c r="TOU10" s="154">
        <v>0</v>
      </c>
      <c r="TOV10" s="154">
        <v>0</v>
      </c>
      <c r="TOW10" s="154">
        <v>0</v>
      </c>
      <c r="TOX10" s="154">
        <v>0</v>
      </c>
      <c r="TOY10" s="154">
        <v>0</v>
      </c>
      <c r="TOZ10" s="154">
        <v>0</v>
      </c>
      <c r="TPA10" s="154">
        <v>0</v>
      </c>
      <c r="TPB10" s="154">
        <v>0</v>
      </c>
      <c r="TPC10" s="154">
        <v>0</v>
      </c>
      <c r="TPD10" s="154">
        <v>0</v>
      </c>
      <c r="TPE10" s="154">
        <v>0</v>
      </c>
      <c r="TPF10" s="154">
        <v>0</v>
      </c>
      <c r="TPG10" s="154">
        <v>0</v>
      </c>
      <c r="TPH10" s="154">
        <v>0</v>
      </c>
      <c r="TPI10" s="154">
        <v>0</v>
      </c>
      <c r="TPJ10" s="154">
        <v>0</v>
      </c>
      <c r="TPK10" s="154">
        <v>0</v>
      </c>
      <c r="TPL10" s="154">
        <v>0</v>
      </c>
      <c r="TPM10" s="154">
        <v>0</v>
      </c>
      <c r="TPN10" s="154">
        <v>0</v>
      </c>
      <c r="TPO10" s="154">
        <v>0</v>
      </c>
      <c r="TPP10" s="154">
        <v>0</v>
      </c>
      <c r="TPQ10" s="154">
        <v>0</v>
      </c>
      <c r="TPR10" s="154">
        <v>0</v>
      </c>
      <c r="TPS10" s="154">
        <v>0</v>
      </c>
      <c r="TPT10" s="154">
        <v>0</v>
      </c>
      <c r="TPU10" s="154">
        <v>0</v>
      </c>
      <c r="TPV10" s="154">
        <v>0</v>
      </c>
      <c r="TPW10" s="154">
        <v>0</v>
      </c>
      <c r="TPX10" s="154">
        <v>0</v>
      </c>
      <c r="TPY10" s="154">
        <v>0</v>
      </c>
      <c r="TPZ10" s="154">
        <v>0</v>
      </c>
      <c r="TQA10" s="154">
        <v>0</v>
      </c>
      <c r="TQB10" s="154">
        <v>0</v>
      </c>
      <c r="TQC10" s="154">
        <v>0</v>
      </c>
      <c r="TQD10" s="154">
        <v>0</v>
      </c>
      <c r="TQE10" s="154">
        <v>0</v>
      </c>
      <c r="TQF10" s="154">
        <v>0</v>
      </c>
      <c r="TQG10" s="154">
        <v>0</v>
      </c>
      <c r="TQH10" s="154">
        <v>0</v>
      </c>
      <c r="TQI10" s="154">
        <v>0</v>
      </c>
      <c r="TQJ10" s="154">
        <v>0</v>
      </c>
      <c r="TQK10" s="154">
        <v>0</v>
      </c>
      <c r="TQL10" s="154">
        <v>0</v>
      </c>
      <c r="TQM10" s="154">
        <v>0</v>
      </c>
      <c r="TQN10" s="154">
        <v>0</v>
      </c>
      <c r="TQO10" s="154">
        <v>0</v>
      </c>
      <c r="TQP10" s="154">
        <v>0</v>
      </c>
      <c r="TQQ10" s="154">
        <v>0</v>
      </c>
      <c r="TQR10" s="154">
        <v>0</v>
      </c>
      <c r="TQS10" s="154">
        <v>0</v>
      </c>
      <c r="TQT10" s="154">
        <v>0</v>
      </c>
      <c r="TQU10" s="154">
        <v>0</v>
      </c>
      <c r="TQV10" s="154">
        <v>0</v>
      </c>
      <c r="TQW10" s="154">
        <v>0</v>
      </c>
      <c r="TQX10" s="154">
        <v>0</v>
      </c>
      <c r="TQY10" s="154">
        <v>0</v>
      </c>
      <c r="TQZ10" s="154">
        <v>0</v>
      </c>
      <c r="TRA10" s="154">
        <v>0</v>
      </c>
      <c r="TRB10" s="154">
        <v>0</v>
      </c>
      <c r="TRC10" s="154">
        <v>0</v>
      </c>
      <c r="TRD10" s="154">
        <v>0</v>
      </c>
      <c r="TRE10" s="154">
        <v>0</v>
      </c>
      <c r="TRF10" s="154">
        <v>0</v>
      </c>
      <c r="TRG10" s="154">
        <v>0</v>
      </c>
      <c r="TRH10" s="154">
        <v>0</v>
      </c>
      <c r="TRI10" s="154">
        <v>0</v>
      </c>
      <c r="TRJ10" s="154">
        <v>0</v>
      </c>
      <c r="TRK10" s="154">
        <v>0</v>
      </c>
      <c r="TRL10" s="154">
        <v>0</v>
      </c>
      <c r="TRM10" s="154">
        <v>0</v>
      </c>
      <c r="TRN10" s="154">
        <v>0</v>
      </c>
      <c r="TRO10" s="154">
        <v>0</v>
      </c>
      <c r="TRP10" s="154">
        <v>0</v>
      </c>
      <c r="TRQ10" s="154">
        <v>0</v>
      </c>
      <c r="TRR10" s="154">
        <v>0</v>
      </c>
      <c r="TRS10" s="154">
        <v>0</v>
      </c>
      <c r="TRT10" s="154">
        <v>0</v>
      </c>
      <c r="TRU10" s="154">
        <v>0</v>
      </c>
      <c r="TRV10" s="154">
        <v>0</v>
      </c>
      <c r="TRW10" s="154">
        <v>0</v>
      </c>
      <c r="TRX10" s="154">
        <v>0</v>
      </c>
      <c r="TRY10" s="154">
        <v>0</v>
      </c>
      <c r="TRZ10" s="154">
        <v>0</v>
      </c>
      <c r="TSA10" s="154">
        <v>0</v>
      </c>
      <c r="TSB10" s="154">
        <v>0</v>
      </c>
      <c r="TSC10" s="154">
        <v>0</v>
      </c>
      <c r="TSD10" s="154">
        <v>0</v>
      </c>
      <c r="TSE10" s="154">
        <v>0</v>
      </c>
      <c r="TSF10" s="154">
        <v>0</v>
      </c>
      <c r="TSG10" s="154">
        <v>0</v>
      </c>
      <c r="TSH10" s="154">
        <v>0</v>
      </c>
      <c r="TSI10" s="154">
        <v>0</v>
      </c>
      <c r="TSJ10" s="154">
        <v>0</v>
      </c>
      <c r="TSK10" s="154">
        <v>0</v>
      </c>
      <c r="TSL10" s="154">
        <v>0</v>
      </c>
      <c r="TSM10" s="154">
        <v>0</v>
      </c>
      <c r="TSN10" s="154">
        <v>0</v>
      </c>
      <c r="TSO10" s="154">
        <v>0</v>
      </c>
      <c r="TSP10" s="154">
        <v>0</v>
      </c>
      <c r="TSQ10" s="154">
        <v>0</v>
      </c>
      <c r="TSR10" s="154">
        <v>0</v>
      </c>
      <c r="TSS10" s="154">
        <v>0</v>
      </c>
      <c r="TST10" s="154">
        <v>0</v>
      </c>
      <c r="TSU10" s="154">
        <v>0</v>
      </c>
      <c r="TSV10" s="154">
        <v>0</v>
      </c>
      <c r="TSW10" s="154">
        <v>0</v>
      </c>
      <c r="TSX10" s="154">
        <v>0</v>
      </c>
      <c r="TSY10" s="154">
        <v>0</v>
      </c>
      <c r="TSZ10" s="154">
        <v>0</v>
      </c>
      <c r="TTA10" s="154">
        <v>0</v>
      </c>
      <c r="TTB10" s="154">
        <v>0</v>
      </c>
      <c r="TTC10" s="154">
        <v>0</v>
      </c>
      <c r="TTD10" s="154">
        <v>0</v>
      </c>
      <c r="TTE10" s="154">
        <v>0</v>
      </c>
      <c r="TTF10" s="154">
        <v>0</v>
      </c>
      <c r="TTG10" s="154">
        <v>0</v>
      </c>
      <c r="TTH10" s="154">
        <v>0</v>
      </c>
      <c r="TTI10" s="154">
        <v>0</v>
      </c>
      <c r="TTJ10" s="154">
        <v>0</v>
      </c>
      <c r="TTK10" s="154">
        <v>0</v>
      </c>
      <c r="TTL10" s="154">
        <v>0</v>
      </c>
      <c r="TTM10" s="154">
        <v>0</v>
      </c>
      <c r="TTN10" s="154">
        <v>0</v>
      </c>
      <c r="TTO10" s="154">
        <v>0</v>
      </c>
      <c r="TTP10" s="154">
        <v>0</v>
      </c>
      <c r="TTQ10" s="154">
        <v>0</v>
      </c>
      <c r="TTR10" s="154">
        <v>0</v>
      </c>
      <c r="TTS10" s="154">
        <v>0</v>
      </c>
      <c r="TTT10" s="154">
        <v>0</v>
      </c>
      <c r="TTU10" s="154">
        <v>0</v>
      </c>
      <c r="TTV10" s="154">
        <v>0</v>
      </c>
      <c r="TTW10" s="154">
        <v>0</v>
      </c>
      <c r="TTX10" s="154">
        <v>0</v>
      </c>
      <c r="TTY10" s="154">
        <v>0</v>
      </c>
      <c r="TTZ10" s="154">
        <v>0</v>
      </c>
      <c r="TUA10" s="154">
        <v>0</v>
      </c>
      <c r="TUB10" s="154">
        <v>0</v>
      </c>
      <c r="TUC10" s="154">
        <v>0</v>
      </c>
      <c r="TUD10" s="154">
        <v>0</v>
      </c>
      <c r="TUE10" s="154">
        <v>0</v>
      </c>
      <c r="TUF10" s="154">
        <v>0</v>
      </c>
      <c r="TUG10" s="154">
        <v>0</v>
      </c>
      <c r="TUH10" s="154">
        <v>0</v>
      </c>
      <c r="TUI10" s="154">
        <v>0</v>
      </c>
      <c r="TUJ10" s="154">
        <v>0</v>
      </c>
      <c r="TUK10" s="154">
        <v>0</v>
      </c>
      <c r="TUL10" s="154">
        <v>0</v>
      </c>
      <c r="TUM10" s="154">
        <v>0</v>
      </c>
      <c r="TUN10" s="154">
        <v>0</v>
      </c>
      <c r="TUO10" s="154">
        <v>0</v>
      </c>
      <c r="TUP10" s="154">
        <v>0</v>
      </c>
      <c r="TUQ10" s="154">
        <v>0</v>
      </c>
      <c r="TUR10" s="154">
        <v>0</v>
      </c>
      <c r="TUS10" s="154">
        <v>0</v>
      </c>
      <c r="TUT10" s="154">
        <v>0</v>
      </c>
      <c r="TUU10" s="154">
        <v>0</v>
      </c>
      <c r="TUV10" s="154">
        <v>0</v>
      </c>
      <c r="TUW10" s="154">
        <v>0</v>
      </c>
      <c r="TUX10" s="154">
        <v>0</v>
      </c>
      <c r="TUY10" s="154">
        <v>0</v>
      </c>
      <c r="TUZ10" s="154">
        <v>0</v>
      </c>
      <c r="TVA10" s="154">
        <v>0</v>
      </c>
      <c r="TVB10" s="154">
        <v>0</v>
      </c>
      <c r="TVC10" s="154">
        <v>0</v>
      </c>
      <c r="TVD10" s="154">
        <v>0</v>
      </c>
      <c r="TVE10" s="154">
        <v>0</v>
      </c>
      <c r="TVF10" s="154">
        <v>0</v>
      </c>
      <c r="TVG10" s="154">
        <v>0</v>
      </c>
      <c r="TVH10" s="154">
        <v>0</v>
      </c>
      <c r="TVI10" s="154">
        <v>0</v>
      </c>
      <c r="TVJ10" s="154">
        <v>0</v>
      </c>
      <c r="TVK10" s="154">
        <v>0</v>
      </c>
      <c r="TVL10" s="154">
        <v>0</v>
      </c>
      <c r="TVM10" s="154">
        <v>0</v>
      </c>
      <c r="TVN10" s="154">
        <v>0</v>
      </c>
      <c r="TVO10" s="154">
        <v>0</v>
      </c>
      <c r="TVP10" s="154">
        <v>0</v>
      </c>
      <c r="TVQ10" s="154">
        <v>0</v>
      </c>
      <c r="TVR10" s="154">
        <v>0</v>
      </c>
      <c r="TVS10" s="154">
        <v>0</v>
      </c>
      <c r="TVT10" s="154">
        <v>0</v>
      </c>
      <c r="TVU10" s="154">
        <v>0</v>
      </c>
      <c r="TVV10" s="154">
        <v>0</v>
      </c>
      <c r="TVW10" s="154">
        <v>0</v>
      </c>
      <c r="TVX10" s="154">
        <v>0</v>
      </c>
      <c r="TVY10" s="154">
        <v>0</v>
      </c>
      <c r="TVZ10" s="154">
        <v>0</v>
      </c>
      <c r="TWA10" s="154">
        <v>0</v>
      </c>
      <c r="TWB10" s="154">
        <v>0</v>
      </c>
      <c r="TWC10" s="154">
        <v>0</v>
      </c>
      <c r="TWD10" s="154">
        <v>0</v>
      </c>
      <c r="TWE10" s="154">
        <v>0</v>
      </c>
      <c r="TWF10" s="154">
        <v>0</v>
      </c>
      <c r="TWG10" s="154">
        <v>0</v>
      </c>
      <c r="TWH10" s="154">
        <v>0</v>
      </c>
      <c r="TWI10" s="154">
        <v>0</v>
      </c>
      <c r="TWJ10" s="154">
        <v>0</v>
      </c>
      <c r="TWK10" s="154">
        <v>0</v>
      </c>
      <c r="TWL10" s="154">
        <v>0</v>
      </c>
      <c r="TWM10" s="154">
        <v>0</v>
      </c>
      <c r="TWN10" s="154">
        <v>0</v>
      </c>
      <c r="TWO10" s="154">
        <v>0</v>
      </c>
      <c r="TWP10" s="154">
        <v>0</v>
      </c>
      <c r="TWQ10" s="154">
        <v>0</v>
      </c>
      <c r="TWR10" s="154">
        <v>0</v>
      </c>
      <c r="TWS10" s="154">
        <v>0</v>
      </c>
      <c r="TWT10" s="154">
        <v>0</v>
      </c>
      <c r="TWU10" s="154">
        <v>0</v>
      </c>
      <c r="TWV10" s="154">
        <v>0</v>
      </c>
      <c r="TWW10" s="154">
        <v>0</v>
      </c>
      <c r="TWX10" s="154">
        <v>0</v>
      </c>
      <c r="TWY10" s="154">
        <v>0</v>
      </c>
      <c r="TWZ10" s="154">
        <v>0</v>
      </c>
      <c r="TXA10" s="154">
        <v>0</v>
      </c>
      <c r="TXB10" s="154">
        <v>0</v>
      </c>
      <c r="TXC10" s="154">
        <v>0</v>
      </c>
      <c r="TXD10" s="154">
        <v>0</v>
      </c>
      <c r="TXE10" s="154">
        <v>0</v>
      </c>
      <c r="TXF10" s="154">
        <v>0</v>
      </c>
      <c r="TXG10" s="154">
        <v>0</v>
      </c>
      <c r="TXH10" s="154">
        <v>0</v>
      </c>
      <c r="TXI10" s="154">
        <v>0</v>
      </c>
      <c r="TXJ10" s="154">
        <v>0</v>
      </c>
      <c r="TXK10" s="154">
        <v>0</v>
      </c>
      <c r="TXL10" s="154">
        <v>0</v>
      </c>
      <c r="TXM10" s="154">
        <v>0</v>
      </c>
      <c r="TXN10" s="154">
        <v>0</v>
      </c>
      <c r="TXO10" s="154">
        <v>0</v>
      </c>
      <c r="TXP10" s="154">
        <v>0</v>
      </c>
      <c r="TXQ10" s="154">
        <v>0</v>
      </c>
      <c r="TXR10" s="154">
        <v>0</v>
      </c>
      <c r="TXS10" s="154">
        <v>0</v>
      </c>
      <c r="TXT10" s="154">
        <v>0</v>
      </c>
      <c r="TXU10" s="154">
        <v>0</v>
      </c>
      <c r="TXV10" s="154">
        <v>0</v>
      </c>
      <c r="TXW10" s="154">
        <v>0</v>
      </c>
      <c r="TXX10" s="154">
        <v>0</v>
      </c>
      <c r="TXY10" s="154">
        <v>0</v>
      </c>
      <c r="TXZ10" s="154">
        <v>0</v>
      </c>
      <c r="TYA10" s="154">
        <v>0</v>
      </c>
      <c r="TYB10" s="154">
        <v>0</v>
      </c>
      <c r="TYC10" s="154">
        <v>0</v>
      </c>
      <c r="TYD10" s="154">
        <v>0</v>
      </c>
      <c r="TYE10" s="154">
        <v>0</v>
      </c>
      <c r="TYF10" s="154">
        <v>0</v>
      </c>
      <c r="TYG10" s="154">
        <v>0</v>
      </c>
      <c r="TYH10" s="154">
        <v>0</v>
      </c>
      <c r="TYI10" s="154">
        <v>0</v>
      </c>
      <c r="TYJ10" s="154">
        <v>0</v>
      </c>
      <c r="TYK10" s="154">
        <v>0</v>
      </c>
      <c r="TYL10" s="154">
        <v>0</v>
      </c>
      <c r="TYM10" s="154">
        <v>0</v>
      </c>
      <c r="TYN10" s="154">
        <v>0</v>
      </c>
      <c r="TYO10" s="154">
        <v>0</v>
      </c>
      <c r="TYP10" s="154">
        <v>0</v>
      </c>
      <c r="TYQ10" s="154">
        <v>0</v>
      </c>
      <c r="TYR10" s="154">
        <v>0</v>
      </c>
      <c r="TYS10" s="154">
        <v>0</v>
      </c>
      <c r="TYT10" s="154">
        <v>0</v>
      </c>
      <c r="TYU10" s="154">
        <v>0</v>
      </c>
      <c r="TYV10" s="154">
        <v>0</v>
      </c>
      <c r="TYW10" s="154">
        <v>0</v>
      </c>
      <c r="TYX10" s="154">
        <v>0</v>
      </c>
      <c r="TYY10" s="154">
        <v>0</v>
      </c>
      <c r="TYZ10" s="154">
        <v>0</v>
      </c>
      <c r="TZA10" s="154">
        <v>0</v>
      </c>
      <c r="TZB10" s="154">
        <v>0</v>
      </c>
      <c r="TZC10" s="154">
        <v>0</v>
      </c>
      <c r="TZD10" s="154">
        <v>0</v>
      </c>
      <c r="TZE10" s="154">
        <v>0</v>
      </c>
      <c r="TZF10" s="154">
        <v>0</v>
      </c>
      <c r="TZG10" s="154">
        <v>0</v>
      </c>
      <c r="TZH10" s="154">
        <v>0</v>
      </c>
      <c r="TZI10" s="154">
        <v>0</v>
      </c>
      <c r="TZJ10" s="154">
        <v>0</v>
      </c>
      <c r="TZK10" s="154">
        <v>0</v>
      </c>
      <c r="TZL10" s="154">
        <v>0</v>
      </c>
      <c r="TZM10" s="154">
        <v>0</v>
      </c>
      <c r="TZN10" s="154">
        <v>0</v>
      </c>
      <c r="TZO10" s="154">
        <v>0</v>
      </c>
      <c r="TZP10" s="154">
        <v>0</v>
      </c>
      <c r="TZQ10" s="154">
        <v>0</v>
      </c>
      <c r="TZR10" s="154">
        <v>0</v>
      </c>
      <c r="TZS10" s="154">
        <v>0</v>
      </c>
      <c r="TZT10" s="154">
        <v>0</v>
      </c>
      <c r="TZU10" s="154">
        <v>0</v>
      </c>
      <c r="TZV10" s="154">
        <v>0</v>
      </c>
      <c r="TZW10" s="154">
        <v>0</v>
      </c>
      <c r="TZX10" s="154">
        <v>0</v>
      </c>
      <c r="TZY10" s="154">
        <v>0</v>
      </c>
      <c r="TZZ10" s="154">
        <v>0</v>
      </c>
      <c r="UAA10" s="154">
        <v>0</v>
      </c>
      <c r="UAB10" s="154">
        <v>0</v>
      </c>
      <c r="UAC10" s="154">
        <v>0</v>
      </c>
      <c r="UAD10" s="154">
        <v>0</v>
      </c>
      <c r="UAE10" s="154">
        <v>0</v>
      </c>
      <c r="UAF10" s="154">
        <v>0</v>
      </c>
      <c r="UAG10" s="154">
        <v>0</v>
      </c>
      <c r="UAH10" s="154">
        <v>0</v>
      </c>
      <c r="UAI10" s="154">
        <v>0</v>
      </c>
      <c r="UAJ10" s="154">
        <v>0</v>
      </c>
      <c r="UAK10" s="154">
        <v>0</v>
      </c>
      <c r="UAL10" s="154">
        <v>0</v>
      </c>
      <c r="UAM10" s="154">
        <v>0</v>
      </c>
      <c r="UAN10" s="154">
        <v>0</v>
      </c>
      <c r="UAO10" s="154">
        <v>0</v>
      </c>
      <c r="UAP10" s="154">
        <v>0</v>
      </c>
      <c r="UAQ10" s="154">
        <v>0</v>
      </c>
      <c r="UAR10" s="154">
        <v>0</v>
      </c>
      <c r="UAS10" s="154">
        <v>0</v>
      </c>
      <c r="UAT10" s="154">
        <v>0</v>
      </c>
      <c r="UAU10" s="154">
        <v>0</v>
      </c>
      <c r="UAV10" s="154">
        <v>0</v>
      </c>
      <c r="UAW10" s="154">
        <v>0</v>
      </c>
      <c r="UAX10" s="154">
        <v>0</v>
      </c>
      <c r="UAY10" s="154">
        <v>0</v>
      </c>
      <c r="UAZ10" s="154">
        <v>0</v>
      </c>
      <c r="UBA10" s="154">
        <v>0</v>
      </c>
      <c r="UBB10" s="154">
        <v>0</v>
      </c>
      <c r="UBC10" s="154">
        <v>0</v>
      </c>
      <c r="UBD10" s="154">
        <v>0</v>
      </c>
      <c r="UBE10" s="154">
        <v>0</v>
      </c>
      <c r="UBF10" s="154">
        <v>0</v>
      </c>
      <c r="UBG10" s="154">
        <v>0</v>
      </c>
      <c r="UBH10" s="154">
        <v>0</v>
      </c>
      <c r="UBI10" s="154">
        <v>0</v>
      </c>
      <c r="UBJ10" s="154">
        <v>0</v>
      </c>
      <c r="UBK10" s="154">
        <v>0</v>
      </c>
      <c r="UBL10" s="154">
        <v>0</v>
      </c>
      <c r="UBM10" s="154">
        <v>0</v>
      </c>
      <c r="UBN10" s="154">
        <v>0</v>
      </c>
      <c r="UBO10" s="154">
        <v>0</v>
      </c>
      <c r="UBP10" s="154">
        <v>0</v>
      </c>
      <c r="UBQ10" s="154">
        <v>0</v>
      </c>
      <c r="UBR10" s="154">
        <v>0</v>
      </c>
      <c r="UBS10" s="154">
        <v>0</v>
      </c>
      <c r="UBT10" s="154">
        <v>0</v>
      </c>
      <c r="UBU10" s="154">
        <v>0</v>
      </c>
      <c r="UBV10" s="154">
        <v>0</v>
      </c>
      <c r="UBW10" s="154">
        <v>0</v>
      </c>
      <c r="UBX10" s="154">
        <v>0</v>
      </c>
      <c r="UBY10" s="154">
        <v>0</v>
      </c>
      <c r="UBZ10" s="154">
        <v>0</v>
      </c>
      <c r="UCA10" s="154">
        <v>0</v>
      </c>
      <c r="UCB10" s="154">
        <v>0</v>
      </c>
      <c r="UCC10" s="154">
        <v>0</v>
      </c>
      <c r="UCD10" s="154">
        <v>0</v>
      </c>
      <c r="UCE10" s="154">
        <v>0</v>
      </c>
      <c r="UCF10" s="154">
        <v>0</v>
      </c>
      <c r="UCG10" s="154">
        <v>0</v>
      </c>
      <c r="UCH10" s="154">
        <v>0</v>
      </c>
      <c r="UCI10" s="154">
        <v>0</v>
      </c>
      <c r="UCJ10" s="154">
        <v>0</v>
      </c>
      <c r="UCK10" s="154">
        <v>0</v>
      </c>
      <c r="UCL10" s="154">
        <v>0</v>
      </c>
      <c r="UCM10" s="154">
        <v>0</v>
      </c>
      <c r="UCN10" s="154">
        <v>0</v>
      </c>
      <c r="UCO10" s="154">
        <v>0</v>
      </c>
      <c r="UCP10" s="154">
        <v>0</v>
      </c>
      <c r="UCQ10" s="154">
        <v>0</v>
      </c>
      <c r="UCR10" s="154">
        <v>0</v>
      </c>
      <c r="UCS10" s="154">
        <v>0</v>
      </c>
      <c r="UCT10" s="154">
        <v>0</v>
      </c>
      <c r="UCU10" s="154">
        <v>0</v>
      </c>
      <c r="UCV10" s="154">
        <v>0</v>
      </c>
      <c r="UCW10" s="154">
        <v>0</v>
      </c>
      <c r="UCX10" s="154">
        <v>0</v>
      </c>
      <c r="UCY10" s="154">
        <v>0</v>
      </c>
      <c r="UCZ10" s="154">
        <v>0</v>
      </c>
      <c r="UDA10" s="154">
        <v>0</v>
      </c>
      <c r="UDB10" s="154">
        <v>0</v>
      </c>
      <c r="UDC10" s="154">
        <v>0</v>
      </c>
      <c r="UDD10" s="154">
        <v>0</v>
      </c>
      <c r="UDE10" s="154">
        <v>0</v>
      </c>
      <c r="UDF10" s="154">
        <v>0</v>
      </c>
      <c r="UDG10" s="154">
        <v>0</v>
      </c>
      <c r="UDH10" s="154">
        <v>0</v>
      </c>
      <c r="UDI10" s="154">
        <v>0</v>
      </c>
      <c r="UDJ10" s="154">
        <v>0</v>
      </c>
      <c r="UDK10" s="154">
        <v>0</v>
      </c>
      <c r="UDL10" s="154">
        <v>0</v>
      </c>
      <c r="UDM10" s="154">
        <v>0</v>
      </c>
      <c r="UDN10" s="154">
        <v>0</v>
      </c>
      <c r="UDO10" s="154">
        <v>0</v>
      </c>
      <c r="UDP10" s="154">
        <v>0</v>
      </c>
      <c r="UDQ10" s="154">
        <v>0</v>
      </c>
      <c r="UDR10" s="154">
        <v>0</v>
      </c>
      <c r="UDS10" s="154">
        <v>0</v>
      </c>
      <c r="UDT10" s="154">
        <v>0</v>
      </c>
      <c r="UDU10" s="154">
        <v>0</v>
      </c>
      <c r="UDV10" s="154">
        <v>0</v>
      </c>
      <c r="UDW10" s="154">
        <v>0</v>
      </c>
      <c r="UDX10" s="154">
        <v>0</v>
      </c>
      <c r="UDY10" s="154">
        <v>0</v>
      </c>
      <c r="UDZ10" s="154">
        <v>0</v>
      </c>
      <c r="UEA10" s="154">
        <v>0</v>
      </c>
      <c r="UEB10" s="154">
        <v>0</v>
      </c>
      <c r="UEC10" s="154">
        <v>0</v>
      </c>
      <c r="UED10" s="154">
        <v>0</v>
      </c>
      <c r="UEE10" s="154">
        <v>0</v>
      </c>
      <c r="UEF10" s="154">
        <v>0</v>
      </c>
      <c r="UEG10" s="154">
        <v>0</v>
      </c>
      <c r="UEH10" s="154">
        <v>0</v>
      </c>
      <c r="UEI10" s="154">
        <v>0</v>
      </c>
      <c r="UEJ10" s="154">
        <v>0</v>
      </c>
      <c r="UEK10" s="154">
        <v>0</v>
      </c>
      <c r="UEL10" s="154">
        <v>0</v>
      </c>
      <c r="UEM10" s="154">
        <v>0</v>
      </c>
      <c r="UEN10" s="154">
        <v>0</v>
      </c>
      <c r="UEO10" s="154">
        <v>0</v>
      </c>
      <c r="UEP10" s="154">
        <v>0</v>
      </c>
      <c r="UEQ10" s="154">
        <v>0</v>
      </c>
      <c r="UER10" s="154">
        <v>0</v>
      </c>
      <c r="UES10" s="154">
        <v>0</v>
      </c>
      <c r="UET10" s="154">
        <v>0</v>
      </c>
      <c r="UEU10" s="154">
        <v>0</v>
      </c>
      <c r="UEV10" s="154">
        <v>0</v>
      </c>
      <c r="UEW10" s="154">
        <v>0</v>
      </c>
      <c r="UEX10" s="154">
        <v>0</v>
      </c>
      <c r="UEY10" s="154">
        <v>0</v>
      </c>
      <c r="UEZ10" s="154">
        <v>0</v>
      </c>
      <c r="UFA10" s="154">
        <v>0</v>
      </c>
      <c r="UFB10" s="154">
        <v>0</v>
      </c>
      <c r="UFC10" s="154">
        <v>0</v>
      </c>
      <c r="UFD10" s="154">
        <v>0</v>
      </c>
      <c r="UFE10" s="154">
        <v>0</v>
      </c>
      <c r="UFF10" s="154">
        <v>0</v>
      </c>
      <c r="UFG10" s="154">
        <v>0</v>
      </c>
      <c r="UFH10" s="154">
        <v>0</v>
      </c>
      <c r="UFI10" s="154">
        <v>0</v>
      </c>
      <c r="UFJ10" s="154">
        <v>0</v>
      </c>
      <c r="UFK10" s="154">
        <v>0</v>
      </c>
      <c r="UFL10" s="154">
        <v>0</v>
      </c>
      <c r="UFM10" s="154">
        <v>0</v>
      </c>
      <c r="UFN10" s="154">
        <v>0</v>
      </c>
      <c r="UFO10" s="154">
        <v>0</v>
      </c>
      <c r="UFP10" s="154">
        <v>0</v>
      </c>
      <c r="UFQ10" s="154">
        <v>0</v>
      </c>
      <c r="UFR10" s="154">
        <v>0</v>
      </c>
      <c r="UFS10" s="154">
        <v>0</v>
      </c>
      <c r="UFT10" s="154">
        <v>0</v>
      </c>
      <c r="UFU10" s="154">
        <v>0</v>
      </c>
      <c r="UFV10" s="154">
        <v>0</v>
      </c>
      <c r="UFW10" s="154">
        <v>0</v>
      </c>
      <c r="UFX10" s="154">
        <v>0</v>
      </c>
      <c r="UFY10" s="154">
        <v>0</v>
      </c>
      <c r="UFZ10" s="154">
        <v>0</v>
      </c>
      <c r="UGA10" s="154">
        <v>0</v>
      </c>
      <c r="UGB10" s="154">
        <v>0</v>
      </c>
      <c r="UGC10" s="154">
        <v>0</v>
      </c>
      <c r="UGD10" s="154">
        <v>0</v>
      </c>
      <c r="UGE10" s="154">
        <v>0</v>
      </c>
      <c r="UGF10" s="154">
        <v>0</v>
      </c>
      <c r="UGG10" s="154">
        <v>0</v>
      </c>
      <c r="UGH10" s="154">
        <v>0</v>
      </c>
      <c r="UGI10" s="154">
        <v>0</v>
      </c>
      <c r="UGJ10" s="154">
        <v>0</v>
      </c>
      <c r="UGK10" s="154">
        <v>0</v>
      </c>
      <c r="UGL10" s="154">
        <v>0</v>
      </c>
      <c r="UGM10" s="154">
        <v>0</v>
      </c>
      <c r="UGN10" s="154">
        <v>0</v>
      </c>
      <c r="UGO10" s="154">
        <v>0</v>
      </c>
      <c r="UGP10" s="154">
        <v>0</v>
      </c>
      <c r="UGQ10" s="154">
        <v>0</v>
      </c>
      <c r="UGR10" s="154">
        <v>0</v>
      </c>
      <c r="UGS10" s="154">
        <v>0</v>
      </c>
      <c r="UGT10" s="154">
        <v>0</v>
      </c>
      <c r="UGU10" s="154">
        <v>0</v>
      </c>
      <c r="UGV10" s="154">
        <v>0</v>
      </c>
      <c r="UGW10" s="154">
        <v>0</v>
      </c>
      <c r="UGX10" s="154">
        <v>0</v>
      </c>
      <c r="UGY10" s="154">
        <v>0</v>
      </c>
      <c r="UGZ10" s="154">
        <v>0</v>
      </c>
      <c r="UHA10" s="154">
        <v>0</v>
      </c>
      <c r="UHB10" s="154">
        <v>0</v>
      </c>
      <c r="UHC10" s="154">
        <v>0</v>
      </c>
      <c r="UHD10" s="154">
        <v>0</v>
      </c>
      <c r="UHE10" s="154">
        <v>0</v>
      </c>
      <c r="UHF10" s="154">
        <v>0</v>
      </c>
      <c r="UHG10" s="154">
        <v>0</v>
      </c>
      <c r="UHH10" s="154">
        <v>0</v>
      </c>
      <c r="UHI10" s="154">
        <v>0</v>
      </c>
      <c r="UHJ10" s="154">
        <v>0</v>
      </c>
      <c r="UHK10" s="154">
        <v>0</v>
      </c>
      <c r="UHL10" s="154">
        <v>0</v>
      </c>
      <c r="UHM10" s="154">
        <v>0</v>
      </c>
      <c r="UHN10" s="154">
        <v>0</v>
      </c>
      <c r="UHO10" s="154">
        <v>0</v>
      </c>
      <c r="UHP10" s="154">
        <v>0</v>
      </c>
      <c r="UHQ10" s="154">
        <v>0</v>
      </c>
      <c r="UHR10" s="154">
        <v>0</v>
      </c>
      <c r="UHS10" s="154">
        <v>0</v>
      </c>
      <c r="UHT10" s="154">
        <v>0</v>
      </c>
      <c r="UHU10" s="154">
        <v>0</v>
      </c>
      <c r="UHV10" s="154">
        <v>0</v>
      </c>
      <c r="UHW10" s="154">
        <v>0</v>
      </c>
      <c r="UHX10" s="154">
        <v>0</v>
      </c>
      <c r="UHY10" s="154">
        <v>0</v>
      </c>
      <c r="UHZ10" s="154">
        <v>0</v>
      </c>
      <c r="UIA10" s="154">
        <v>0</v>
      </c>
      <c r="UIB10" s="154">
        <v>0</v>
      </c>
      <c r="UIC10" s="154">
        <v>0</v>
      </c>
      <c r="UID10" s="154">
        <v>0</v>
      </c>
      <c r="UIE10" s="154">
        <v>0</v>
      </c>
      <c r="UIF10" s="154">
        <v>0</v>
      </c>
      <c r="UIG10" s="154">
        <v>0</v>
      </c>
      <c r="UIH10" s="154">
        <v>0</v>
      </c>
      <c r="UII10" s="154">
        <v>0</v>
      </c>
      <c r="UIJ10" s="154">
        <v>0</v>
      </c>
      <c r="UIK10" s="154">
        <v>0</v>
      </c>
      <c r="UIL10" s="154">
        <v>0</v>
      </c>
      <c r="UIM10" s="154">
        <v>0</v>
      </c>
      <c r="UIN10" s="154">
        <v>0</v>
      </c>
      <c r="UIO10" s="154">
        <v>0</v>
      </c>
      <c r="UIP10" s="154">
        <v>0</v>
      </c>
      <c r="UIQ10" s="154">
        <v>0</v>
      </c>
      <c r="UIR10" s="154">
        <v>0</v>
      </c>
      <c r="UIS10" s="154">
        <v>0</v>
      </c>
      <c r="UIT10" s="154">
        <v>0</v>
      </c>
      <c r="UIU10" s="154">
        <v>0</v>
      </c>
      <c r="UIV10" s="154">
        <v>0</v>
      </c>
      <c r="UIW10" s="154">
        <v>0</v>
      </c>
      <c r="UIX10" s="154">
        <v>0</v>
      </c>
      <c r="UIY10" s="154">
        <v>0</v>
      </c>
      <c r="UIZ10" s="154">
        <v>0</v>
      </c>
      <c r="UJA10" s="154">
        <v>0</v>
      </c>
      <c r="UJB10" s="154">
        <v>0</v>
      </c>
      <c r="UJC10" s="154">
        <v>0</v>
      </c>
      <c r="UJD10" s="154">
        <v>0</v>
      </c>
      <c r="UJE10" s="154">
        <v>0</v>
      </c>
      <c r="UJF10" s="154">
        <v>0</v>
      </c>
      <c r="UJG10" s="154">
        <v>0</v>
      </c>
      <c r="UJH10" s="154">
        <v>0</v>
      </c>
      <c r="UJI10" s="154">
        <v>0</v>
      </c>
      <c r="UJJ10" s="154">
        <v>0</v>
      </c>
      <c r="UJK10" s="154">
        <v>0</v>
      </c>
      <c r="UJL10" s="154">
        <v>0</v>
      </c>
      <c r="UJM10" s="154">
        <v>0</v>
      </c>
      <c r="UJN10" s="154">
        <v>0</v>
      </c>
      <c r="UJO10" s="154">
        <v>0</v>
      </c>
      <c r="UJP10" s="154">
        <v>0</v>
      </c>
      <c r="UJQ10" s="154">
        <v>0</v>
      </c>
      <c r="UJR10" s="154">
        <v>0</v>
      </c>
      <c r="UJS10" s="154">
        <v>0</v>
      </c>
      <c r="UJT10" s="154">
        <v>0</v>
      </c>
      <c r="UJU10" s="154">
        <v>0</v>
      </c>
      <c r="UJV10" s="154">
        <v>0</v>
      </c>
      <c r="UJW10" s="154">
        <v>0</v>
      </c>
      <c r="UJX10" s="154">
        <v>0</v>
      </c>
      <c r="UJY10" s="154">
        <v>0</v>
      </c>
      <c r="UJZ10" s="154">
        <v>0</v>
      </c>
      <c r="UKA10" s="154">
        <v>0</v>
      </c>
      <c r="UKB10" s="154">
        <v>0</v>
      </c>
      <c r="UKC10" s="154">
        <v>0</v>
      </c>
      <c r="UKD10" s="154">
        <v>0</v>
      </c>
      <c r="UKE10" s="154">
        <v>0</v>
      </c>
      <c r="UKF10" s="154">
        <v>0</v>
      </c>
      <c r="UKG10" s="154">
        <v>0</v>
      </c>
      <c r="UKH10" s="154">
        <v>0</v>
      </c>
      <c r="UKI10" s="154">
        <v>0</v>
      </c>
      <c r="UKJ10" s="154">
        <v>0</v>
      </c>
      <c r="UKK10" s="154">
        <v>0</v>
      </c>
      <c r="UKL10" s="154">
        <v>0</v>
      </c>
      <c r="UKM10" s="154">
        <v>0</v>
      </c>
      <c r="UKN10" s="154">
        <v>0</v>
      </c>
      <c r="UKO10" s="154">
        <v>0</v>
      </c>
      <c r="UKP10" s="154">
        <v>0</v>
      </c>
      <c r="UKQ10" s="154">
        <v>0</v>
      </c>
      <c r="UKR10" s="154">
        <v>0</v>
      </c>
      <c r="UKS10" s="154">
        <v>0</v>
      </c>
      <c r="UKT10" s="154">
        <v>0</v>
      </c>
      <c r="UKU10" s="154">
        <v>0</v>
      </c>
      <c r="UKV10" s="154">
        <v>0</v>
      </c>
      <c r="UKW10" s="154">
        <v>0</v>
      </c>
      <c r="UKX10" s="154">
        <v>0</v>
      </c>
      <c r="UKY10" s="154">
        <v>0</v>
      </c>
      <c r="UKZ10" s="154">
        <v>0</v>
      </c>
      <c r="ULA10" s="154">
        <v>0</v>
      </c>
      <c r="ULB10" s="154">
        <v>0</v>
      </c>
      <c r="ULC10" s="154">
        <v>0</v>
      </c>
      <c r="ULD10" s="154">
        <v>0</v>
      </c>
      <c r="ULE10" s="154">
        <v>0</v>
      </c>
      <c r="ULF10" s="154">
        <v>0</v>
      </c>
      <c r="ULG10" s="154">
        <v>0</v>
      </c>
      <c r="ULH10" s="154">
        <v>0</v>
      </c>
      <c r="ULI10" s="154">
        <v>0</v>
      </c>
      <c r="ULJ10" s="154">
        <v>0</v>
      </c>
      <c r="ULK10" s="154">
        <v>0</v>
      </c>
      <c r="ULL10" s="154">
        <v>0</v>
      </c>
      <c r="ULM10" s="154">
        <v>0</v>
      </c>
      <c r="ULN10" s="154">
        <v>0</v>
      </c>
      <c r="ULO10" s="154">
        <v>0</v>
      </c>
      <c r="ULP10" s="154">
        <v>0</v>
      </c>
      <c r="ULQ10" s="154">
        <v>0</v>
      </c>
      <c r="ULR10" s="154">
        <v>0</v>
      </c>
      <c r="ULS10" s="154">
        <v>0</v>
      </c>
      <c r="ULT10" s="154">
        <v>0</v>
      </c>
      <c r="ULU10" s="154">
        <v>0</v>
      </c>
      <c r="ULV10" s="154">
        <v>0</v>
      </c>
      <c r="ULW10" s="154">
        <v>0</v>
      </c>
      <c r="ULX10" s="154">
        <v>0</v>
      </c>
      <c r="ULY10" s="154">
        <v>0</v>
      </c>
      <c r="ULZ10" s="154">
        <v>0</v>
      </c>
      <c r="UMA10" s="154">
        <v>0</v>
      </c>
      <c r="UMB10" s="154">
        <v>0</v>
      </c>
      <c r="UMC10" s="154">
        <v>0</v>
      </c>
      <c r="UMD10" s="154">
        <v>0</v>
      </c>
      <c r="UME10" s="154">
        <v>0</v>
      </c>
      <c r="UMF10" s="154">
        <v>0</v>
      </c>
      <c r="UMG10" s="154">
        <v>0</v>
      </c>
      <c r="UMH10" s="154">
        <v>0</v>
      </c>
      <c r="UMI10" s="154">
        <v>0</v>
      </c>
      <c r="UMJ10" s="154">
        <v>0</v>
      </c>
      <c r="UMK10" s="154">
        <v>0</v>
      </c>
      <c r="UML10" s="154">
        <v>0</v>
      </c>
      <c r="UMM10" s="154">
        <v>0</v>
      </c>
      <c r="UMN10" s="154">
        <v>0</v>
      </c>
      <c r="UMO10" s="154">
        <v>0</v>
      </c>
      <c r="UMP10" s="154">
        <v>0</v>
      </c>
      <c r="UMQ10" s="154">
        <v>0</v>
      </c>
      <c r="UMR10" s="154">
        <v>0</v>
      </c>
      <c r="UMS10" s="154">
        <v>0</v>
      </c>
      <c r="UMT10" s="154">
        <v>0</v>
      </c>
      <c r="UMU10" s="154">
        <v>0</v>
      </c>
      <c r="UMV10" s="154">
        <v>0</v>
      </c>
      <c r="UMW10" s="154">
        <v>0</v>
      </c>
      <c r="UMX10" s="154">
        <v>0</v>
      </c>
      <c r="UMY10" s="154">
        <v>0</v>
      </c>
      <c r="UMZ10" s="154">
        <v>0</v>
      </c>
      <c r="UNA10" s="154">
        <v>0</v>
      </c>
      <c r="UNB10" s="154">
        <v>0</v>
      </c>
      <c r="UNC10" s="154">
        <v>0</v>
      </c>
      <c r="UND10" s="154">
        <v>0</v>
      </c>
      <c r="UNE10" s="154">
        <v>0</v>
      </c>
      <c r="UNF10" s="154">
        <v>0</v>
      </c>
      <c r="UNG10" s="154">
        <v>0</v>
      </c>
      <c r="UNH10" s="154">
        <v>0</v>
      </c>
      <c r="UNI10" s="154">
        <v>0</v>
      </c>
      <c r="UNJ10" s="154">
        <v>0</v>
      </c>
      <c r="UNK10" s="154">
        <v>0</v>
      </c>
      <c r="UNL10" s="154">
        <v>0</v>
      </c>
      <c r="UNM10" s="154">
        <v>0</v>
      </c>
      <c r="UNN10" s="154">
        <v>0</v>
      </c>
      <c r="UNO10" s="154">
        <v>0</v>
      </c>
      <c r="UNP10" s="154">
        <v>0</v>
      </c>
      <c r="UNQ10" s="154">
        <v>0</v>
      </c>
      <c r="UNR10" s="154">
        <v>0</v>
      </c>
      <c r="UNS10" s="154">
        <v>0</v>
      </c>
      <c r="UNT10" s="154">
        <v>0</v>
      </c>
      <c r="UNU10" s="154">
        <v>0</v>
      </c>
      <c r="UNV10" s="154">
        <v>0</v>
      </c>
      <c r="UNW10" s="154">
        <v>0</v>
      </c>
      <c r="UNX10" s="154">
        <v>0</v>
      </c>
      <c r="UNY10" s="154">
        <v>0</v>
      </c>
      <c r="UNZ10" s="154">
        <v>0</v>
      </c>
      <c r="UOA10" s="154">
        <v>0</v>
      </c>
      <c r="UOB10" s="154">
        <v>0</v>
      </c>
      <c r="UOC10" s="154">
        <v>0</v>
      </c>
      <c r="UOD10" s="154">
        <v>0</v>
      </c>
      <c r="UOE10" s="154">
        <v>0</v>
      </c>
      <c r="UOF10" s="154">
        <v>0</v>
      </c>
      <c r="UOG10" s="154">
        <v>0</v>
      </c>
      <c r="UOH10" s="154">
        <v>0</v>
      </c>
      <c r="UOI10" s="154">
        <v>0</v>
      </c>
      <c r="UOJ10" s="154">
        <v>0</v>
      </c>
      <c r="UOK10" s="154">
        <v>0</v>
      </c>
      <c r="UOL10" s="154">
        <v>0</v>
      </c>
      <c r="UOM10" s="154">
        <v>0</v>
      </c>
      <c r="UON10" s="154">
        <v>0</v>
      </c>
      <c r="UOO10" s="154">
        <v>0</v>
      </c>
      <c r="UOP10" s="154">
        <v>0</v>
      </c>
      <c r="UOQ10" s="154">
        <v>0</v>
      </c>
      <c r="UOR10" s="154">
        <v>0</v>
      </c>
      <c r="UOS10" s="154">
        <v>0</v>
      </c>
      <c r="UOT10" s="154">
        <v>0</v>
      </c>
      <c r="UOU10" s="154">
        <v>0</v>
      </c>
      <c r="UOV10" s="154">
        <v>0</v>
      </c>
      <c r="UOW10" s="154">
        <v>0</v>
      </c>
      <c r="UOX10" s="154">
        <v>0</v>
      </c>
      <c r="UOY10" s="154">
        <v>0</v>
      </c>
      <c r="UOZ10" s="154">
        <v>0</v>
      </c>
      <c r="UPA10" s="154">
        <v>0</v>
      </c>
      <c r="UPB10" s="154">
        <v>0</v>
      </c>
      <c r="UPC10" s="154">
        <v>0</v>
      </c>
      <c r="UPD10" s="154">
        <v>0</v>
      </c>
      <c r="UPE10" s="154">
        <v>0</v>
      </c>
      <c r="UPF10" s="154">
        <v>0</v>
      </c>
      <c r="UPG10" s="154">
        <v>0</v>
      </c>
      <c r="UPH10" s="154">
        <v>0</v>
      </c>
      <c r="UPI10" s="154">
        <v>0</v>
      </c>
      <c r="UPJ10" s="154">
        <v>0</v>
      </c>
      <c r="UPK10" s="154">
        <v>0</v>
      </c>
      <c r="UPL10" s="154">
        <v>0</v>
      </c>
      <c r="UPM10" s="154">
        <v>0</v>
      </c>
      <c r="UPN10" s="154">
        <v>0</v>
      </c>
      <c r="UPO10" s="154">
        <v>0</v>
      </c>
      <c r="UPP10" s="154">
        <v>0</v>
      </c>
      <c r="UPQ10" s="154">
        <v>0</v>
      </c>
      <c r="UPR10" s="154">
        <v>0</v>
      </c>
      <c r="UPS10" s="154">
        <v>0</v>
      </c>
      <c r="UPT10" s="154">
        <v>0</v>
      </c>
      <c r="UPU10" s="154">
        <v>0</v>
      </c>
      <c r="UPV10" s="154">
        <v>0</v>
      </c>
      <c r="UPW10" s="154">
        <v>0</v>
      </c>
      <c r="UPX10" s="154">
        <v>0</v>
      </c>
      <c r="UPY10" s="154">
        <v>0</v>
      </c>
      <c r="UPZ10" s="154">
        <v>0</v>
      </c>
      <c r="UQA10" s="154">
        <v>0</v>
      </c>
      <c r="UQB10" s="154">
        <v>0</v>
      </c>
      <c r="UQC10" s="154">
        <v>0</v>
      </c>
      <c r="UQD10" s="154">
        <v>0</v>
      </c>
      <c r="UQE10" s="154">
        <v>0</v>
      </c>
      <c r="UQF10" s="154">
        <v>0</v>
      </c>
      <c r="UQG10" s="154">
        <v>0</v>
      </c>
      <c r="UQH10" s="154">
        <v>0</v>
      </c>
      <c r="UQI10" s="154">
        <v>0</v>
      </c>
      <c r="UQJ10" s="154">
        <v>0</v>
      </c>
      <c r="UQK10" s="154">
        <v>0</v>
      </c>
      <c r="UQL10" s="154">
        <v>0</v>
      </c>
      <c r="UQM10" s="154">
        <v>0</v>
      </c>
      <c r="UQN10" s="154">
        <v>0</v>
      </c>
      <c r="UQO10" s="154">
        <v>0</v>
      </c>
      <c r="UQP10" s="154">
        <v>0</v>
      </c>
      <c r="UQQ10" s="154">
        <v>0</v>
      </c>
      <c r="UQR10" s="154">
        <v>0</v>
      </c>
      <c r="UQS10" s="154">
        <v>0</v>
      </c>
      <c r="UQT10" s="154">
        <v>0</v>
      </c>
      <c r="UQU10" s="154">
        <v>0</v>
      </c>
      <c r="UQV10" s="154">
        <v>0</v>
      </c>
      <c r="UQW10" s="154">
        <v>0</v>
      </c>
      <c r="UQX10" s="154">
        <v>0</v>
      </c>
      <c r="UQY10" s="154">
        <v>0</v>
      </c>
      <c r="UQZ10" s="154">
        <v>0</v>
      </c>
      <c r="URA10" s="154">
        <v>0</v>
      </c>
      <c r="URB10" s="154">
        <v>0</v>
      </c>
      <c r="URC10" s="154">
        <v>0</v>
      </c>
      <c r="URD10" s="154">
        <v>0</v>
      </c>
      <c r="URE10" s="154">
        <v>0</v>
      </c>
      <c r="URF10" s="154">
        <v>0</v>
      </c>
      <c r="URG10" s="154">
        <v>0</v>
      </c>
      <c r="URH10" s="154">
        <v>0</v>
      </c>
      <c r="URI10" s="154">
        <v>0</v>
      </c>
      <c r="URJ10" s="154">
        <v>0</v>
      </c>
      <c r="URK10" s="154">
        <v>0</v>
      </c>
      <c r="URL10" s="154">
        <v>0</v>
      </c>
      <c r="URM10" s="154">
        <v>0</v>
      </c>
      <c r="URN10" s="154">
        <v>0</v>
      </c>
      <c r="URO10" s="154">
        <v>0</v>
      </c>
      <c r="URP10" s="154">
        <v>0</v>
      </c>
      <c r="URQ10" s="154">
        <v>0</v>
      </c>
      <c r="URR10" s="154">
        <v>0</v>
      </c>
      <c r="URS10" s="154">
        <v>0</v>
      </c>
      <c r="URT10" s="154">
        <v>0</v>
      </c>
      <c r="URU10" s="154">
        <v>0</v>
      </c>
      <c r="URV10" s="154">
        <v>0</v>
      </c>
      <c r="URW10" s="154">
        <v>0</v>
      </c>
      <c r="URX10" s="154">
        <v>0</v>
      </c>
      <c r="URY10" s="154">
        <v>0</v>
      </c>
      <c r="URZ10" s="154">
        <v>0</v>
      </c>
      <c r="USA10" s="154">
        <v>0</v>
      </c>
      <c r="USB10" s="154">
        <v>0</v>
      </c>
      <c r="USC10" s="154">
        <v>0</v>
      </c>
      <c r="USD10" s="154">
        <v>0</v>
      </c>
      <c r="USE10" s="154">
        <v>0</v>
      </c>
      <c r="USF10" s="154">
        <v>0</v>
      </c>
      <c r="USG10" s="154">
        <v>0</v>
      </c>
      <c r="USH10" s="154">
        <v>0</v>
      </c>
      <c r="USI10" s="154">
        <v>0</v>
      </c>
      <c r="USJ10" s="154">
        <v>0</v>
      </c>
      <c r="USK10" s="154">
        <v>0</v>
      </c>
      <c r="USL10" s="154">
        <v>0</v>
      </c>
      <c r="USM10" s="154">
        <v>0</v>
      </c>
      <c r="USN10" s="154">
        <v>0</v>
      </c>
      <c r="USO10" s="154">
        <v>0</v>
      </c>
      <c r="USP10" s="154">
        <v>0</v>
      </c>
      <c r="USQ10" s="154">
        <v>0</v>
      </c>
      <c r="USR10" s="154">
        <v>0</v>
      </c>
      <c r="USS10" s="154">
        <v>0</v>
      </c>
      <c r="UST10" s="154">
        <v>0</v>
      </c>
      <c r="USU10" s="154">
        <v>0</v>
      </c>
      <c r="USV10" s="154">
        <v>0</v>
      </c>
      <c r="USW10" s="154">
        <v>0</v>
      </c>
      <c r="USX10" s="154">
        <v>0</v>
      </c>
      <c r="USY10" s="154">
        <v>0</v>
      </c>
      <c r="USZ10" s="154">
        <v>0</v>
      </c>
      <c r="UTA10" s="154">
        <v>0</v>
      </c>
      <c r="UTB10" s="154">
        <v>0</v>
      </c>
      <c r="UTC10" s="154">
        <v>0</v>
      </c>
      <c r="UTD10" s="154">
        <v>0</v>
      </c>
      <c r="UTE10" s="154">
        <v>0</v>
      </c>
      <c r="UTF10" s="154">
        <v>0</v>
      </c>
      <c r="UTG10" s="154">
        <v>0</v>
      </c>
      <c r="UTH10" s="154">
        <v>0</v>
      </c>
      <c r="UTI10" s="154">
        <v>0</v>
      </c>
      <c r="UTJ10" s="154">
        <v>0</v>
      </c>
      <c r="UTK10" s="154">
        <v>0</v>
      </c>
      <c r="UTL10" s="154">
        <v>0</v>
      </c>
      <c r="UTM10" s="154">
        <v>0</v>
      </c>
      <c r="UTN10" s="154">
        <v>0</v>
      </c>
      <c r="UTO10" s="154">
        <v>0</v>
      </c>
      <c r="UTP10" s="154">
        <v>0</v>
      </c>
      <c r="UTQ10" s="154">
        <v>0</v>
      </c>
      <c r="UTR10" s="154">
        <v>0</v>
      </c>
      <c r="UTS10" s="154">
        <v>0</v>
      </c>
      <c r="UTT10" s="154">
        <v>0</v>
      </c>
      <c r="UTU10" s="154">
        <v>0</v>
      </c>
      <c r="UTV10" s="154">
        <v>0</v>
      </c>
      <c r="UTW10" s="154">
        <v>0</v>
      </c>
      <c r="UTX10" s="154">
        <v>0</v>
      </c>
      <c r="UTY10" s="154">
        <v>0</v>
      </c>
      <c r="UTZ10" s="154">
        <v>0</v>
      </c>
      <c r="UUA10" s="154">
        <v>0</v>
      </c>
      <c r="UUB10" s="154">
        <v>0</v>
      </c>
      <c r="UUC10" s="154">
        <v>0</v>
      </c>
      <c r="UUD10" s="154">
        <v>0</v>
      </c>
      <c r="UUE10" s="154">
        <v>0</v>
      </c>
      <c r="UUF10" s="154">
        <v>0</v>
      </c>
      <c r="UUG10" s="154">
        <v>0</v>
      </c>
      <c r="UUH10" s="154">
        <v>0</v>
      </c>
      <c r="UUI10" s="154">
        <v>0</v>
      </c>
      <c r="UUJ10" s="154">
        <v>0</v>
      </c>
      <c r="UUK10" s="154">
        <v>0</v>
      </c>
      <c r="UUL10" s="154">
        <v>0</v>
      </c>
      <c r="UUM10" s="154">
        <v>0</v>
      </c>
      <c r="UUN10" s="154">
        <v>0</v>
      </c>
      <c r="UUO10" s="154">
        <v>0</v>
      </c>
      <c r="UUP10" s="154">
        <v>0</v>
      </c>
      <c r="UUQ10" s="154">
        <v>0</v>
      </c>
      <c r="UUR10" s="154">
        <v>0</v>
      </c>
      <c r="UUS10" s="154">
        <v>0</v>
      </c>
      <c r="UUT10" s="154">
        <v>0</v>
      </c>
      <c r="UUU10" s="154">
        <v>0</v>
      </c>
      <c r="UUV10" s="154">
        <v>0</v>
      </c>
      <c r="UUW10" s="154">
        <v>0</v>
      </c>
      <c r="UUX10" s="154">
        <v>0</v>
      </c>
      <c r="UUY10" s="154">
        <v>0</v>
      </c>
      <c r="UUZ10" s="154">
        <v>0</v>
      </c>
      <c r="UVA10" s="154">
        <v>0</v>
      </c>
      <c r="UVB10" s="154">
        <v>0</v>
      </c>
      <c r="UVC10" s="154">
        <v>0</v>
      </c>
      <c r="UVD10" s="154">
        <v>0</v>
      </c>
      <c r="UVE10" s="154">
        <v>0</v>
      </c>
      <c r="UVF10" s="154">
        <v>0</v>
      </c>
      <c r="UVG10" s="154">
        <v>0</v>
      </c>
      <c r="UVH10" s="154">
        <v>0</v>
      </c>
      <c r="UVI10" s="154">
        <v>0</v>
      </c>
      <c r="UVJ10" s="154">
        <v>0</v>
      </c>
      <c r="UVK10" s="154">
        <v>0</v>
      </c>
      <c r="UVL10" s="154">
        <v>0</v>
      </c>
      <c r="UVM10" s="154">
        <v>0</v>
      </c>
      <c r="UVN10" s="154">
        <v>0</v>
      </c>
      <c r="UVO10" s="154">
        <v>0</v>
      </c>
      <c r="UVP10" s="154">
        <v>0</v>
      </c>
      <c r="UVQ10" s="154">
        <v>0</v>
      </c>
      <c r="UVR10" s="154">
        <v>0</v>
      </c>
      <c r="UVS10" s="154">
        <v>0</v>
      </c>
      <c r="UVT10" s="154">
        <v>0</v>
      </c>
      <c r="UVU10" s="154">
        <v>0</v>
      </c>
      <c r="UVV10" s="154">
        <v>0</v>
      </c>
      <c r="UVW10" s="154">
        <v>0</v>
      </c>
      <c r="UVX10" s="154">
        <v>0</v>
      </c>
      <c r="UVY10" s="154">
        <v>0</v>
      </c>
      <c r="UVZ10" s="154">
        <v>0</v>
      </c>
      <c r="UWA10" s="154">
        <v>0</v>
      </c>
      <c r="UWB10" s="154">
        <v>0</v>
      </c>
      <c r="UWC10" s="154">
        <v>0</v>
      </c>
      <c r="UWD10" s="154">
        <v>0</v>
      </c>
      <c r="UWE10" s="154">
        <v>0</v>
      </c>
      <c r="UWF10" s="154">
        <v>0</v>
      </c>
      <c r="UWG10" s="154">
        <v>0</v>
      </c>
      <c r="UWH10" s="154">
        <v>0</v>
      </c>
      <c r="UWI10" s="154">
        <v>0</v>
      </c>
      <c r="UWJ10" s="154">
        <v>0</v>
      </c>
      <c r="UWK10" s="154">
        <v>0</v>
      </c>
      <c r="UWL10" s="154">
        <v>0</v>
      </c>
      <c r="UWM10" s="154">
        <v>0</v>
      </c>
      <c r="UWN10" s="154">
        <v>0</v>
      </c>
      <c r="UWO10" s="154">
        <v>0</v>
      </c>
      <c r="UWP10" s="154">
        <v>0</v>
      </c>
      <c r="UWQ10" s="154">
        <v>0</v>
      </c>
      <c r="UWR10" s="154">
        <v>0</v>
      </c>
      <c r="UWS10" s="154">
        <v>0</v>
      </c>
      <c r="UWT10" s="154">
        <v>0</v>
      </c>
      <c r="UWU10" s="154">
        <v>0</v>
      </c>
      <c r="UWV10" s="154">
        <v>0</v>
      </c>
      <c r="UWW10" s="154">
        <v>0</v>
      </c>
      <c r="UWX10" s="154">
        <v>0</v>
      </c>
      <c r="UWY10" s="154">
        <v>0</v>
      </c>
      <c r="UWZ10" s="154">
        <v>0</v>
      </c>
      <c r="UXA10" s="154">
        <v>0</v>
      </c>
      <c r="UXB10" s="154">
        <v>0</v>
      </c>
      <c r="UXC10" s="154">
        <v>0</v>
      </c>
      <c r="UXD10" s="154">
        <v>0</v>
      </c>
      <c r="UXE10" s="154">
        <v>0</v>
      </c>
      <c r="UXF10" s="154">
        <v>0</v>
      </c>
      <c r="UXG10" s="154">
        <v>0</v>
      </c>
      <c r="UXH10" s="154">
        <v>0</v>
      </c>
      <c r="UXI10" s="154">
        <v>0</v>
      </c>
      <c r="UXJ10" s="154">
        <v>0</v>
      </c>
      <c r="UXK10" s="154">
        <v>0</v>
      </c>
      <c r="UXL10" s="154">
        <v>0</v>
      </c>
      <c r="UXM10" s="154">
        <v>0</v>
      </c>
      <c r="UXN10" s="154">
        <v>0</v>
      </c>
      <c r="UXO10" s="154">
        <v>0</v>
      </c>
      <c r="UXP10" s="154">
        <v>0</v>
      </c>
      <c r="UXQ10" s="154">
        <v>0</v>
      </c>
      <c r="UXR10" s="154">
        <v>0</v>
      </c>
      <c r="UXS10" s="154">
        <v>0</v>
      </c>
      <c r="UXT10" s="154">
        <v>0</v>
      </c>
      <c r="UXU10" s="154">
        <v>0</v>
      </c>
      <c r="UXV10" s="154">
        <v>0</v>
      </c>
      <c r="UXW10" s="154">
        <v>0</v>
      </c>
      <c r="UXX10" s="154">
        <v>0</v>
      </c>
      <c r="UXY10" s="154">
        <v>0</v>
      </c>
      <c r="UXZ10" s="154">
        <v>0</v>
      </c>
      <c r="UYA10" s="154">
        <v>0</v>
      </c>
      <c r="UYB10" s="154">
        <v>0</v>
      </c>
      <c r="UYC10" s="154">
        <v>0</v>
      </c>
      <c r="UYD10" s="154">
        <v>0</v>
      </c>
      <c r="UYE10" s="154">
        <v>0</v>
      </c>
      <c r="UYF10" s="154">
        <v>0</v>
      </c>
      <c r="UYG10" s="154">
        <v>0</v>
      </c>
      <c r="UYH10" s="154">
        <v>0</v>
      </c>
      <c r="UYI10" s="154">
        <v>0</v>
      </c>
      <c r="UYJ10" s="154">
        <v>0</v>
      </c>
      <c r="UYK10" s="154">
        <v>0</v>
      </c>
      <c r="UYL10" s="154">
        <v>0</v>
      </c>
      <c r="UYM10" s="154">
        <v>0</v>
      </c>
      <c r="UYN10" s="154">
        <v>0</v>
      </c>
      <c r="UYO10" s="154">
        <v>0</v>
      </c>
      <c r="UYP10" s="154">
        <v>0</v>
      </c>
      <c r="UYQ10" s="154">
        <v>0</v>
      </c>
      <c r="UYR10" s="154">
        <v>0</v>
      </c>
      <c r="UYS10" s="154">
        <v>0</v>
      </c>
      <c r="UYT10" s="154">
        <v>0</v>
      </c>
      <c r="UYU10" s="154">
        <v>0</v>
      </c>
      <c r="UYV10" s="154">
        <v>0</v>
      </c>
      <c r="UYW10" s="154">
        <v>0</v>
      </c>
      <c r="UYX10" s="154">
        <v>0</v>
      </c>
      <c r="UYY10" s="154">
        <v>0</v>
      </c>
      <c r="UYZ10" s="154">
        <v>0</v>
      </c>
      <c r="UZA10" s="154">
        <v>0</v>
      </c>
      <c r="UZB10" s="154">
        <v>0</v>
      </c>
      <c r="UZC10" s="154">
        <v>0</v>
      </c>
      <c r="UZD10" s="154">
        <v>0</v>
      </c>
      <c r="UZE10" s="154">
        <v>0</v>
      </c>
      <c r="UZF10" s="154">
        <v>0</v>
      </c>
      <c r="UZG10" s="154">
        <v>0</v>
      </c>
      <c r="UZH10" s="154">
        <v>0</v>
      </c>
      <c r="UZI10" s="154">
        <v>0</v>
      </c>
      <c r="UZJ10" s="154">
        <v>0</v>
      </c>
      <c r="UZK10" s="154">
        <v>0</v>
      </c>
      <c r="UZL10" s="154">
        <v>0</v>
      </c>
      <c r="UZM10" s="154">
        <v>0</v>
      </c>
      <c r="UZN10" s="154">
        <v>0</v>
      </c>
      <c r="UZO10" s="154">
        <v>0</v>
      </c>
      <c r="UZP10" s="154">
        <v>0</v>
      </c>
      <c r="UZQ10" s="154">
        <v>0</v>
      </c>
      <c r="UZR10" s="154">
        <v>0</v>
      </c>
      <c r="UZS10" s="154">
        <v>0</v>
      </c>
      <c r="UZT10" s="154">
        <v>0</v>
      </c>
      <c r="UZU10" s="154">
        <v>0</v>
      </c>
      <c r="UZV10" s="154">
        <v>0</v>
      </c>
      <c r="UZW10" s="154">
        <v>0</v>
      </c>
      <c r="UZX10" s="154">
        <v>0</v>
      </c>
      <c r="UZY10" s="154">
        <v>0</v>
      </c>
      <c r="UZZ10" s="154">
        <v>0</v>
      </c>
      <c r="VAA10" s="154">
        <v>0</v>
      </c>
      <c r="VAB10" s="154">
        <v>0</v>
      </c>
      <c r="VAC10" s="154">
        <v>0</v>
      </c>
      <c r="VAD10" s="154">
        <v>0</v>
      </c>
      <c r="VAE10" s="154">
        <v>0</v>
      </c>
      <c r="VAF10" s="154">
        <v>0</v>
      </c>
      <c r="VAG10" s="154">
        <v>0</v>
      </c>
      <c r="VAH10" s="154">
        <v>0</v>
      </c>
      <c r="VAI10" s="154">
        <v>0</v>
      </c>
      <c r="VAJ10" s="154">
        <v>0</v>
      </c>
      <c r="VAK10" s="154">
        <v>0</v>
      </c>
      <c r="VAL10" s="154">
        <v>0</v>
      </c>
      <c r="VAM10" s="154">
        <v>0</v>
      </c>
      <c r="VAN10" s="154">
        <v>0</v>
      </c>
      <c r="VAO10" s="154">
        <v>0</v>
      </c>
      <c r="VAP10" s="154">
        <v>0</v>
      </c>
      <c r="VAQ10" s="154">
        <v>0</v>
      </c>
      <c r="VAR10" s="154">
        <v>0</v>
      </c>
      <c r="VAS10" s="154">
        <v>0</v>
      </c>
      <c r="VAT10" s="154">
        <v>0</v>
      </c>
      <c r="VAU10" s="154">
        <v>0</v>
      </c>
      <c r="VAV10" s="154">
        <v>0</v>
      </c>
      <c r="VAW10" s="154">
        <v>0</v>
      </c>
      <c r="VAX10" s="154">
        <v>0</v>
      </c>
      <c r="VAY10" s="154">
        <v>0</v>
      </c>
      <c r="VAZ10" s="154">
        <v>0</v>
      </c>
      <c r="VBA10" s="154">
        <v>0</v>
      </c>
      <c r="VBB10" s="154">
        <v>0</v>
      </c>
      <c r="VBC10" s="154">
        <v>0</v>
      </c>
      <c r="VBD10" s="154">
        <v>0</v>
      </c>
      <c r="VBE10" s="154">
        <v>0</v>
      </c>
      <c r="VBF10" s="154">
        <v>0</v>
      </c>
      <c r="VBG10" s="154">
        <v>0</v>
      </c>
      <c r="VBH10" s="154">
        <v>0</v>
      </c>
      <c r="VBI10" s="154">
        <v>0</v>
      </c>
      <c r="VBJ10" s="154">
        <v>0</v>
      </c>
      <c r="VBK10" s="154">
        <v>0</v>
      </c>
      <c r="VBL10" s="154">
        <v>0</v>
      </c>
      <c r="VBM10" s="154">
        <v>0</v>
      </c>
      <c r="VBN10" s="154">
        <v>0</v>
      </c>
      <c r="VBO10" s="154">
        <v>0</v>
      </c>
      <c r="VBP10" s="154">
        <v>0</v>
      </c>
      <c r="VBQ10" s="154">
        <v>0</v>
      </c>
      <c r="VBR10" s="154">
        <v>0</v>
      </c>
      <c r="VBS10" s="154">
        <v>0</v>
      </c>
      <c r="VBT10" s="154">
        <v>0</v>
      </c>
      <c r="VBU10" s="154">
        <v>0</v>
      </c>
      <c r="VBV10" s="154">
        <v>0</v>
      </c>
      <c r="VBW10" s="154">
        <v>0</v>
      </c>
      <c r="VBX10" s="154">
        <v>0</v>
      </c>
      <c r="VBY10" s="154">
        <v>0</v>
      </c>
      <c r="VBZ10" s="154">
        <v>0</v>
      </c>
      <c r="VCA10" s="154">
        <v>0</v>
      </c>
      <c r="VCB10" s="154">
        <v>0</v>
      </c>
      <c r="VCC10" s="154">
        <v>0</v>
      </c>
      <c r="VCD10" s="154">
        <v>0</v>
      </c>
      <c r="VCE10" s="154">
        <v>0</v>
      </c>
      <c r="VCF10" s="154">
        <v>0</v>
      </c>
      <c r="VCG10" s="154">
        <v>0</v>
      </c>
      <c r="VCH10" s="154">
        <v>0</v>
      </c>
      <c r="VCI10" s="154">
        <v>0</v>
      </c>
      <c r="VCJ10" s="154">
        <v>0</v>
      </c>
      <c r="VCK10" s="154">
        <v>0</v>
      </c>
      <c r="VCL10" s="154">
        <v>0</v>
      </c>
      <c r="VCM10" s="154">
        <v>0</v>
      </c>
      <c r="VCN10" s="154">
        <v>0</v>
      </c>
      <c r="VCO10" s="154">
        <v>0</v>
      </c>
      <c r="VCP10" s="154">
        <v>0</v>
      </c>
      <c r="VCQ10" s="154">
        <v>0</v>
      </c>
      <c r="VCR10" s="154">
        <v>0</v>
      </c>
      <c r="VCS10" s="154">
        <v>0</v>
      </c>
      <c r="VCT10" s="154">
        <v>0</v>
      </c>
      <c r="VCU10" s="154">
        <v>0</v>
      </c>
      <c r="VCV10" s="154">
        <v>0</v>
      </c>
      <c r="VCW10" s="154">
        <v>0</v>
      </c>
      <c r="VCX10" s="154">
        <v>0</v>
      </c>
      <c r="VCY10" s="154">
        <v>0</v>
      </c>
      <c r="VCZ10" s="154">
        <v>0</v>
      </c>
      <c r="VDA10" s="154">
        <v>0</v>
      </c>
      <c r="VDB10" s="154">
        <v>0</v>
      </c>
      <c r="VDC10" s="154">
        <v>0</v>
      </c>
      <c r="VDD10" s="154">
        <v>0</v>
      </c>
      <c r="VDE10" s="154">
        <v>0</v>
      </c>
      <c r="VDF10" s="154">
        <v>0</v>
      </c>
      <c r="VDG10" s="154">
        <v>0</v>
      </c>
      <c r="VDH10" s="154">
        <v>0</v>
      </c>
      <c r="VDI10" s="154">
        <v>0</v>
      </c>
      <c r="VDJ10" s="154">
        <v>0</v>
      </c>
      <c r="VDK10" s="154">
        <v>0</v>
      </c>
      <c r="VDL10" s="154">
        <v>0</v>
      </c>
      <c r="VDM10" s="154">
        <v>0</v>
      </c>
      <c r="VDN10" s="154">
        <v>0</v>
      </c>
      <c r="VDO10" s="154">
        <v>0</v>
      </c>
      <c r="VDP10" s="154">
        <v>0</v>
      </c>
      <c r="VDQ10" s="154">
        <v>0</v>
      </c>
      <c r="VDR10" s="154">
        <v>0</v>
      </c>
      <c r="VDS10" s="154">
        <v>0</v>
      </c>
      <c r="VDT10" s="154">
        <v>0</v>
      </c>
      <c r="VDU10" s="154">
        <v>0</v>
      </c>
      <c r="VDV10" s="154">
        <v>0</v>
      </c>
      <c r="VDW10" s="154">
        <v>0</v>
      </c>
      <c r="VDX10" s="154">
        <v>0</v>
      </c>
      <c r="VDY10" s="154">
        <v>0</v>
      </c>
      <c r="VDZ10" s="154">
        <v>0</v>
      </c>
      <c r="VEA10" s="154">
        <v>0</v>
      </c>
      <c r="VEB10" s="154">
        <v>0</v>
      </c>
      <c r="VEC10" s="154">
        <v>0</v>
      </c>
      <c r="VED10" s="154">
        <v>0</v>
      </c>
      <c r="VEE10" s="154">
        <v>0</v>
      </c>
      <c r="VEF10" s="154">
        <v>0</v>
      </c>
      <c r="VEG10" s="154">
        <v>0</v>
      </c>
      <c r="VEH10" s="154">
        <v>0</v>
      </c>
      <c r="VEI10" s="154">
        <v>0</v>
      </c>
      <c r="VEJ10" s="154">
        <v>0</v>
      </c>
      <c r="VEK10" s="154">
        <v>0</v>
      </c>
      <c r="VEL10" s="154">
        <v>0</v>
      </c>
      <c r="VEM10" s="154">
        <v>0</v>
      </c>
      <c r="VEN10" s="154">
        <v>0</v>
      </c>
      <c r="VEO10" s="154">
        <v>0</v>
      </c>
      <c r="VEP10" s="154">
        <v>0</v>
      </c>
      <c r="VEQ10" s="154">
        <v>0</v>
      </c>
      <c r="VER10" s="154">
        <v>0</v>
      </c>
      <c r="VES10" s="154">
        <v>0</v>
      </c>
      <c r="VET10" s="154">
        <v>0</v>
      </c>
      <c r="VEU10" s="154">
        <v>0</v>
      </c>
      <c r="VEV10" s="154">
        <v>0</v>
      </c>
      <c r="VEW10" s="154">
        <v>0</v>
      </c>
      <c r="VEX10" s="154">
        <v>0</v>
      </c>
      <c r="VEY10" s="154">
        <v>0</v>
      </c>
      <c r="VEZ10" s="154">
        <v>0</v>
      </c>
      <c r="VFA10" s="154">
        <v>0</v>
      </c>
      <c r="VFB10" s="154">
        <v>0</v>
      </c>
      <c r="VFC10" s="154">
        <v>0</v>
      </c>
      <c r="VFD10" s="154">
        <v>0</v>
      </c>
      <c r="VFE10" s="154">
        <v>0</v>
      </c>
      <c r="VFF10" s="154">
        <v>0</v>
      </c>
      <c r="VFG10" s="154">
        <v>0</v>
      </c>
      <c r="VFH10" s="154">
        <v>0</v>
      </c>
      <c r="VFI10" s="154">
        <v>0</v>
      </c>
      <c r="VFJ10" s="154">
        <v>0</v>
      </c>
      <c r="VFK10" s="154">
        <v>0</v>
      </c>
      <c r="VFL10" s="154">
        <v>0</v>
      </c>
      <c r="VFM10" s="154">
        <v>0</v>
      </c>
      <c r="VFN10" s="154">
        <v>0</v>
      </c>
      <c r="VFO10" s="154">
        <v>0</v>
      </c>
      <c r="VFP10" s="154">
        <v>0</v>
      </c>
      <c r="VFQ10" s="154">
        <v>0</v>
      </c>
      <c r="VFR10" s="154">
        <v>0</v>
      </c>
      <c r="VFS10" s="154">
        <v>0</v>
      </c>
      <c r="VFT10" s="154">
        <v>0</v>
      </c>
      <c r="VFU10" s="154">
        <v>0</v>
      </c>
      <c r="VFV10" s="154">
        <v>0</v>
      </c>
      <c r="VFW10" s="154">
        <v>0</v>
      </c>
      <c r="VFX10" s="154">
        <v>0</v>
      </c>
      <c r="VFY10" s="154">
        <v>0</v>
      </c>
      <c r="VFZ10" s="154">
        <v>0</v>
      </c>
      <c r="VGA10" s="154">
        <v>0</v>
      </c>
      <c r="VGB10" s="154">
        <v>0</v>
      </c>
      <c r="VGC10" s="154">
        <v>0</v>
      </c>
      <c r="VGD10" s="154">
        <v>0</v>
      </c>
      <c r="VGE10" s="154">
        <v>0</v>
      </c>
      <c r="VGF10" s="154">
        <v>0</v>
      </c>
      <c r="VGG10" s="154">
        <v>0</v>
      </c>
      <c r="VGH10" s="154">
        <v>0</v>
      </c>
      <c r="VGI10" s="154">
        <v>0</v>
      </c>
      <c r="VGJ10" s="154">
        <v>0</v>
      </c>
      <c r="VGK10" s="154">
        <v>0</v>
      </c>
      <c r="VGL10" s="154">
        <v>0</v>
      </c>
      <c r="VGM10" s="154">
        <v>0</v>
      </c>
      <c r="VGN10" s="154">
        <v>0</v>
      </c>
      <c r="VGO10" s="154">
        <v>0</v>
      </c>
      <c r="VGP10" s="154">
        <v>0</v>
      </c>
      <c r="VGQ10" s="154">
        <v>0</v>
      </c>
      <c r="VGR10" s="154">
        <v>0</v>
      </c>
      <c r="VGS10" s="154">
        <v>0</v>
      </c>
      <c r="VGT10" s="154">
        <v>0</v>
      </c>
      <c r="VGU10" s="154">
        <v>0</v>
      </c>
      <c r="VGV10" s="154">
        <v>0</v>
      </c>
      <c r="VGW10" s="154">
        <v>0</v>
      </c>
      <c r="VGX10" s="154">
        <v>0</v>
      </c>
      <c r="VGY10" s="154">
        <v>0</v>
      </c>
      <c r="VGZ10" s="154">
        <v>0</v>
      </c>
      <c r="VHA10" s="154">
        <v>0</v>
      </c>
      <c r="VHB10" s="154">
        <v>0</v>
      </c>
      <c r="VHC10" s="154">
        <v>0</v>
      </c>
      <c r="VHD10" s="154">
        <v>0</v>
      </c>
      <c r="VHE10" s="154">
        <v>0</v>
      </c>
      <c r="VHF10" s="154">
        <v>0</v>
      </c>
      <c r="VHG10" s="154">
        <v>0</v>
      </c>
      <c r="VHH10" s="154">
        <v>0</v>
      </c>
      <c r="VHI10" s="154">
        <v>0</v>
      </c>
      <c r="VHJ10" s="154">
        <v>0</v>
      </c>
      <c r="VHK10" s="154">
        <v>0</v>
      </c>
      <c r="VHL10" s="154">
        <v>0</v>
      </c>
      <c r="VHM10" s="154">
        <v>0</v>
      </c>
      <c r="VHN10" s="154">
        <v>0</v>
      </c>
      <c r="VHO10" s="154">
        <v>0</v>
      </c>
      <c r="VHP10" s="154">
        <v>0</v>
      </c>
      <c r="VHQ10" s="154">
        <v>0</v>
      </c>
      <c r="VHR10" s="154">
        <v>0</v>
      </c>
      <c r="VHS10" s="154">
        <v>0</v>
      </c>
      <c r="VHT10" s="154">
        <v>0</v>
      </c>
      <c r="VHU10" s="154">
        <v>0</v>
      </c>
      <c r="VHV10" s="154">
        <v>0</v>
      </c>
      <c r="VHW10" s="154">
        <v>0</v>
      </c>
      <c r="VHX10" s="154">
        <v>0</v>
      </c>
      <c r="VHY10" s="154">
        <v>0</v>
      </c>
      <c r="VHZ10" s="154">
        <v>0</v>
      </c>
      <c r="VIA10" s="154">
        <v>0</v>
      </c>
      <c r="VIB10" s="154">
        <v>0</v>
      </c>
      <c r="VIC10" s="154">
        <v>0</v>
      </c>
      <c r="VID10" s="154">
        <v>0</v>
      </c>
      <c r="VIE10" s="154">
        <v>0</v>
      </c>
      <c r="VIF10" s="154">
        <v>0</v>
      </c>
      <c r="VIG10" s="154">
        <v>0</v>
      </c>
      <c r="VIH10" s="154">
        <v>0</v>
      </c>
      <c r="VII10" s="154">
        <v>0</v>
      </c>
      <c r="VIJ10" s="154">
        <v>0</v>
      </c>
      <c r="VIK10" s="154">
        <v>0</v>
      </c>
      <c r="VIL10" s="154">
        <v>0</v>
      </c>
      <c r="VIM10" s="154">
        <v>0</v>
      </c>
      <c r="VIN10" s="154">
        <v>0</v>
      </c>
      <c r="VIO10" s="154">
        <v>0</v>
      </c>
      <c r="VIP10" s="154">
        <v>0</v>
      </c>
      <c r="VIQ10" s="154">
        <v>0</v>
      </c>
      <c r="VIR10" s="154">
        <v>0</v>
      </c>
      <c r="VIS10" s="154">
        <v>0</v>
      </c>
      <c r="VIT10" s="154">
        <v>0</v>
      </c>
      <c r="VIU10" s="154">
        <v>0</v>
      </c>
      <c r="VIV10" s="154">
        <v>0</v>
      </c>
      <c r="VIW10" s="154">
        <v>0</v>
      </c>
      <c r="VIX10" s="154">
        <v>0</v>
      </c>
      <c r="VIY10" s="154">
        <v>0</v>
      </c>
      <c r="VIZ10" s="154">
        <v>0</v>
      </c>
      <c r="VJA10" s="154">
        <v>0</v>
      </c>
      <c r="VJB10" s="154">
        <v>0</v>
      </c>
      <c r="VJC10" s="154">
        <v>0</v>
      </c>
      <c r="VJD10" s="154">
        <v>0</v>
      </c>
      <c r="VJE10" s="154">
        <v>0</v>
      </c>
      <c r="VJF10" s="154">
        <v>0</v>
      </c>
      <c r="VJG10" s="154">
        <v>0</v>
      </c>
      <c r="VJH10" s="154">
        <v>0</v>
      </c>
      <c r="VJI10" s="154">
        <v>0</v>
      </c>
      <c r="VJJ10" s="154">
        <v>0</v>
      </c>
      <c r="VJK10" s="154">
        <v>0</v>
      </c>
      <c r="VJL10" s="154">
        <v>0</v>
      </c>
      <c r="VJM10" s="154">
        <v>0</v>
      </c>
      <c r="VJN10" s="154">
        <v>0</v>
      </c>
      <c r="VJO10" s="154">
        <v>0</v>
      </c>
      <c r="VJP10" s="154">
        <v>0</v>
      </c>
      <c r="VJQ10" s="154">
        <v>0</v>
      </c>
      <c r="VJR10" s="154">
        <v>0</v>
      </c>
      <c r="VJS10" s="154">
        <v>0</v>
      </c>
      <c r="VJT10" s="154">
        <v>0</v>
      </c>
      <c r="VJU10" s="154">
        <v>0</v>
      </c>
      <c r="VJV10" s="154">
        <v>0</v>
      </c>
      <c r="VJW10" s="154">
        <v>0</v>
      </c>
      <c r="VJX10" s="154">
        <v>0</v>
      </c>
      <c r="VJY10" s="154">
        <v>0</v>
      </c>
      <c r="VJZ10" s="154">
        <v>0</v>
      </c>
      <c r="VKA10" s="154">
        <v>0</v>
      </c>
      <c r="VKB10" s="154">
        <v>0</v>
      </c>
      <c r="VKC10" s="154">
        <v>0</v>
      </c>
      <c r="VKD10" s="154">
        <v>0</v>
      </c>
      <c r="VKE10" s="154">
        <v>0</v>
      </c>
      <c r="VKF10" s="154">
        <v>0</v>
      </c>
      <c r="VKG10" s="154">
        <v>0</v>
      </c>
      <c r="VKH10" s="154">
        <v>0</v>
      </c>
      <c r="VKI10" s="154">
        <v>0</v>
      </c>
      <c r="VKJ10" s="154">
        <v>0</v>
      </c>
      <c r="VKK10" s="154">
        <v>0</v>
      </c>
      <c r="VKL10" s="154">
        <v>0</v>
      </c>
      <c r="VKM10" s="154">
        <v>0</v>
      </c>
      <c r="VKN10" s="154">
        <v>0</v>
      </c>
      <c r="VKO10" s="154">
        <v>0</v>
      </c>
      <c r="VKP10" s="154">
        <v>0</v>
      </c>
      <c r="VKQ10" s="154">
        <v>0</v>
      </c>
      <c r="VKR10" s="154">
        <v>0</v>
      </c>
      <c r="VKS10" s="154">
        <v>0</v>
      </c>
      <c r="VKT10" s="154">
        <v>0</v>
      </c>
      <c r="VKU10" s="154">
        <v>0</v>
      </c>
      <c r="VKV10" s="154">
        <v>0</v>
      </c>
      <c r="VKW10" s="154">
        <v>0</v>
      </c>
      <c r="VKX10" s="154">
        <v>0</v>
      </c>
      <c r="VKY10" s="154">
        <v>0</v>
      </c>
      <c r="VKZ10" s="154">
        <v>0</v>
      </c>
      <c r="VLA10" s="154">
        <v>0</v>
      </c>
      <c r="VLB10" s="154">
        <v>0</v>
      </c>
      <c r="VLC10" s="154">
        <v>0</v>
      </c>
      <c r="VLD10" s="154">
        <v>0</v>
      </c>
      <c r="VLE10" s="154">
        <v>0</v>
      </c>
      <c r="VLF10" s="154">
        <v>0</v>
      </c>
      <c r="VLG10" s="154">
        <v>0</v>
      </c>
      <c r="VLH10" s="154">
        <v>0</v>
      </c>
      <c r="VLI10" s="154">
        <v>0</v>
      </c>
      <c r="VLJ10" s="154">
        <v>0</v>
      </c>
      <c r="VLK10" s="154">
        <v>0</v>
      </c>
      <c r="VLL10" s="154">
        <v>0</v>
      </c>
      <c r="VLM10" s="154">
        <v>0</v>
      </c>
      <c r="VLN10" s="154">
        <v>0</v>
      </c>
      <c r="VLO10" s="154">
        <v>0</v>
      </c>
      <c r="VLP10" s="154">
        <v>0</v>
      </c>
      <c r="VLQ10" s="154">
        <v>0</v>
      </c>
      <c r="VLR10" s="154">
        <v>0</v>
      </c>
      <c r="VLS10" s="154">
        <v>0</v>
      </c>
      <c r="VLT10" s="154">
        <v>0</v>
      </c>
      <c r="VLU10" s="154">
        <v>0</v>
      </c>
      <c r="VLV10" s="154">
        <v>0</v>
      </c>
      <c r="VLW10" s="154">
        <v>0</v>
      </c>
      <c r="VLX10" s="154">
        <v>0</v>
      </c>
      <c r="VLY10" s="154">
        <v>0</v>
      </c>
      <c r="VLZ10" s="154">
        <v>0</v>
      </c>
      <c r="VMA10" s="154">
        <v>0</v>
      </c>
      <c r="VMB10" s="154">
        <v>0</v>
      </c>
      <c r="VMC10" s="154">
        <v>0</v>
      </c>
      <c r="VMD10" s="154">
        <v>0</v>
      </c>
      <c r="VME10" s="154">
        <v>0</v>
      </c>
      <c r="VMF10" s="154">
        <v>0</v>
      </c>
      <c r="VMG10" s="154">
        <v>0</v>
      </c>
      <c r="VMH10" s="154">
        <v>0</v>
      </c>
      <c r="VMI10" s="154">
        <v>0</v>
      </c>
      <c r="VMJ10" s="154">
        <v>0</v>
      </c>
      <c r="VMK10" s="154">
        <v>0</v>
      </c>
      <c r="VML10" s="154">
        <v>0</v>
      </c>
      <c r="VMM10" s="154">
        <v>0</v>
      </c>
      <c r="VMN10" s="154">
        <v>0</v>
      </c>
      <c r="VMO10" s="154">
        <v>0</v>
      </c>
      <c r="VMP10" s="154">
        <v>0</v>
      </c>
      <c r="VMQ10" s="154">
        <v>0</v>
      </c>
      <c r="VMR10" s="154">
        <v>0</v>
      </c>
      <c r="VMS10" s="154">
        <v>0</v>
      </c>
      <c r="VMT10" s="154">
        <v>0</v>
      </c>
      <c r="VMU10" s="154">
        <v>0</v>
      </c>
      <c r="VMV10" s="154">
        <v>0</v>
      </c>
      <c r="VMW10" s="154">
        <v>0</v>
      </c>
      <c r="VMX10" s="154">
        <v>0</v>
      </c>
      <c r="VMY10" s="154">
        <v>0</v>
      </c>
      <c r="VMZ10" s="154">
        <v>0</v>
      </c>
      <c r="VNA10" s="154">
        <v>0</v>
      </c>
      <c r="VNB10" s="154">
        <v>0</v>
      </c>
      <c r="VNC10" s="154">
        <v>0</v>
      </c>
      <c r="VND10" s="154">
        <v>0</v>
      </c>
      <c r="VNE10" s="154">
        <v>0</v>
      </c>
      <c r="VNF10" s="154">
        <v>0</v>
      </c>
      <c r="VNG10" s="154">
        <v>0</v>
      </c>
      <c r="VNH10" s="154">
        <v>0</v>
      </c>
      <c r="VNI10" s="154">
        <v>0</v>
      </c>
      <c r="VNJ10" s="154">
        <v>0</v>
      </c>
      <c r="VNK10" s="154">
        <v>0</v>
      </c>
      <c r="VNL10" s="154">
        <v>0</v>
      </c>
      <c r="VNM10" s="154">
        <v>0</v>
      </c>
      <c r="VNN10" s="154">
        <v>0</v>
      </c>
      <c r="VNO10" s="154">
        <v>0</v>
      </c>
      <c r="VNP10" s="154">
        <v>0</v>
      </c>
      <c r="VNQ10" s="154">
        <v>0</v>
      </c>
      <c r="VNR10" s="154">
        <v>0</v>
      </c>
      <c r="VNS10" s="154">
        <v>0</v>
      </c>
      <c r="VNT10" s="154">
        <v>0</v>
      </c>
      <c r="VNU10" s="154">
        <v>0</v>
      </c>
      <c r="VNV10" s="154">
        <v>0</v>
      </c>
      <c r="VNW10" s="154">
        <v>0</v>
      </c>
      <c r="VNX10" s="154">
        <v>0</v>
      </c>
      <c r="VNY10" s="154">
        <v>0</v>
      </c>
      <c r="VNZ10" s="154">
        <v>0</v>
      </c>
      <c r="VOA10" s="154">
        <v>0</v>
      </c>
      <c r="VOB10" s="154">
        <v>0</v>
      </c>
      <c r="VOC10" s="154">
        <v>0</v>
      </c>
      <c r="VOD10" s="154">
        <v>0</v>
      </c>
      <c r="VOE10" s="154">
        <v>0</v>
      </c>
      <c r="VOF10" s="154">
        <v>0</v>
      </c>
      <c r="VOG10" s="154">
        <v>0</v>
      </c>
      <c r="VOH10" s="154">
        <v>0</v>
      </c>
      <c r="VOI10" s="154">
        <v>0</v>
      </c>
      <c r="VOJ10" s="154">
        <v>0</v>
      </c>
      <c r="VOK10" s="154">
        <v>0</v>
      </c>
      <c r="VOL10" s="154">
        <v>0</v>
      </c>
      <c r="VOM10" s="154">
        <v>0</v>
      </c>
      <c r="VON10" s="154">
        <v>0</v>
      </c>
      <c r="VOO10" s="154">
        <v>0</v>
      </c>
      <c r="VOP10" s="154">
        <v>0</v>
      </c>
      <c r="VOQ10" s="154">
        <v>0</v>
      </c>
      <c r="VOR10" s="154">
        <v>0</v>
      </c>
      <c r="VOS10" s="154">
        <v>0</v>
      </c>
      <c r="VOT10" s="154">
        <v>0</v>
      </c>
      <c r="VOU10" s="154">
        <v>0</v>
      </c>
      <c r="VOV10" s="154">
        <v>0</v>
      </c>
      <c r="VOW10" s="154">
        <v>0</v>
      </c>
      <c r="VOX10" s="154">
        <v>0</v>
      </c>
      <c r="VOY10" s="154">
        <v>0</v>
      </c>
      <c r="VOZ10" s="154">
        <v>0</v>
      </c>
      <c r="VPA10" s="154">
        <v>0</v>
      </c>
      <c r="VPB10" s="154">
        <v>0</v>
      </c>
      <c r="VPC10" s="154">
        <v>0</v>
      </c>
      <c r="VPD10" s="154">
        <v>0</v>
      </c>
      <c r="VPE10" s="154">
        <v>0</v>
      </c>
      <c r="VPF10" s="154">
        <v>0</v>
      </c>
      <c r="VPG10" s="154">
        <v>0</v>
      </c>
      <c r="VPH10" s="154">
        <v>0</v>
      </c>
      <c r="VPI10" s="154">
        <v>0</v>
      </c>
      <c r="VPJ10" s="154">
        <v>0</v>
      </c>
      <c r="VPK10" s="154">
        <v>0</v>
      </c>
      <c r="VPL10" s="154">
        <v>0</v>
      </c>
      <c r="VPM10" s="154">
        <v>0</v>
      </c>
      <c r="VPN10" s="154">
        <v>0</v>
      </c>
      <c r="VPO10" s="154">
        <v>0</v>
      </c>
      <c r="VPP10" s="154">
        <v>0</v>
      </c>
      <c r="VPQ10" s="154">
        <v>0</v>
      </c>
      <c r="VPR10" s="154">
        <v>0</v>
      </c>
      <c r="VPS10" s="154">
        <v>0</v>
      </c>
      <c r="VPT10" s="154">
        <v>0</v>
      </c>
      <c r="VPU10" s="154">
        <v>0</v>
      </c>
      <c r="VPV10" s="154">
        <v>0</v>
      </c>
      <c r="VPW10" s="154">
        <v>0</v>
      </c>
      <c r="VPX10" s="154">
        <v>0</v>
      </c>
      <c r="VPY10" s="154">
        <v>0</v>
      </c>
      <c r="VPZ10" s="154">
        <v>0</v>
      </c>
      <c r="VQA10" s="154">
        <v>0</v>
      </c>
      <c r="VQB10" s="154">
        <v>0</v>
      </c>
      <c r="VQC10" s="154">
        <v>0</v>
      </c>
      <c r="VQD10" s="154">
        <v>0</v>
      </c>
      <c r="VQE10" s="154">
        <v>0</v>
      </c>
      <c r="VQF10" s="154">
        <v>0</v>
      </c>
      <c r="VQG10" s="154">
        <v>0</v>
      </c>
      <c r="VQH10" s="154">
        <v>0</v>
      </c>
      <c r="VQI10" s="154">
        <v>0</v>
      </c>
      <c r="VQJ10" s="154">
        <v>0</v>
      </c>
      <c r="VQK10" s="154">
        <v>0</v>
      </c>
      <c r="VQL10" s="154">
        <v>0</v>
      </c>
      <c r="VQM10" s="154">
        <v>0</v>
      </c>
      <c r="VQN10" s="154">
        <v>0</v>
      </c>
      <c r="VQO10" s="154">
        <v>0</v>
      </c>
      <c r="VQP10" s="154">
        <v>0</v>
      </c>
      <c r="VQQ10" s="154">
        <v>0</v>
      </c>
      <c r="VQR10" s="154">
        <v>0</v>
      </c>
      <c r="VQS10" s="154">
        <v>0</v>
      </c>
      <c r="VQT10" s="154">
        <v>0</v>
      </c>
      <c r="VQU10" s="154">
        <v>0</v>
      </c>
      <c r="VQV10" s="154">
        <v>0</v>
      </c>
      <c r="VQW10" s="154">
        <v>0</v>
      </c>
      <c r="VQX10" s="154">
        <v>0</v>
      </c>
      <c r="VQY10" s="154">
        <v>0</v>
      </c>
      <c r="VQZ10" s="154">
        <v>0</v>
      </c>
      <c r="VRA10" s="154">
        <v>0</v>
      </c>
      <c r="VRB10" s="154">
        <v>0</v>
      </c>
      <c r="VRC10" s="154">
        <v>0</v>
      </c>
      <c r="VRD10" s="154">
        <v>0</v>
      </c>
      <c r="VRE10" s="154">
        <v>0</v>
      </c>
      <c r="VRF10" s="154">
        <v>0</v>
      </c>
      <c r="VRG10" s="154">
        <v>0</v>
      </c>
      <c r="VRH10" s="154">
        <v>0</v>
      </c>
      <c r="VRI10" s="154">
        <v>0</v>
      </c>
      <c r="VRJ10" s="154">
        <v>0</v>
      </c>
      <c r="VRK10" s="154">
        <v>0</v>
      </c>
      <c r="VRL10" s="154">
        <v>0</v>
      </c>
      <c r="VRM10" s="154">
        <v>0</v>
      </c>
      <c r="VRN10" s="154">
        <v>0</v>
      </c>
      <c r="VRO10" s="154">
        <v>0</v>
      </c>
      <c r="VRP10" s="154">
        <v>0</v>
      </c>
      <c r="VRQ10" s="154">
        <v>0</v>
      </c>
      <c r="VRR10" s="154">
        <v>0</v>
      </c>
      <c r="VRS10" s="154">
        <v>0</v>
      </c>
      <c r="VRT10" s="154">
        <v>0</v>
      </c>
      <c r="VRU10" s="154">
        <v>0</v>
      </c>
      <c r="VRV10" s="154">
        <v>0</v>
      </c>
      <c r="VRW10" s="154">
        <v>0</v>
      </c>
      <c r="VRX10" s="154">
        <v>0</v>
      </c>
      <c r="VRY10" s="154">
        <v>0</v>
      </c>
      <c r="VRZ10" s="154">
        <v>0</v>
      </c>
      <c r="VSA10" s="154">
        <v>0</v>
      </c>
      <c r="VSB10" s="154">
        <v>0</v>
      </c>
      <c r="VSC10" s="154">
        <v>0</v>
      </c>
      <c r="VSD10" s="154">
        <v>0</v>
      </c>
      <c r="VSE10" s="154">
        <v>0</v>
      </c>
      <c r="VSF10" s="154">
        <v>0</v>
      </c>
      <c r="VSG10" s="154">
        <v>0</v>
      </c>
      <c r="VSH10" s="154">
        <v>0</v>
      </c>
      <c r="VSI10" s="154">
        <v>0</v>
      </c>
      <c r="VSJ10" s="154">
        <v>0</v>
      </c>
      <c r="VSK10" s="154">
        <v>0</v>
      </c>
      <c r="VSL10" s="154">
        <v>0</v>
      </c>
      <c r="VSM10" s="154">
        <v>0</v>
      </c>
      <c r="VSN10" s="154">
        <v>0</v>
      </c>
      <c r="VSO10" s="154">
        <v>0</v>
      </c>
      <c r="VSP10" s="154">
        <v>0</v>
      </c>
      <c r="VSQ10" s="154">
        <v>0</v>
      </c>
      <c r="VSR10" s="154">
        <v>0</v>
      </c>
      <c r="VSS10" s="154">
        <v>0</v>
      </c>
      <c r="VST10" s="154">
        <v>0</v>
      </c>
      <c r="VSU10" s="154">
        <v>0</v>
      </c>
      <c r="VSV10" s="154">
        <v>0</v>
      </c>
      <c r="VSW10" s="154">
        <v>0</v>
      </c>
      <c r="VSX10" s="154">
        <v>0</v>
      </c>
      <c r="VSY10" s="154">
        <v>0</v>
      </c>
      <c r="VSZ10" s="154">
        <v>0</v>
      </c>
      <c r="VTA10" s="154">
        <v>0</v>
      </c>
      <c r="VTB10" s="154">
        <v>0</v>
      </c>
      <c r="VTC10" s="154">
        <v>0</v>
      </c>
      <c r="VTD10" s="154">
        <v>0</v>
      </c>
      <c r="VTE10" s="154">
        <v>0</v>
      </c>
      <c r="VTF10" s="154">
        <v>0</v>
      </c>
      <c r="VTG10" s="154">
        <v>0</v>
      </c>
      <c r="VTH10" s="154">
        <v>0</v>
      </c>
      <c r="VTI10" s="154">
        <v>0</v>
      </c>
      <c r="VTJ10" s="154">
        <v>0</v>
      </c>
      <c r="VTK10" s="154">
        <v>0</v>
      </c>
      <c r="VTL10" s="154">
        <v>0</v>
      </c>
      <c r="VTM10" s="154">
        <v>0</v>
      </c>
      <c r="VTN10" s="154">
        <v>0</v>
      </c>
      <c r="VTO10" s="154">
        <v>0</v>
      </c>
      <c r="VTP10" s="154">
        <v>0</v>
      </c>
      <c r="VTQ10" s="154">
        <v>0</v>
      </c>
      <c r="VTR10" s="154">
        <v>0</v>
      </c>
      <c r="VTS10" s="154">
        <v>0</v>
      </c>
      <c r="VTT10" s="154">
        <v>0</v>
      </c>
      <c r="VTU10" s="154">
        <v>0</v>
      </c>
      <c r="VTV10" s="154">
        <v>0</v>
      </c>
      <c r="VTW10" s="154">
        <v>0</v>
      </c>
      <c r="VTX10" s="154">
        <v>0</v>
      </c>
      <c r="VTY10" s="154">
        <v>0</v>
      </c>
      <c r="VTZ10" s="154">
        <v>0</v>
      </c>
      <c r="VUA10" s="154">
        <v>0</v>
      </c>
      <c r="VUB10" s="154">
        <v>0</v>
      </c>
      <c r="VUC10" s="154">
        <v>0</v>
      </c>
      <c r="VUD10" s="154">
        <v>0</v>
      </c>
      <c r="VUE10" s="154">
        <v>0</v>
      </c>
      <c r="VUF10" s="154">
        <v>0</v>
      </c>
      <c r="VUG10" s="154">
        <v>0</v>
      </c>
      <c r="VUH10" s="154">
        <v>0</v>
      </c>
      <c r="VUI10" s="154">
        <v>0</v>
      </c>
      <c r="VUJ10" s="154">
        <v>0</v>
      </c>
      <c r="VUK10" s="154">
        <v>0</v>
      </c>
      <c r="VUL10" s="154">
        <v>0</v>
      </c>
      <c r="VUM10" s="154">
        <v>0</v>
      </c>
      <c r="VUN10" s="154">
        <v>0</v>
      </c>
      <c r="VUO10" s="154">
        <v>0</v>
      </c>
      <c r="VUP10" s="154">
        <v>0</v>
      </c>
      <c r="VUQ10" s="154">
        <v>0</v>
      </c>
      <c r="VUR10" s="154">
        <v>0</v>
      </c>
      <c r="VUS10" s="154">
        <v>0</v>
      </c>
      <c r="VUT10" s="154">
        <v>0</v>
      </c>
      <c r="VUU10" s="154">
        <v>0</v>
      </c>
      <c r="VUV10" s="154">
        <v>0</v>
      </c>
      <c r="VUW10" s="154">
        <v>0</v>
      </c>
      <c r="VUX10" s="154">
        <v>0</v>
      </c>
      <c r="VUY10" s="154">
        <v>0</v>
      </c>
      <c r="VUZ10" s="154">
        <v>0</v>
      </c>
      <c r="VVA10" s="154">
        <v>0</v>
      </c>
      <c r="VVB10" s="154">
        <v>0</v>
      </c>
      <c r="VVC10" s="154">
        <v>0</v>
      </c>
      <c r="VVD10" s="154">
        <v>0</v>
      </c>
      <c r="VVE10" s="154">
        <v>0</v>
      </c>
      <c r="VVF10" s="154">
        <v>0</v>
      </c>
      <c r="VVG10" s="154">
        <v>0</v>
      </c>
      <c r="VVH10" s="154">
        <v>0</v>
      </c>
      <c r="VVI10" s="154">
        <v>0</v>
      </c>
      <c r="VVJ10" s="154">
        <v>0</v>
      </c>
      <c r="VVK10" s="154">
        <v>0</v>
      </c>
      <c r="VVL10" s="154">
        <v>0</v>
      </c>
      <c r="VVM10" s="154">
        <v>0</v>
      </c>
      <c r="VVN10" s="154">
        <v>0</v>
      </c>
      <c r="VVO10" s="154">
        <v>0</v>
      </c>
      <c r="VVP10" s="154">
        <v>0</v>
      </c>
      <c r="VVQ10" s="154">
        <v>0</v>
      </c>
      <c r="VVR10" s="154">
        <v>0</v>
      </c>
      <c r="VVS10" s="154">
        <v>0</v>
      </c>
      <c r="VVT10" s="154">
        <v>0</v>
      </c>
      <c r="VVU10" s="154">
        <v>0</v>
      </c>
      <c r="VVV10" s="154">
        <v>0</v>
      </c>
      <c r="VVW10" s="154">
        <v>0</v>
      </c>
      <c r="VVX10" s="154">
        <v>0</v>
      </c>
      <c r="VVY10" s="154">
        <v>0</v>
      </c>
      <c r="VVZ10" s="154">
        <v>0</v>
      </c>
      <c r="VWA10" s="154">
        <v>0</v>
      </c>
      <c r="VWB10" s="154">
        <v>0</v>
      </c>
      <c r="VWC10" s="154">
        <v>0</v>
      </c>
      <c r="VWD10" s="154">
        <v>0</v>
      </c>
      <c r="VWE10" s="154">
        <v>0</v>
      </c>
      <c r="VWF10" s="154">
        <v>0</v>
      </c>
      <c r="VWG10" s="154">
        <v>0</v>
      </c>
      <c r="VWH10" s="154">
        <v>0</v>
      </c>
      <c r="VWI10" s="154">
        <v>0</v>
      </c>
      <c r="VWJ10" s="154">
        <v>0</v>
      </c>
      <c r="VWK10" s="154">
        <v>0</v>
      </c>
      <c r="VWL10" s="154">
        <v>0</v>
      </c>
      <c r="VWM10" s="154">
        <v>0</v>
      </c>
      <c r="VWN10" s="154">
        <v>0</v>
      </c>
      <c r="VWO10" s="154">
        <v>0</v>
      </c>
      <c r="VWP10" s="154">
        <v>0</v>
      </c>
      <c r="VWQ10" s="154">
        <v>0</v>
      </c>
      <c r="VWR10" s="154">
        <v>0</v>
      </c>
      <c r="VWS10" s="154">
        <v>0</v>
      </c>
      <c r="VWT10" s="154">
        <v>0</v>
      </c>
      <c r="VWU10" s="154">
        <v>0</v>
      </c>
      <c r="VWV10" s="154">
        <v>0</v>
      </c>
      <c r="VWW10" s="154">
        <v>0</v>
      </c>
      <c r="VWX10" s="154">
        <v>0</v>
      </c>
      <c r="VWY10" s="154">
        <v>0</v>
      </c>
      <c r="VWZ10" s="154">
        <v>0</v>
      </c>
      <c r="VXA10" s="154">
        <v>0</v>
      </c>
      <c r="VXB10" s="154">
        <v>0</v>
      </c>
      <c r="VXC10" s="154">
        <v>0</v>
      </c>
      <c r="VXD10" s="154">
        <v>0</v>
      </c>
      <c r="VXE10" s="154">
        <v>0</v>
      </c>
      <c r="VXF10" s="154">
        <v>0</v>
      </c>
      <c r="VXG10" s="154">
        <v>0</v>
      </c>
      <c r="VXH10" s="154">
        <v>0</v>
      </c>
      <c r="VXI10" s="154">
        <v>0</v>
      </c>
      <c r="VXJ10" s="154">
        <v>0</v>
      </c>
      <c r="VXK10" s="154">
        <v>0</v>
      </c>
      <c r="VXL10" s="154">
        <v>0</v>
      </c>
      <c r="VXM10" s="154">
        <v>0</v>
      </c>
      <c r="VXN10" s="154">
        <v>0</v>
      </c>
      <c r="VXO10" s="154">
        <v>0</v>
      </c>
      <c r="VXP10" s="154">
        <v>0</v>
      </c>
      <c r="VXQ10" s="154">
        <v>0</v>
      </c>
      <c r="VXR10" s="154">
        <v>0</v>
      </c>
      <c r="VXS10" s="154">
        <v>0</v>
      </c>
      <c r="VXT10" s="154">
        <v>0</v>
      </c>
      <c r="VXU10" s="154">
        <v>0</v>
      </c>
      <c r="VXV10" s="154">
        <v>0</v>
      </c>
      <c r="VXW10" s="154">
        <v>0</v>
      </c>
      <c r="VXX10" s="154">
        <v>0</v>
      </c>
      <c r="VXY10" s="154">
        <v>0</v>
      </c>
      <c r="VXZ10" s="154">
        <v>0</v>
      </c>
      <c r="VYA10" s="154">
        <v>0</v>
      </c>
      <c r="VYB10" s="154">
        <v>0</v>
      </c>
      <c r="VYC10" s="154">
        <v>0</v>
      </c>
      <c r="VYD10" s="154">
        <v>0</v>
      </c>
      <c r="VYE10" s="154">
        <v>0</v>
      </c>
      <c r="VYF10" s="154">
        <v>0</v>
      </c>
      <c r="VYG10" s="154">
        <v>0</v>
      </c>
      <c r="VYH10" s="154">
        <v>0</v>
      </c>
      <c r="VYI10" s="154">
        <v>0</v>
      </c>
      <c r="VYJ10" s="154">
        <v>0</v>
      </c>
      <c r="VYK10" s="154">
        <v>0</v>
      </c>
      <c r="VYL10" s="154">
        <v>0</v>
      </c>
      <c r="VYM10" s="154">
        <v>0</v>
      </c>
      <c r="VYN10" s="154">
        <v>0</v>
      </c>
      <c r="VYO10" s="154">
        <v>0</v>
      </c>
      <c r="VYP10" s="154">
        <v>0</v>
      </c>
      <c r="VYQ10" s="154">
        <v>0</v>
      </c>
      <c r="VYR10" s="154">
        <v>0</v>
      </c>
      <c r="VYS10" s="154">
        <v>0</v>
      </c>
      <c r="VYT10" s="154">
        <v>0</v>
      </c>
      <c r="VYU10" s="154">
        <v>0</v>
      </c>
      <c r="VYV10" s="154">
        <v>0</v>
      </c>
      <c r="VYW10" s="154">
        <v>0</v>
      </c>
      <c r="VYX10" s="154">
        <v>0</v>
      </c>
      <c r="VYY10" s="154">
        <v>0</v>
      </c>
      <c r="VYZ10" s="154">
        <v>0</v>
      </c>
      <c r="VZA10" s="154">
        <v>0</v>
      </c>
      <c r="VZB10" s="154">
        <v>0</v>
      </c>
      <c r="VZC10" s="154">
        <v>0</v>
      </c>
      <c r="VZD10" s="154">
        <v>0</v>
      </c>
      <c r="VZE10" s="154">
        <v>0</v>
      </c>
      <c r="VZF10" s="154">
        <v>0</v>
      </c>
      <c r="VZG10" s="154">
        <v>0</v>
      </c>
      <c r="VZH10" s="154">
        <v>0</v>
      </c>
      <c r="VZI10" s="154">
        <v>0</v>
      </c>
      <c r="VZJ10" s="154">
        <v>0</v>
      </c>
      <c r="VZK10" s="154">
        <v>0</v>
      </c>
      <c r="VZL10" s="154">
        <v>0</v>
      </c>
      <c r="VZM10" s="154">
        <v>0</v>
      </c>
      <c r="VZN10" s="154">
        <v>0</v>
      </c>
      <c r="VZO10" s="154">
        <v>0</v>
      </c>
      <c r="VZP10" s="154">
        <v>0</v>
      </c>
      <c r="VZQ10" s="154">
        <v>0</v>
      </c>
      <c r="VZR10" s="154">
        <v>0</v>
      </c>
      <c r="VZS10" s="154">
        <v>0</v>
      </c>
      <c r="VZT10" s="154">
        <v>0</v>
      </c>
      <c r="VZU10" s="154">
        <v>0</v>
      </c>
      <c r="VZV10" s="154">
        <v>0</v>
      </c>
      <c r="VZW10" s="154">
        <v>0</v>
      </c>
      <c r="VZX10" s="154">
        <v>0</v>
      </c>
      <c r="VZY10" s="154">
        <v>0</v>
      </c>
      <c r="VZZ10" s="154">
        <v>0</v>
      </c>
      <c r="WAA10" s="154">
        <v>0</v>
      </c>
      <c r="WAB10" s="154">
        <v>0</v>
      </c>
      <c r="WAC10" s="154">
        <v>0</v>
      </c>
      <c r="WAD10" s="154">
        <v>0</v>
      </c>
      <c r="WAE10" s="154">
        <v>0</v>
      </c>
      <c r="WAF10" s="154">
        <v>0</v>
      </c>
      <c r="WAG10" s="154">
        <v>0</v>
      </c>
      <c r="WAH10" s="154">
        <v>0</v>
      </c>
      <c r="WAI10" s="154">
        <v>0</v>
      </c>
      <c r="WAJ10" s="154">
        <v>0</v>
      </c>
      <c r="WAK10" s="154">
        <v>0</v>
      </c>
      <c r="WAL10" s="154">
        <v>0</v>
      </c>
      <c r="WAM10" s="154">
        <v>0</v>
      </c>
      <c r="WAN10" s="154">
        <v>0</v>
      </c>
      <c r="WAO10" s="154">
        <v>0</v>
      </c>
      <c r="WAP10" s="154">
        <v>0</v>
      </c>
      <c r="WAQ10" s="154">
        <v>0</v>
      </c>
      <c r="WAR10" s="154">
        <v>0</v>
      </c>
      <c r="WAS10" s="154">
        <v>0</v>
      </c>
      <c r="WAT10" s="154">
        <v>0</v>
      </c>
      <c r="WAU10" s="154">
        <v>0</v>
      </c>
      <c r="WAV10" s="154">
        <v>0</v>
      </c>
      <c r="WAW10" s="154">
        <v>0</v>
      </c>
      <c r="WAX10" s="154">
        <v>0</v>
      </c>
      <c r="WAY10" s="154">
        <v>0</v>
      </c>
      <c r="WAZ10" s="154">
        <v>0</v>
      </c>
      <c r="WBA10" s="154">
        <v>0</v>
      </c>
      <c r="WBB10" s="154">
        <v>0</v>
      </c>
      <c r="WBC10" s="154">
        <v>0</v>
      </c>
      <c r="WBD10" s="154">
        <v>0</v>
      </c>
      <c r="WBE10" s="154">
        <v>0</v>
      </c>
      <c r="WBF10" s="154">
        <v>0</v>
      </c>
      <c r="WBG10" s="154">
        <v>0</v>
      </c>
      <c r="WBH10" s="154">
        <v>0</v>
      </c>
      <c r="WBI10" s="154">
        <v>0</v>
      </c>
      <c r="WBJ10" s="154">
        <v>0</v>
      </c>
      <c r="WBK10" s="154">
        <v>0</v>
      </c>
      <c r="WBL10" s="154">
        <v>0</v>
      </c>
      <c r="WBM10" s="154">
        <v>0</v>
      </c>
      <c r="WBN10" s="154">
        <v>0</v>
      </c>
      <c r="WBO10" s="154">
        <v>0</v>
      </c>
      <c r="WBP10" s="154">
        <v>0</v>
      </c>
      <c r="WBQ10" s="154">
        <v>0</v>
      </c>
      <c r="WBR10" s="154">
        <v>0</v>
      </c>
      <c r="WBS10" s="154">
        <v>0</v>
      </c>
      <c r="WBT10" s="154">
        <v>0</v>
      </c>
      <c r="WBU10" s="154">
        <v>0</v>
      </c>
      <c r="WBV10" s="154">
        <v>0</v>
      </c>
      <c r="WBW10" s="154">
        <v>0</v>
      </c>
      <c r="WBX10" s="154">
        <v>0</v>
      </c>
      <c r="WBY10" s="154">
        <v>0</v>
      </c>
      <c r="WBZ10" s="154">
        <v>0</v>
      </c>
      <c r="WCA10" s="154">
        <v>0</v>
      </c>
      <c r="WCB10" s="154">
        <v>0</v>
      </c>
      <c r="WCC10" s="154">
        <v>0</v>
      </c>
      <c r="WCD10" s="154">
        <v>0</v>
      </c>
      <c r="WCE10" s="154">
        <v>0</v>
      </c>
      <c r="WCF10" s="154">
        <v>0</v>
      </c>
      <c r="WCG10" s="154">
        <v>0</v>
      </c>
      <c r="WCH10" s="154">
        <v>0</v>
      </c>
      <c r="WCI10" s="154">
        <v>0</v>
      </c>
      <c r="WCJ10" s="154">
        <v>0</v>
      </c>
      <c r="WCK10" s="154">
        <v>0</v>
      </c>
      <c r="WCL10" s="154">
        <v>0</v>
      </c>
      <c r="WCM10" s="154">
        <v>0</v>
      </c>
      <c r="WCN10" s="154">
        <v>0</v>
      </c>
      <c r="WCO10" s="154">
        <v>0</v>
      </c>
      <c r="WCP10" s="154">
        <v>0</v>
      </c>
      <c r="WCQ10" s="154">
        <v>0</v>
      </c>
      <c r="WCR10" s="154">
        <v>0</v>
      </c>
      <c r="WCS10" s="154">
        <v>0</v>
      </c>
      <c r="WCT10" s="154">
        <v>0</v>
      </c>
      <c r="WCU10" s="154">
        <v>0</v>
      </c>
      <c r="WCV10" s="154">
        <v>0</v>
      </c>
      <c r="WCW10" s="154">
        <v>0</v>
      </c>
      <c r="WCX10" s="154">
        <v>0</v>
      </c>
      <c r="WCY10" s="154">
        <v>0</v>
      </c>
      <c r="WCZ10" s="154">
        <v>0</v>
      </c>
      <c r="WDA10" s="154">
        <v>0</v>
      </c>
      <c r="WDB10" s="154">
        <v>0</v>
      </c>
      <c r="WDC10" s="154">
        <v>0</v>
      </c>
      <c r="WDD10" s="154">
        <v>0</v>
      </c>
      <c r="WDE10" s="154">
        <v>0</v>
      </c>
      <c r="WDF10" s="154">
        <v>0</v>
      </c>
      <c r="WDG10" s="154">
        <v>0</v>
      </c>
      <c r="WDH10" s="154">
        <v>0</v>
      </c>
      <c r="WDI10" s="154">
        <v>0</v>
      </c>
      <c r="WDJ10" s="154">
        <v>0</v>
      </c>
      <c r="WDK10" s="154">
        <v>0</v>
      </c>
      <c r="WDL10" s="154">
        <v>0</v>
      </c>
      <c r="WDM10" s="154">
        <v>0</v>
      </c>
      <c r="WDN10" s="154">
        <v>0</v>
      </c>
      <c r="WDO10" s="154">
        <v>0</v>
      </c>
      <c r="WDP10" s="154">
        <v>0</v>
      </c>
      <c r="WDQ10" s="154">
        <v>0</v>
      </c>
      <c r="WDR10" s="154">
        <v>0</v>
      </c>
      <c r="WDS10" s="154">
        <v>0</v>
      </c>
      <c r="WDT10" s="154">
        <v>0</v>
      </c>
      <c r="WDU10" s="154">
        <v>0</v>
      </c>
      <c r="WDV10" s="154">
        <v>0</v>
      </c>
      <c r="WDW10" s="154">
        <v>0</v>
      </c>
      <c r="WDX10" s="154">
        <v>0</v>
      </c>
      <c r="WDY10" s="154">
        <v>0</v>
      </c>
      <c r="WDZ10" s="154">
        <v>0</v>
      </c>
      <c r="WEA10" s="154">
        <v>0</v>
      </c>
      <c r="WEB10" s="154">
        <v>0</v>
      </c>
      <c r="WEC10" s="154">
        <v>0</v>
      </c>
      <c r="WED10" s="154">
        <v>0</v>
      </c>
      <c r="WEE10" s="154">
        <v>0</v>
      </c>
      <c r="WEF10" s="154">
        <v>0</v>
      </c>
      <c r="WEG10" s="154">
        <v>0</v>
      </c>
      <c r="WEH10" s="154">
        <v>0</v>
      </c>
      <c r="WEI10" s="154">
        <v>0</v>
      </c>
      <c r="WEJ10" s="154">
        <v>0</v>
      </c>
      <c r="WEK10" s="154">
        <v>0</v>
      </c>
      <c r="WEL10" s="154">
        <v>0</v>
      </c>
      <c r="WEM10" s="154">
        <v>0</v>
      </c>
      <c r="WEN10" s="154">
        <v>0</v>
      </c>
      <c r="WEO10" s="154">
        <v>0</v>
      </c>
      <c r="WEP10" s="154">
        <v>0</v>
      </c>
      <c r="WEQ10" s="154">
        <v>0</v>
      </c>
      <c r="WER10" s="154">
        <v>0</v>
      </c>
      <c r="WES10" s="154">
        <v>0</v>
      </c>
      <c r="WET10" s="154">
        <v>0</v>
      </c>
      <c r="WEU10" s="154">
        <v>0</v>
      </c>
      <c r="WEV10" s="154">
        <v>0</v>
      </c>
      <c r="WEW10" s="154">
        <v>0</v>
      </c>
      <c r="WEX10" s="154">
        <v>0</v>
      </c>
      <c r="WEY10" s="154">
        <v>0</v>
      </c>
      <c r="WEZ10" s="154">
        <v>0</v>
      </c>
      <c r="WFA10" s="154">
        <v>0</v>
      </c>
      <c r="WFB10" s="154">
        <v>0</v>
      </c>
      <c r="WFC10" s="154">
        <v>0</v>
      </c>
      <c r="WFD10" s="154">
        <v>0</v>
      </c>
      <c r="WFE10" s="154">
        <v>0</v>
      </c>
      <c r="WFF10" s="154">
        <v>0</v>
      </c>
      <c r="WFG10" s="154">
        <v>0</v>
      </c>
      <c r="WFH10" s="154">
        <v>0</v>
      </c>
      <c r="WFI10" s="154">
        <v>0</v>
      </c>
      <c r="WFJ10" s="154">
        <v>0</v>
      </c>
      <c r="WFK10" s="154">
        <v>0</v>
      </c>
      <c r="WFL10" s="154">
        <v>0</v>
      </c>
      <c r="WFM10" s="154">
        <v>0</v>
      </c>
      <c r="WFN10" s="154">
        <v>0</v>
      </c>
      <c r="WFO10" s="154">
        <v>0</v>
      </c>
      <c r="WFP10" s="154">
        <v>0</v>
      </c>
      <c r="WFQ10" s="154">
        <v>0</v>
      </c>
      <c r="WFR10" s="154">
        <v>0</v>
      </c>
      <c r="WFS10" s="154">
        <v>0</v>
      </c>
      <c r="WFT10" s="154">
        <v>0</v>
      </c>
      <c r="WFU10" s="154">
        <v>0</v>
      </c>
      <c r="WFV10" s="154">
        <v>0</v>
      </c>
      <c r="WFW10" s="154">
        <v>0</v>
      </c>
      <c r="WFX10" s="154">
        <v>0</v>
      </c>
      <c r="WFY10" s="154">
        <v>0</v>
      </c>
      <c r="WFZ10" s="154">
        <v>0</v>
      </c>
      <c r="WGA10" s="154">
        <v>0</v>
      </c>
      <c r="WGB10" s="154">
        <v>0</v>
      </c>
      <c r="WGC10" s="154">
        <v>0</v>
      </c>
      <c r="WGD10" s="154">
        <v>0</v>
      </c>
      <c r="WGE10" s="154">
        <v>0</v>
      </c>
      <c r="WGF10" s="154">
        <v>0</v>
      </c>
      <c r="WGG10" s="154">
        <v>0</v>
      </c>
      <c r="WGH10" s="154">
        <v>0</v>
      </c>
      <c r="WGI10" s="154">
        <v>0</v>
      </c>
      <c r="WGJ10" s="154">
        <v>0</v>
      </c>
      <c r="WGK10" s="154">
        <v>0</v>
      </c>
      <c r="WGL10" s="154">
        <v>0</v>
      </c>
      <c r="WGM10" s="154">
        <v>0</v>
      </c>
      <c r="WGN10" s="154">
        <v>0</v>
      </c>
      <c r="WGO10" s="154">
        <v>0</v>
      </c>
      <c r="WGP10" s="154">
        <v>0</v>
      </c>
      <c r="WGQ10" s="154">
        <v>0</v>
      </c>
      <c r="WGR10" s="154">
        <v>0</v>
      </c>
      <c r="WGS10" s="154">
        <v>0</v>
      </c>
      <c r="WGT10" s="154">
        <v>0</v>
      </c>
      <c r="WGU10" s="154">
        <v>0</v>
      </c>
      <c r="WGV10" s="154">
        <v>0</v>
      </c>
      <c r="WGW10" s="154">
        <v>0</v>
      </c>
      <c r="WGX10" s="154">
        <v>0</v>
      </c>
      <c r="WGY10" s="154">
        <v>0</v>
      </c>
      <c r="WGZ10" s="154">
        <v>0</v>
      </c>
      <c r="WHA10" s="154">
        <v>0</v>
      </c>
      <c r="WHB10" s="154">
        <v>0</v>
      </c>
      <c r="WHC10" s="154">
        <v>0</v>
      </c>
      <c r="WHD10" s="154">
        <v>0</v>
      </c>
      <c r="WHE10" s="154">
        <v>0</v>
      </c>
      <c r="WHF10" s="154">
        <v>0</v>
      </c>
      <c r="WHG10" s="154">
        <v>0</v>
      </c>
      <c r="WHH10" s="154">
        <v>0</v>
      </c>
      <c r="WHI10" s="154">
        <v>0</v>
      </c>
      <c r="WHJ10" s="154">
        <v>0</v>
      </c>
      <c r="WHK10" s="154">
        <v>0</v>
      </c>
      <c r="WHL10" s="154">
        <v>0</v>
      </c>
      <c r="WHM10" s="154">
        <v>0</v>
      </c>
      <c r="WHN10" s="154">
        <v>0</v>
      </c>
      <c r="WHO10" s="154">
        <v>0</v>
      </c>
      <c r="WHP10" s="154">
        <v>0</v>
      </c>
      <c r="WHQ10" s="154">
        <v>0</v>
      </c>
      <c r="WHR10" s="154">
        <v>0</v>
      </c>
      <c r="WHS10" s="154">
        <v>0</v>
      </c>
      <c r="WHT10" s="154">
        <v>0</v>
      </c>
      <c r="WHU10" s="154">
        <v>0</v>
      </c>
      <c r="WHV10" s="154">
        <v>0</v>
      </c>
      <c r="WHW10" s="154">
        <v>0</v>
      </c>
      <c r="WHX10" s="154">
        <v>0</v>
      </c>
      <c r="WHY10" s="154">
        <v>0</v>
      </c>
      <c r="WHZ10" s="154">
        <v>0</v>
      </c>
      <c r="WIA10" s="154">
        <v>0</v>
      </c>
      <c r="WIB10" s="154">
        <v>0</v>
      </c>
      <c r="WIC10" s="154">
        <v>0</v>
      </c>
      <c r="WID10" s="154">
        <v>0</v>
      </c>
      <c r="WIE10" s="154">
        <v>0</v>
      </c>
      <c r="WIF10" s="154">
        <v>0</v>
      </c>
      <c r="WIG10" s="154">
        <v>0</v>
      </c>
      <c r="WIH10" s="154">
        <v>0</v>
      </c>
      <c r="WII10" s="154">
        <v>0</v>
      </c>
      <c r="WIJ10" s="154">
        <v>0</v>
      </c>
      <c r="WIK10" s="154">
        <v>0</v>
      </c>
      <c r="WIL10" s="154">
        <v>0</v>
      </c>
      <c r="WIM10" s="154">
        <v>0</v>
      </c>
      <c r="WIN10" s="154">
        <v>0</v>
      </c>
      <c r="WIO10" s="154">
        <v>0</v>
      </c>
      <c r="WIP10" s="154">
        <v>0</v>
      </c>
      <c r="WIQ10" s="154">
        <v>0</v>
      </c>
      <c r="WIR10" s="154">
        <v>0</v>
      </c>
      <c r="WIS10" s="154">
        <v>0</v>
      </c>
      <c r="WIT10" s="154">
        <v>0</v>
      </c>
      <c r="WIU10" s="154">
        <v>0</v>
      </c>
      <c r="WIV10" s="154">
        <v>0</v>
      </c>
      <c r="WIW10" s="154">
        <v>0</v>
      </c>
      <c r="WIX10" s="154">
        <v>0</v>
      </c>
      <c r="WIY10" s="154">
        <v>0</v>
      </c>
      <c r="WIZ10" s="154">
        <v>0</v>
      </c>
      <c r="WJA10" s="154">
        <v>0</v>
      </c>
      <c r="WJB10" s="154">
        <v>0</v>
      </c>
      <c r="WJC10" s="154">
        <v>0</v>
      </c>
      <c r="WJD10" s="154">
        <v>0</v>
      </c>
      <c r="WJE10" s="154">
        <v>0</v>
      </c>
      <c r="WJF10" s="154">
        <v>0</v>
      </c>
      <c r="WJG10" s="154">
        <v>0</v>
      </c>
      <c r="WJH10" s="154">
        <v>0</v>
      </c>
      <c r="WJI10" s="154">
        <v>0</v>
      </c>
      <c r="WJJ10" s="154">
        <v>0</v>
      </c>
      <c r="WJK10" s="154">
        <v>0</v>
      </c>
      <c r="WJL10" s="154">
        <v>0</v>
      </c>
      <c r="WJM10" s="154">
        <v>0</v>
      </c>
      <c r="WJN10" s="154">
        <v>0</v>
      </c>
      <c r="WJO10" s="154">
        <v>0</v>
      </c>
      <c r="WJP10" s="154">
        <v>0</v>
      </c>
      <c r="WJQ10" s="154">
        <v>0</v>
      </c>
      <c r="WJR10" s="154">
        <v>0</v>
      </c>
      <c r="WJS10" s="154">
        <v>0</v>
      </c>
      <c r="WJT10" s="154">
        <v>0</v>
      </c>
      <c r="WJU10" s="154">
        <v>0</v>
      </c>
      <c r="WJV10" s="154">
        <v>0</v>
      </c>
      <c r="WJW10" s="154">
        <v>0</v>
      </c>
      <c r="WJX10" s="154">
        <v>0</v>
      </c>
      <c r="WJY10" s="154">
        <v>0</v>
      </c>
      <c r="WJZ10" s="154">
        <v>0</v>
      </c>
      <c r="WKA10" s="154">
        <v>0</v>
      </c>
      <c r="WKB10" s="154">
        <v>0</v>
      </c>
      <c r="WKC10" s="154">
        <v>0</v>
      </c>
      <c r="WKD10" s="154">
        <v>0</v>
      </c>
      <c r="WKE10" s="154">
        <v>0</v>
      </c>
      <c r="WKF10" s="154">
        <v>0</v>
      </c>
      <c r="WKG10" s="154">
        <v>0</v>
      </c>
      <c r="WKH10" s="154">
        <v>0</v>
      </c>
      <c r="WKI10" s="154">
        <v>0</v>
      </c>
      <c r="WKJ10" s="154">
        <v>0</v>
      </c>
      <c r="WKK10" s="154">
        <v>0</v>
      </c>
      <c r="WKL10" s="154">
        <v>0</v>
      </c>
      <c r="WKM10" s="154">
        <v>0</v>
      </c>
      <c r="WKN10" s="154">
        <v>0</v>
      </c>
      <c r="WKO10" s="154">
        <v>0</v>
      </c>
      <c r="WKP10" s="154">
        <v>0</v>
      </c>
      <c r="WKQ10" s="154">
        <v>0</v>
      </c>
      <c r="WKR10" s="154">
        <v>0</v>
      </c>
      <c r="WKS10" s="154">
        <v>0</v>
      </c>
      <c r="WKT10" s="154">
        <v>0</v>
      </c>
      <c r="WKU10" s="154">
        <v>0</v>
      </c>
      <c r="WKV10" s="154">
        <v>0</v>
      </c>
      <c r="WKW10" s="154">
        <v>0</v>
      </c>
      <c r="WKX10" s="154">
        <v>0</v>
      </c>
      <c r="WKY10" s="154">
        <v>0</v>
      </c>
      <c r="WKZ10" s="154">
        <v>0</v>
      </c>
      <c r="WLA10" s="154">
        <v>0</v>
      </c>
      <c r="WLB10" s="154">
        <v>0</v>
      </c>
      <c r="WLC10" s="154">
        <v>0</v>
      </c>
      <c r="WLD10" s="154">
        <v>0</v>
      </c>
      <c r="WLE10" s="154">
        <v>0</v>
      </c>
      <c r="WLF10" s="154">
        <v>0</v>
      </c>
      <c r="WLG10" s="154">
        <v>0</v>
      </c>
      <c r="WLH10" s="154">
        <v>0</v>
      </c>
      <c r="WLI10" s="154">
        <v>0</v>
      </c>
      <c r="WLJ10" s="154">
        <v>0</v>
      </c>
      <c r="WLK10" s="154">
        <v>0</v>
      </c>
      <c r="WLL10" s="154">
        <v>0</v>
      </c>
      <c r="WLM10" s="154">
        <v>0</v>
      </c>
      <c r="WLN10" s="154">
        <v>0</v>
      </c>
      <c r="WLO10" s="154">
        <v>0</v>
      </c>
      <c r="WLP10" s="154">
        <v>0</v>
      </c>
      <c r="WLQ10" s="154">
        <v>0</v>
      </c>
      <c r="WLR10" s="154">
        <v>0</v>
      </c>
      <c r="WLS10" s="154">
        <v>0</v>
      </c>
      <c r="WLT10" s="154">
        <v>0</v>
      </c>
      <c r="WLU10" s="154">
        <v>0</v>
      </c>
      <c r="WLV10" s="154">
        <v>0</v>
      </c>
      <c r="WLW10" s="154">
        <v>0</v>
      </c>
      <c r="WLX10" s="154">
        <v>0</v>
      </c>
      <c r="WLY10" s="154">
        <v>0</v>
      </c>
      <c r="WLZ10" s="154">
        <v>0</v>
      </c>
      <c r="WMA10" s="154">
        <v>0</v>
      </c>
      <c r="WMB10" s="154">
        <v>0</v>
      </c>
      <c r="WMC10" s="154">
        <v>0</v>
      </c>
      <c r="WMD10" s="154">
        <v>0</v>
      </c>
      <c r="WME10" s="154">
        <v>0</v>
      </c>
      <c r="WMF10" s="154">
        <v>0</v>
      </c>
      <c r="WMG10" s="154">
        <v>0</v>
      </c>
      <c r="WMH10" s="154">
        <v>0</v>
      </c>
      <c r="WMI10" s="154">
        <v>0</v>
      </c>
      <c r="WMJ10" s="154">
        <v>0</v>
      </c>
      <c r="WMK10" s="154">
        <v>0</v>
      </c>
      <c r="WML10" s="154">
        <v>0</v>
      </c>
      <c r="WMM10" s="154">
        <v>0</v>
      </c>
      <c r="WMN10" s="154">
        <v>0</v>
      </c>
      <c r="WMO10" s="154">
        <v>0</v>
      </c>
      <c r="WMP10" s="154">
        <v>0</v>
      </c>
      <c r="WMQ10" s="154">
        <v>0</v>
      </c>
      <c r="WMR10" s="154">
        <v>0</v>
      </c>
      <c r="WMS10" s="154">
        <v>0</v>
      </c>
      <c r="WMT10" s="154">
        <v>0</v>
      </c>
      <c r="WMU10" s="154">
        <v>0</v>
      </c>
      <c r="WMV10" s="154">
        <v>0</v>
      </c>
      <c r="WMW10" s="154">
        <v>0</v>
      </c>
      <c r="WMX10" s="154">
        <v>0</v>
      </c>
      <c r="WMY10" s="154">
        <v>0</v>
      </c>
      <c r="WMZ10" s="154">
        <v>0</v>
      </c>
      <c r="WNA10" s="154">
        <v>0</v>
      </c>
      <c r="WNB10" s="154">
        <v>0</v>
      </c>
      <c r="WNC10" s="154">
        <v>0</v>
      </c>
      <c r="WND10" s="154">
        <v>0</v>
      </c>
      <c r="WNE10" s="154">
        <v>0</v>
      </c>
      <c r="WNF10" s="154">
        <v>0</v>
      </c>
      <c r="WNG10" s="154">
        <v>0</v>
      </c>
      <c r="WNH10" s="154">
        <v>0</v>
      </c>
      <c r="WNI10" s="154">
        <v>0</v>
      </c>
      <c r="WNJ10" s="154">
        <v>0</v>
      </c>
      <c r="WNK10" s="154">
        <v>0</v>
      </c>
      <c r="WNL10" s="154">
        <v>0</v>
      </c>
      <c r="WNM10" s="154">
        <v>0</v>
      </c>
      <c r="WNN10" s="154">
        <v>0</v>
      </c>
      <c r="WNO10" s="154">
        <v>0</v>
      </c>
      <c r="WNP10" s="154">
        <v>0</v>
      </c>
      <c r="WNQ10" s="154">
        <v>0</v>
      </c>
      <c r="WNR10" s="154">
        <v>0</v>
      </c>
      <c r="WNS10" s="154">
        <v>0</v>
      </c>
      <c r="WNT10" s="154">
        <v>0</v>
      </c>
      <c r="WNU10" s="154">
        <v>0</v>
      </c>
      <c r="WNV10" s="154">
        <v>0</v>
      </c>
      <c r="WNW10" s="154">
        <v>0</v>
      </c>
      <c r="WNX10" s="154">
        <v>0</v>
      </c>
      <c r="WNY10" s="154">
        <v>0</v>
      </c>
      <c r="WNZ10" s="154">
        <v>0</v>
      </c>
      <c r="WOA10" s="154">
        <v>0</v>
      </c>
      <c r="WOB10" s="154">
        <v>0</v>
      </c>
      <c r="WOC10" s="154">
        <v>0</v>
      </c>
      <c r="WOD10" s="154">
        <v>0</v>
      </c>
      <c r="WOE10" s="154">
        <v>0</v>
      </c>
      <c r="WOF10" s="154">
        <v>0</v>
      </c>
      <c r="WOG10" s="154">
        <v>0</v>
      </c>
      <c r="WOH10" s="154">
        <v>0</v>
      </c>
      <c r="WOI10" s="154">
        <v>0</v>
      </c>
      <c r="WOJ10" s="154">
        <v>0</v>
      </c>
      <c r="WOK10" s="154">
        <v>0</v>
      </c>
      <c r="WOL10" s="154">
        <v>0</v>
      </c>
      <c r="WOM10" s="154">
        <v>0</v>
      </c>
      <c r="WON10" s="154">
        <v>0</v>
      </c>
      <c r="WOO10" s="154">
        <v>0</v>
      </c>
      <c r="WOP10" s="154">
        <v>0</v>
      </c>
      <c r="WOQ10" s="154">
        <v>0</v>
      </c>
      <c r="WOR10" s="154">
        <v>0</v>
      </c>
      <c r="WOS10" s="154">
        <v>0</v>
      </c>
      <c r="WOT10" s="154">
        <v>0</v>
      </c>
      <c r="WOU10" s="154">
        <v>0</v>
      </c>
      <c r="WOV10" s="154">
        <v>0</v>
      </c>
      <c r="WOW10" s="154">
        <v>0</v>
      </c>
      <c r="WOX10" s="154">
        <v>0</v>
      </c>
      <c r="WOY10" s="154">
        <v>0</v>
      </c>
      <c r="WOZ10" s="154">
        <v>0</v>
      </c>
      <c r="WPA10" s="154">
        <v>0</v>
      </c>
      <c r="WPB10" s="154">
        <v>0</v>
      </c>
      <c r="WPC10" s="154">
        <v>0</v>
      </c>
      <c r="WPD10" s="154">
        <v>0</v>
      </c>
      <c r="WPE10" s="154">
        <v>0</v>
      </c>
      <c r="WPF10" s="154">
        <v>0</v>
      </c>
      <c r="WPG10" s="154">
        <v>0</v>
      </c>
      <c r="WPH10" s="154">
        <v>0</v>
      </c>
      <c r="WPI10" s="154">
        <v>0</v>
      </c>
      <c r="WPJ10" s="154">
        <v>0</v>
      </c>
      <c r="WPK10" s="154">
        <v>0</v>
      </c>
      <c r="WPL10" s="154">
        <v>0</v>
      </c>
      <c r="WPM10" s="154">
        <v>0</v>
      </c>
      <c r="WPN10" s="154">
        <v>0</v>
      </c>
      <c r="WPO10" s="154">
        <v>0</v>
      </c>
      <c r="WPP10" s="154">
        <v>0</v>
      </c>
      <c r="WPQ10" s="154">
        <v>0</v>
      </c>
      <c r="WPR10" s="154">
        <v>0</v>
      </c>
      <c r="WPS10" s="154">
        <v>0</v>
      </c>
      <c r="WPT10" s="154">
        <v>0</v>
      </c>
      <c r="WPU10" s="154">
        <v>0</v>
      </c>
      <c r="WPV10" s="154">
        <v>0</v>
      </c>
      <c r="WPW10" s="154">
        <v>0</v>
      </c>
      <c r="WPX10" s="154">
        <v>0</v>
      </c>
      <c r="WPY10" s="154">
        <v>0</v>
      </c>
      <c r="WPZ10" s="154">
        <v>0</v>
      </c>
      <c r="WQA10" s="154">
        <v>0</v>
      </c>
      <c r="WQB10" s="154">
        <v>0</v>
      </c>
      <c r="WQC10" s="154">
        <v>0</v>
      </c>
      <c r="WQD10" s="154">
        <v>0</v>
      </c>
      <c r="WQE10" s="154">
        <v>0</v>
      </c>
      <c r="WQF10" s="154">
        <v>0</v>
      </c>
      <c r="WQG10" s="154">
        <v>0</v>
      </c>
      <c r="WQH10" s="154">
        <v>0</v>
      </c>
      <c r="WQI10" s="154">
        <v>0</v>
      </c>
      <c r="WQJ10" s="154">
        <v>0</v>
      </c>
      <c r="WQK10" s="154">
        <v>0</v>
      </c>
      <c r="WQL10" s="154">
        <v>0</v>
      </c>
      <c r="WQM10" s="154">
        <v>0</v>
      </c>
      <c r="WQN10" s="154">
        <v>0</v>
      </c>
      <c r="WQO10" s="154">
        <v>0</v>
      </c>
      <c r="WQP10" s="154">
        <v>0</v>
      </c>
      <c r="WQQ10" s="154">
        <v>0</v>
      </c>
      <c r="WQR10" s="154">
        <v>0</v>
      </c>
      <c r="WQS10" s="154">
        <v>0</v>
      </c>
      <c r="WQT10" s="154">
        <v>0</v>
      </c>
      <c r="WQU10" s="154">
        <v>0</v>
      </c>
      <c r="WQV10" s="154">
        <v>0</v>
      </c>
      <c r="WQW10" s="154">
        <v>0</v>
      </c>
      <c r="WQX10" s="154">
        <v>0</v>
      </c>
      <c r="WQY10" s="154">
        <v>0</v>
      </c>
      <c r="WQZ10" s="154">
        <v>0</v>
      </c>
      <c r="WRA10" s="154">
        <v>0</v>
      </c>
      <c r="WRB10" s="154">
        <v>0</v>
      </c>
      <c r="WRC10" s="154">
        <v>0</v>
      </c>
      <c r="WRD10" s="154">
        <v>0</v>
      </c>
      <c r="WRE10" s="154">
        <v>0</v>
      </c>
      <c r="WRF10" s="154">
        <v>0</v>
      </c>
      <c r="WRG10" s="154">
        <v>0</v>
      </c>
      <c r="WRH10" s="154">
        <v>0</v>
      </c>
      <c r="WRI10" s="154">
        <v>0</v>
      </c>
      <c r="WRJ10" s="154">
        <v>0</v>
      </c>
      <c r="WRK10" s="154">
        <v>0</v>
      </c>
      <c r="WRL10" s="154">
        <v>0</v>
      </c>
      <c r="WRM10" s="154">
        <v>0</v>
      </c>
      <c r="WRN10" s="154">
        <v>0</v>
      </c>
      <c r="WRO10" s="154">
        <v>0</v>
      </c>
      <c r="WRP10" s="154">
        <v>0</v>
      </c>
      <c r="WRQ10" s="154">
        <v>0</v>
      </c>
      <c r="WRR10" s="154">
        <v>0</v>
      </c>
      <c r="WRS10" s="154">
        <v>0</v>
      </c>
      <c r="WRT10" s="154">
        <v>0</v>
      </c>
      <c r="WRU10" s="154">
        <v>0</v>
      </c>
      <c r="WRV10" s="154">
        <v>0</v>
      </c>
      <c r="WRW10" s="154">
        <v>0</v>
      </c>
      <c r="WRX10" s="154">
        <v>0</v>
      </c>
      <c r="WRY10" s="154">
        <v>0</v>
      </c>
      <c r="WRZ10" s="154">
        <v>0</v>
      </c>
      <c r="WSA10" s="154">
        <v>0</v>
      </c>
      <c r="WSB10" s="154">
        <v>0</v>
      </c>
      <c r="WSC10" s="154">
        <v>0</v>
      </c>
      <c r="WSD10" s="154">
        <v>0</v>
      </c>
      <c r="WSE10" s="154">
        <v>0</v>
      </c>
      <c r="WSF10" s="154">
        <v>0</v>
      </c>
      <c r="WSG10" s="154">
        <v>0</v>
      </c>
      <c r="WSH10" s="154">
        <v>0</v>
      </c>
      <c r="WSI10" s="154">
        <v>0</v>
      </c>
      <c r="WSJ10" s="154">
        <v>0</v>
      </c>
      <c r="WSK10" s="154">
        <v>0</v>
      </c>
      <c r="WSL10" s="154">
        <v>0</v>
      </c>
      <c r="WSM10" s="154">
        <v>0</v>
      </c>
      <c r="WSN10" s="154">
        <v>0</v>
      </c>
      <c r="WSO10" s="154">
        <v>0</v>
      </c>
      <c r="WSP10" s="154">
        <v>0</v>
      </c>
      <c r="WSQ10" s="154">
        <v>0</v>
      </c>
      <c r="WSR10" s="154">
        <v>0</v>
      </c>
      <c r="WSS10" s="154">
        <v>0</v>
      </c>
      <c r="WST10" s="154">
        <v>0</v>
      </c>
      <c r="WSU10" s="154">
        <v>0</v>
      </c>
      <c r="WSV10" s="154">
        <v>0</v>
      </c>
      <c r="WSW10" s="154">
        <v>0</v>
      </c>
      <c r="WSX10" s="154">
        <v>0</v>
      </c>
      <c r="WSY10" s="154">
        <v>0</v>
      </c>
      <c r="WSZ10" s="154">
        <v>0</v>
      </c>
      <c r="WTA10" s="154">
        <v>0</v>
      </c>
      <c r="WTB10" s="154">
        <v>0</v>
      </c>
      <c r="WTC10" s="154">
        <v>0</v>
      </c>
      <c r="WTD10" s="154">
        <v>0</v>
      </c>
      <c r="WTE10" s="154">
        <v>0</v>
      </c>
      <c r="WTF10" s="154">
        <v>0</v>
      </c>
      <c r="WTG10" s="154">
        <v>0</v>
      </c>
      <c r="WTH10" s="154">
        <v>0</v>
      </c>
      <c r="WTI10" s="154">
        <v>0</v>
      </c>
      <c r="WTJ10" s="154">
        <v>0</v>
      </c>
      <c r="WTK10" s="154">
        <v>0</v>
      </c>
      <c r="WTL10" s="154">
        <v>0</v>
      </c>
      <c r="WTM10" s="154">
        <v>0</v>
      </c>
      <c r="WTN10" s="154">
        <v>0</v>
      </c>
      <c r="WTO10" s="154">
        <v>0</v>
      </c>
      <c r="WTP10" s="154">
        <v>0</v>
      </c>
      <c r="WTQ10" s="154">
        <v>0</v>
      </c>
      <c r="WTR10" s="154">
        <v>0</v>
      </c>
      <c r="WTS10" s="154">
        <v>0</v>
      </c>
      <c r="WTT10" s="154">
        <v>0</v>
      </c>
      <c r="WTU10" s="154">
        <v>0</v>
      </c>
      <c r="WTV10" s="154">
        <v>0</v>
      </c>
      <c r="WTW10" s="154">
        <v>0</v>
      </c>
      <c r="WTX10" s="154">
        <v>0</v>
      </c>
      <c r="WTY10" s="154">
        <v>0</v>
      </c>
      <c r="WTZ10" s="154">
        <v>0</v>
      </c>
      <c r="WUA10" s="154">
        <v>0</v>
      </c>
      <c r="WUB10" s="154">
        <v>0</v>
      </c>
      <c r="WUC10" s="154">
        <v>0</v>
      </c>
      <c r="WUD10" s="154">
        <v>0</v>
      </c>
      <c r="WUE10" s="154">
        <v>0</v>
      </c>
      <c r="WUF10" s="154">
        <v>0</v>
      </c>
      <c r="WUG10" s="154">
        <v>0</v>
      </c>
      <c r="WUH10" s="154">
        <v>0</v>
      </c>
      <c r="WUI10" s="154">
        <v>0</v>
      </c>
      <c r="WUJ10" s="154">
        <v>0</v>
      </c>
      <c r="WUK10" s="154">
        <v>0</v>
      </c>
      <c r="WUL10" s="154">
        <v>0</v>
      </c>
      <c r="WUM10" s="154">
        <v>0</v>
      </c>
      <c r="WUN10" s="154">
        <v>0</v>
      </c>
      <c r="WUO10" s="154">
        <v>0</v>
      </c>
      <c r="WUP10" s="154">
        <v>0</v>
      </c>
      <c r="WUQ10" s="154">
        <v>0</v>
      </c>
      <c r="WUR10" s="154">
        <v>0</v>
      </c>
      <c r="WUS10" s="154">
        <v>0</v>
      </c>
      <c r="WUT10" s="154">
        <v>0</v>
      </c>
      <c r="WUU10" s="154">
        <v>0</v>
      </c>
      <c r="WUV10" s="154">
        <v>0</v>
      </c>
      <c r="WUW10" s="154">
        <v>0</v>
      </c>
      <c r="WUX10" s="154">
        <v>0</v>
      </c>
      <c r="WUY10" s="154">
        <v>0</v>
      </c>
      <c r="WUZ10" s="154">
        <v>0</v>
      </c>
      <c r="WVA10" s="154">
        <v>0</v>
      </c>
      <c r="WVB10" s="154">
        <v>0</v>
      </c>
      <c r="WVC10" s="154">
        <v>0</v>
      </c>
      <c r="WVD10" s="154">
        <v>0</v>
      </c>
      <c r="WVE10" s="154">
        <v>0</v>
      </c>
      <c r="WVF10" s="154">
        <v>0</v>
      </c>
      <c r="WVG10" s="154">
        <v>0</v>
      </c>
      <c r="WVH10" s="154">
        <v>0</v>
      </c>
      <c r="WVI10" s="154">
        <v>0</v>
      </c>
      <c r="WVJ10" s="154">
        <v>0</v>
      </c>
      <c r="WVK10" s="154">
        <v>0</v>
      </c>
      <c r="WVL10" s="154">
        <v>0</v>
      </c>
      <c r="WVM10" s="154">
        <v>0</v>
      </c>
      <c r="WVN10" s="154">
        <v>0</v>
      </c>
      <c r="WVO10" s="154">
        <v>0</v>
      </c>
      <c r="WVP10" s="154">
        <v>0</v>
      </c>
      <c r="WVQ10" s="154">
        <v>0</v>
      </c>
      <c r="WVR10" s="154">
        <v>0</v>
      </c>
      <c r="WVS10" s="154">
        <v>0</v>
      </c>
      <c r="WVT10" s="154">
        <v>0</v>
      </c>
      <c r="WVU10" s="154">
        <v>0</v>
      </c>
      <c r="WVV10" s="154">
        <v>0</v>
      </c>
      <c r="WVW10" s="154">
        <v>0</v>
      </c>
      <c r="WVX10" s="154">
        <v>0</v>
      </c>
      <c r="WVY10" s="154">
        <v>0</v>
      </c>
      <c r="WVZ10" s="154">
        <v>0</v>
      </c>
      <c r="WWA10" s="154">
        <v>0</v>
      </c>
      <c r="WWB10" s="154">
        <v>0</v>
      </c>
      <c r="WWC10" s="154">
        <v>0</v>
      </c>
      <c r="WWD10" s="154">
        <v>0</v>
      </c>
      <c r="WWE10" s="154">
        <v>0</v>
      </c>
      <c r="WWF10" s="154">
        <v>0</v>
      </c>
      <c r="WWG10" s="154">
        <v>0</v>
      </c>
      <c r="WWH10" s="154">
        <v>0</v>
      </c>
      <c r="WWI10" s="154">
        <v>0</v>
      </c>
      <c r="WWJ10" s="154">
        <v>0</v>
      </c>
      <c r="WWK10" s="154">
        <v>0</v>
      </c>
      <c r="WWL10" s="154">
        <v>0</v>
      </c>
      <c r="WWM10" s="154">
        <v>0</v>
      </c>
      <c r="WWN10" s="154">
        <v>0</v>
      </c>
      <c r="WWO10" s="154">
        <v>0</v>
      </c>
      <c r="WWP10" s="154">
        <v>0</v>
      </c>
      <c r="WWQ10" s="154">
        <v>0</v>
      </c>
      <c r="WWR10" s="154">
        <v>0</v>
      </c>
      <c r="WWS10" s="154">
        <v>0</v>
      </c>
      <c r="WWT10" s="154">
        <v>0</v>
      </c>
      <c r="WWU10" s="154">
        <v>0</v>
      </c>
      <c r="WWV10" s="154">
        <v>0</v>
      </c>
      <c r="WWW10" s="154">
        <v>0</v>
      </c>
      <c r="WWX10" s="154">
        <v>0</v>
      </c>
      <c r="WWY10" s="154">
        <v>0</v>
      </c>
      <c r="WWZ10" s="154">
        <v>0</v>
      </c>
      <c r="WXA10" s="154">
        <v>0</v>
      </c>
      <c r="WXB10" s="154">
        <v>0</v>
      </c>
      <c r="WXC10" s="154">
        <v>0</v>
      </c>
      <c r="WXD10" s="154">
        <v>0</v>
      </c>
      <c r="WXE10" s="154">
        <v>0</v>
      </c>
      <c r="WXF10" s="154">
        <v>0</v>
      </c>
      <c r="WXG10" s="154">
        <v>0</v>
      </c>
      <c r="WXH10" s="154">
        <v>0</v>
      </c>
      <c r="WXI10" s="154">
        <v>0</v>
      </c>
      <c r="WXJ10" s="154">
        <v>0</v>
      </c>
      <c r="WXK10" s="154">
        <v>0</v>
      </c>
      <c r="WXL10" s="154">
        <v>0</v>
      </c>
      <c r="WXM10" s="154">
        <v>0</v>
      </c>
      <c r="WXN10" s="154">
        <v>0</v>
      </c>
      <c r="WXO10" s="154">
        <v>0</v>
      </c>
      <c r="WXP10" s="154">
        <v>0</v>
      </c>
      <c r="WXQ10" s="154">
        <v>0</v>
      </c>
      <c r="WXR10" s="154">
        <v>0</v>
      </c>
      <c r="WXS10" s="154">
        <v>0</v>
      </c>
      <c r="WXT10" s="154">
        <v>0</v>
      </c>
      <c r="WXU10" s="154">
        <v>0</v>
      </c>
      <c r="WXV10" s="154">
        <v>0</v>
      </c>
      <c r="WXW10" s="154">
        <v>0</v>
      </c>
      <c r="WXX10" s="154">
        <v>0</v>
      </c>
      <c r="WXY10" s="154">
        <v>0</v>
      </c>
      <c r="WXZ10" s="154">
        <v>0</v>
      </c>
      <c r="WYA10" s="154">
        <v>0</v>
      </c>
      <c r="WYB10" s="154">
        <v>0</v>
      </c>
      <c r="WYC10" s="154">
        <v>0</v>
      </c>
      <c r="WYD10" s="154">
        <v>0</v>
      </c>
      <c r="WYE10" s="154">
        <v>0</v>
      </c>
      <c r="WYF10" s="154">
        <v>0</v>
      </c>
      <c r="WYG10" s="154">
        <v>0</v>
      </c>
      <c r="WYH10" s="154">
        <v>0</v>
      </c>
      <c r="WYI10" s="154">
        <v>0</v>
      </c>
      <c r="WYJ10" s="154">
        <v>0</v>
      </c>
      <c r="WYK10" s="154">
        <v>0</v>
      </c>
      <c r="WYL10" s="154">
        <v>0</v>
      </c>
      <c r="WYM10" s="154">
        <v>0</v>
      </c>
      <c r="WYN10" s="154">
        <v>0</v>
      </c>
      <c r="WYO10" s="154">
        <v>0</v>
      </c>
      <c r="WYP10" s="154">
        <v>0</v>
      </c>
      <c r="WYQ10" s="154">
        <v>0</v>
      </c>
      <c r="WYR10" s="154">
        <v>0</v>
      </c>
      <c r="WYS10" s="154">
        <v>0</v>
      </c>
      <c r="WYT10" s="154">
        <v>0</v>
      </c>
      <c r="WYU10" s="154">
        <v>0</v>
      </c>
      <c r="WYV10" s="154">
        <v>0</v>
      </c>
      <c r="WYW10" s="154">
        <v>0</v>
      </c>
      <c r="WYX10" s="154">
        <v>0</v>
      </c>
      <c r="WYY10" s="154">
        <v>0</v>
      </c>
      <c r="WYZ10" s="154">
        <v>0</v>
      </c>
      <c r="WZA10" s="154">
        <v>0</v>
      </c>
      <c r="WZB10" s="154">
        <v>0</v>
      </c>
      <c r="WZC10" s="154">
        <v>0</v>
      </c>
      <c r="WZD10" s="154">
        <v>0</v>
      </c>
      <c r="WZE10" s="154">
        <v>0</v>
      </c>
      <c r="WZF10" s="154">
        <v>0</v>
      </c>
      <c r="WZG10" s="154">
        <v>0</v>
      </c>
      <c r="WZH10" s="154">
        <v>0</v>
      </c>
      <c r="WZI10" s="154">
        <v>0</v>
      </c>
      <c r="WZJ10" s="154">
        <v>0</v>
      </c>
      <c r="WZK10" s="154">
        <v>0</v>
      </c>
      <c r="WZL10" s="154">
        <v>0</v>
      </c>
      <c r="WZM10" s="154">
        <v>0</v>
      </c>
      <c r="WZN10" s="154">
        <v>0</v>
      </c>
      <c r="WZO10" s="154">
        <v>0</v>
      </c>
      <c r="WZP10" s="154">
        <v>0</v>
      </c>
      <c r="WZQ10" s="154">
        <v>0</v>
      </c>
      <c r="WZR10" s="154">
        <v>0</v>
      </c>
      <c r="WZS10" s="154">
        <v>0</v>
      </c>
      <c r="WZT10" s="154">
        <v>0</v>
      </c>
      <c r="WZU10" s="154">
        <v>0</v>
      </c>
      <c r="WZV10" s="154">
        <v>0</v>
      </c>
      <c r="WZW10" s="154">
        <v>0</v>
      </c>
      <c r="WZX10" s="154">
        <v>0</v>
      </c>
      <c r="WZY10" s="154">
        <v>0</v>
      </c>
      <c r="WZZ10" s="154">
        <v>0</v>
      </c>
      <c r="XAA10" s="154">
        <v>0</v>
      </c>
      <c r="XAB10" s="154">
        <v>0</v>
      </c>
      <c r="XAC10" s="154">
        <v>0</v>
      </c>
      <c r="XAD10" s="154">
        <v>0</v>
      </c>
      <c r="XAE10" s="154">
        <v>0</v>
      </c>
      <c r="XAF10" s="154">
        <v>0</v>
      </c>
      <c r="XAG10" s="154">
        <v>0</v>
      </c>
      <c r="XAH10" s="154">
        <v>0</v>
      </c>
      <c r="XAI10" s="154">
        <v>0</v>
      </c>
      <c r="XAJ10" s="154">
        <v>0</v>
      </c>
      <c r="XAK10" s="154">
        <v>0</v>
      </c>
      <c r="XAL10" s="154">
        <v>0</v>
      </c>
      <c r="XAM10" s="154">
        <v>0</v>
      </c>
      <c r="XAN10" s="154">
        <v>0</v>
      </c>
      <c r="XAO10" s="154">
        <v>0</v>
      </c>
      <c r="XAP10" s="154">
        <v>0</v>
      </c>
      <c r="XAQ10" s="154">
        <v>0</v>
      </c>
      <c r="XAR10" s="154">
        <v>0</v>
      </c>
      <c r="XAS10" s="154">
        <v>0</v>
      </c>
      <c r="XAT10" s="154">
        <v>0</v>
      </c>
      <c r="XAU10" s="154">
        <v>0</v>
      </c>
      <c r="XAV10" s="154">
        <v>0</v>
      </c>
      <c r="XAW10" s="154">
        <v>0</v>
      </c>
      <c r="XAX10" s="154">
        <v>0</v>
      </c>
      <c r="XAY10" s="154">
        <v>0</v>
      </c>
      <c r="XAZ10" s="154">
        <v>0</v>
      </c>
      <c r="XBA10" s="154">
        <v>0</v>
      </c>
      <c r="XBB10" s="154">
        <v>0</v>
      </c>
      <c r="XBC10" s="154">
        <v>0</v>
      </c>
      <c r="XBD10" s="154">
        <v>0</v>
      </c>
      <c r="XBE10" s="154">
        <v>0</v>
      </c>
      <c r="XBF10" s="154">
        <v>0</v>
      </c>
      <c r="XBG10" s="154">
        <v>0</v>
      </c>
      <c r="XBH10" s="154">
        <v>0</v>
      </c>
      <c r="XBI10" s="154">
        <v>0</v>
      </c>
      <c r="XBJ10" s="154">
        <v>0</v>
      </c>
      <c r="XBK10" s="154">
        <v>0</v>
      </c>
      <c r="XBL10" s="154">
        <v>0</v>
      </c>
      <c r="XBM10" s="154">
        <v>0</v>
      </c>
      <c r="XBN10" s="154">
        <v>0</v>
      </c>
      <c r="XBO10" s="154">
        <v>0</v>
      </c>
      <c r="XBP10" s="154">
        <v>0</v>
      </c>
      <c r="XBQ10" s="154">
        <v>0</v>
      </c>
      <c r="XBR10" s="154">
        <v>0</v>
      </c>
      <c r="XBS10" s="154">
        <v>0</v>
      </c>
      <c r="XBT10" s="154">
        <v>0</v>
      </c>
      <c r="XBU10" s="154">
        <v>0</v>
      </c>
      <c r="XBV10" s="154">
        <v>0</v>
      </c>
      <c r="XBW10" s="154">
        <v>0</v>
      </c>
      <c r="XBX10" s="154">
        <v>0</v>
      </c>
      <c r="XBY10" s="154">
        <v>0</v>
      </c>
      <c r="XBZ10" s="154">
        <v>0</v>
      </c>
      <c r="XCA10" s="154">
        <v>0</v>
      </c>
      <c r="XCB10" s="154">
        <v>0</v>
      </c>
      <c r="XCC10" s="154">
        <v>0</v>
      </c>
      <c r="XCD10" s="154">
        <v>0</v>
      </c>
      <c r="XCE10" s="154">
        <v>0</v>
      </c>
      <c r="XCF10" s="154">
        <v>0</v>
      </c>
      <c r="XCG10" s="154">
        <v>0</v>
      </c>
      <c r="XCH10" s="154">
        <v>0</v>
      </c>
      <c r="XCI10" s="154">
        <v>0</v>
      </c>
      <c r="XCJ10" s="154">
        <v>0</v>
      </c>
      <c r="XCK10" s="154">
        <v>0</v>
      </c>
      <c r="XCL10" s="154">
        <v>0</v>
      </c>
      <c r="XCM10" s="154">
        <v>0</v>
      </c>
      <c r="XCN10" s="154">
        <v>0</v>
      </c>
      <c r="XCO10" s="154">
        <v>0</v>
      </c>
      <c r="XCP10" s="154">
        <v>0</v>
      </c>
      <c r="XCQ10" s="154">
        <v>0</v>
      </c>
      <c r="XCR10" s="154">
        <v>0</v>
      </c>
      <c r="XCS10" s="154">
        <v>0</v>
      </c>
      <c r="XCT10" s="154">
        <v>0</v>
      </c>
      <c r="XCU10" s="154">
        <v>0</v>
      </c>
      <c r="XCV10" s="154">
        <v>0</v>
      </c>
      <c r="XCW10" s="154">
        <v>0</v>
      </c>
      <c r="XCX10" s="154">
        <v>0</v>
      </c>
      <c r="XCY10" s="154">
        <v>0</v>
      </c>
      <c r="XCZ10" s="154">
        <v>0</v>
      </c>
      <c r="XDA10" s="154">
        <v>0</v>
      </c>
      <c r="XDB10" s="154">
        <v>0</v>
      </c>
      <c r="XDC10" s="154">
        <v>0</v>
      </c>
      <c r="XDD10" s="154">
        <v>0</v>
      </c>
      <c r="XDE10" s="154">
        <v>0</v>
      </c>
      <c r="XDF10" s="154">
        <v>0</v>
      </c>
      <c r="XDG10" s="154">
        <v>0</v>
      </c>
      <c r="XDH10" s="154">
        <v>0</v>
      </c>
      <c r="XDI10" s="154">
        <v>0</v>
      </c>
      <c r="XDJ10" s="154">
        <v>0</v>
      </c>
      <c r="XDK10" s="154">
        <v>0</v>
      </c>
      <c r="XDL10" s="154">
        <v>0</v>
      </c>
      <c r="XDM10" s="154">
        <v>0</v>
      </c>
      <c r="XDN10" s="154">
        <v>0</v>
      </c>
      <c r="XDO10" s="154">
        <v>0</v>
      </c>
      <c r="XDP10" s="154">
        <v>0</v>
      </c>
      <c r="XDQ10" s="154">
        <v>0</v>
      </c>
      <c r="XDR10" s="154">
        <v>0</v>
      </c>
      <c r="XDS10" s="154">
        <v>0</v>
      </c>
      <c r="XDT10" s="154">
        <v>0</v>
      </c>
      <c r="XDU10" s="154">
        <v>0</v>
      </c>
      <c r="XDV10" s="154">
        <v>0</v>
      </c>
      <c r="XDW10" s="154">
        <v>0</v>
      </c>
      <c r="XDX10" s="154">
        <v>0</v>
      </c>
      <c r="XDY10" s="154">
        <v>0</v>
      </c>
      <c r="XDZ10" s="154">
        <v>0</v>
      </c>
      <c r="XEA10" s="154">
        <v>0</v>
      </c>
      <c r="XEB10" s="154">
        <v>0</v>
      </c>
      <c r="XEC10" s="154">
        <v>0</v>
      </c>
      <c r="XED10" s="154">
        <v>0</v>
      </c>
      <c r="XEE10" s="154">
        <v>0</v>
      </c>
      <c r="XEF10" s="154">
        <v>0</v>
      </c>
      <c r="XEG10" s="154">
        <v>0</v>
      </c>
      <c r="XEH10" s="154">
        <v>0</v>
      </c>
      <c r="XEI10" s="154">
        <v>0</v>
      </c>
      <c r="XEJ10" s="154">
        <v>0</v>
      </c>
      <c r="XEK10" s="154">
        <v>0</v>
      </c>
      <c r="XEL10" s="154">
        <v>0</v>
      </c>
      <c r="XEM10" s="154">
        <v>0</v>
      </c>
      <c r="XEN10" s="154">
        <v>0</v>
      </c>
      <c r="XEO10" s="154">
        <v>0</v>
      </c>
      <c r="XEP10" s="154">
        <v>0</v>
      </c>
      <c r="XEQ10" s="154">
        <v>0</v>
      </c>
      <c r="XER10" s="154">
        <v>0</v>
      </c>
      <c r="XES10" s="154">
        <v>0</v>
      </c>
      <c r="XET10" s="154">
        <v>0</v>
      </c>
      <c r="XEU10" s="154">
        <v>0</v>
      </c>
      <c r="XEV10" s="154">
        <v>0</v>
      </c>
      <c r="XEW10" s="154">
        <v>0</v>
      </c>
      <c r="XEX10" s="154">
        <v>0</v>
      </c>
      <c r="XEY10" s="154">
        <v>0</v>
      </c>
      <c r="XEZ10" s="154" t="e">
        <v>#REF!</v>
      </c>
      <c r="XFA10" s="154" t="e">
        <v>#REF!</v>
      </c>
      <c r="XFB10" s="154" t="e">
        <v>#REF!</v>
      </c>
      <c r="XFC10" s="154" t="e">
        <v>#REF!</v>
      </c>
      <c r="XFD10" s="154" t="e">
        <v>#REF!</v>
      </c>
    </row>
    <row r="11" spans="1:16384" ht="13.2">
      <c r="A11" s="151" t="s">
        <v>299</v>
      </c>
      <c r="B11" s="154">
        <v>32677</v>
      </c>
      <c r="C11" s="154">
        <v>138108.33799999999</v>
      </c>
      <c r="D11" s="155">
        <v>1.0960000000000001</v>
      </c>
      <c r="E11" s="154">
        <v>151366.73844799999</v>
      </c>
      <c r="F11" s="154">
        <v>150484.92124912699</v>
      </c>
      <c r="G11" s="154">
        <v>4605.2245080370503</v>
      </c>
      <c r="H11" s="154">
        <v>-720.53536582890501</v>
      </c>
      <c r="I11" s="154">
        <v>0</v>
      </c>
      <c r="J11" s="154">
        <v>-23544934</v>
      </c>
    </row>
    <row r="12" spans="1:16384" ht="13.2">
      <c r="A12" s="151" t="s">
        <v>300</v>
      </c>
      <c r="B12" s="154">
        <v>28861</v>
      </c>
      <c r="C12" s="154">
        <v>165544.272</v>
      </c>
      <c r="D12" s="155">
        <v>1.2949999999999999</v>
      </c>
      <c r="E12" s="154">
        <v>214379.83223999999</v>
      </c>
      <c r="F12" s="154">
        <v>213130.919664496</v>
      </c>
      <c r="G12" s="154">
        <v>7384.7378699454503</v>
      </c>
      <c r="H12" s="154">
        <v>2058.9779960794899</v>
      </c>
      <c r="I12" s="154">
        <v>59424164</v>
      </c>
      <c r="J12" s="154">
        <v>0</v>
      </c>
    </row>
    <row r="13" spans="1:16384" ht="13.2">
      <c r="A13" s="151" t="s">
        <v>301</v>
      </c>
      <c r="B13" s="154">
        <v>93370</v>
      </c>
      <c r="C13" s="154">
        <v>396991.85</v>
      </c>
      <c r="D13" s="155">
        <v>0.99099999999999999</v>
      </c>
      <c r="E13" s="154">
        <v>393418.92335</v>
      </c>
      <c r="F13" s="154">
        <v>391126.98275242001</v>
      </c>
      <c r="G13" s="154">
        <v>4189.0005649825498</v>
      </c>
      <c r="H13" s="154">
        <v>-1136.7593088834101</v>
      </c>
      <c r="I13" s="154">
        <v>0</v>
      </c>
      <c r="J13" s="154">
        <v>-106139217</v>
      </c>
    </row>
    <row r="14" spans="1:16384" ht="13.2">
      <c r="A14" s="151" t="s">
        <v>302</v>
      </c>
      <c r="B14" s="154">
        <v>113055</v>
      </c>
      <c r="C14" s="154">
        <v>432498.48300000001</v>
      </c>
      <c r="D14" s="155">
        <v>1.0289999999999999</v>
      </c>
      <c r="E14" s="154">
        <v>445040.93900700001</v>
      </c>
      <c r="F14" s="154">
        <v>442448.26403597998</v>
      </c>
      <c r="G14" s="154">
        <v>3913.5665298835102</v>
      </c>
      <c r="H14" s="154">
        <v>-1412.19334398245</v>
      </c>
      <c r="I14" s="154">
        <v>0</v>
      </c>
      <c r="J14" s="154">
        <v>-159655519</v>
      </c>
    </row>
    <row r="15" spans="1:16384" ht="13.2">
      <c r="A15" s="151" t="s">
        <v>303</v>
      </c>
      <c r="B15" s="154">
        <v>81034</v>
      </c>
      <c r="C15" s="154">
        <v>388376.15700000001</v>
      </c>
      <c r="D15" s="155">
        <v>1.0720000000000001</v>
      </c>
      <c r="E15" s="154">
        <v>416339.24030399998</v>
      </c>
      <c r="F15" s="154">
        <v>413913.77281734999</v>
      </c>
      <c r="G15" s="154">
        <v>5107.9025201440099</v>
      </c>
      <c r="H15" s="154">
        <v>-217.85735372194401</v>
      </c>
      <c r="I15" s="154">
        <v>0</v>
      </c>
      <c r="J15" s="154">
        <v>-17653853</v>
      </c>
    </row>
    <row r="16" spans="1:16384" ht="13.2">
      <c r="A16" s="151" t="s">
        <v>304</v>
      </c>
      <c r="B16" s="154">
        <v>48021</v>
      </c>
      <c r="C16" s="154">
        <v>240836.11199999999</v>
      </c>
      <c r="D16" s="155">
        <v>1.014</v>
      </c>
      <c r="E16" s="154">
        <v>244207.817568</v>
      </c>
      <c r="F16" s="154">
        <v>242785.13610020399</v>
      </c>
      <c r="G16" s="154">
        <v>5055.8117511131304</v>
      </c>
      <c r="H16" s="154">
        <v>-269.94812275282902</v>
      </c>
      <c r="I16" s="154">
        <v>0</v>
      </c>
      <c r="J16" s="154">
        <v>-12963179</v>
      </c>
    </row>
    <row r="17" spans="1:10" ht="13.2">
      <c r="A17" s="151" t="s">
        <v>305</v>
      </c>
      <c r="B17" s="154">
        <v>106169</v>
      </c>
      <c r="C17" s="154">
        <v>403992.27500000002</v>
      </c>
      <c r="D17" s="155">
        <v>1.0760000000000001</v>
      </c>
      <c r="E17" s="154">
        <v>434695.68790000002</v>
      </c>
      <c r="F17" s="154">
        <v>432163.28125771799</v>
      </c>
      <c r="G17" s="154">
        <v>4070.5222923614101</v>
      </c>
      <c r="H17" s="154">
        <v>-1255.23758150455</v>
      </c>
      <c r="I17" s="154">
        <v>0</v>
      </c>
      <c r="J17" s="154">
        <v>-133267319</v>
      </c>
    </row>
    <row r="18" spans="1:10" ht="13.2">
      <c r="A18" s="151" t="s">
        <v>306</v>
      </c>
      <c r="B18" s="154">
        <v>63536</v>
      </c>
      <c r="C18" s="154">
        <v>315113.10399999999</v>
      </c>
      <c r="D18" s="155">
        <v>1.022</v>
      </c>
      <c r="E18" s="154">
        <v>322045.59228799999</v>
      </c>
      <c r="F18" s="154">
        <v>320169.45130080101</v>
      </c>
      <c r="G18" s="154">
        <v>5039.1817442206202</v>
      </c>
      <c r="H18" s="154">
        <v>-286.57812964533798</v>
      </c>
      <c r="I18" s="154">
        <v>0</v>
      </c>
      <c r="J18" s="154">
        <v>-18208028</v>
      </c>
    </row>
    <row r="19" spans="1:10" ht="13.2">
      <c r="A19" s="151" t="s">
        <v>307</v>
      </c>
      <c r="B19" s="154">
        <v>11217</v>
      </c>
      <c r="C19" s="154">
        <v>47851.913</v>
      </c>
      <c r="D19" s="155">
        <v>1.1870000000000001</v>
      </c>
      <c r="E19" s="154">
        <v>56800.220731000001</v>
      </c>
      <c r="F19" s="154">
        <v>56469.3196885785</v>
      </c>
      <c r="G19" s="154">
        <v>5034.2622527038002</v>
      </c>
      <c r="H19" s="154">
        <v>-291.497621162163</v>
      </c>
      <c r="I19" s="154">
        <v>0</v>
      </c>
      <c r="J19" s="154">
        <v>-3269729</v>
      </c>
    </row>
    <row r="20" spans="1:10" ht="13.2">
      <c r="A20" s="151" t="s">
        <v>308</v>
      </c>
      <c r="B20" s="154">
        <v>28784</v>
      </c>
      <c r="C20" s="154">
        <v>122989.121</v>
      </c>
      <c r="D20" s="155">
        <v>1.0189999999999999</v>
      </c>
      <c r="E20" s="154">
        <v>125325.914299</v>
      </c>
      <c r="F20" s="154">
        <v>124595.803127771</v>
      </c>
      <c r="G20" s="154">
        <v>4328.6479685857103</v>
      </c>
      <c r="H20" s="154">
        <v>-997.11190528024895</v>
      </c>
      <c r="I20" s="154">
        <v>0</v>
      </c>
      <c r="J20" s="154">
        <v>-28700869</v>
      </c>
    </row>
    <row r="21" spans="1:10" ht="13.2">
      <c r="A21" s="151" t="s">
        <v>309</v>
      </c>
      <c r="B21" s="154">
        <v>16879</v>
      </c>
      <c r="C21" s="154">
        <v>81298.506999999998</v>
      </c>
      <c r="D21" s="155">
        <v>1.1259999999999999</v>
      </c>
      <c r="E21" s="154">
        <v>91542.118881999995</v>
      </c>
      <c r="F21" s="154">
        <v>91008.821965655501</v>
      </c>
      <c r="G21" s="154">
        <v>5391.83731060226</v>
      </c>
      <c r="H21" s="154">
        <v>66.077436736298296</v>
      </c>
      <c r="I21" s="154">
        <v>1115321</v>
      </c>
      <c r="J21" s="154">
        <v>0</v>
      </c>
    </row>
    <row r="22" spans="1:10" ht="13.2">
      <c r="A22" s="151" t="s">
        <v>310</v>
      </c>
      <c r="B22" s="154">
        <v>49373</v>
      </c>
      <c r="C22" s="154">
        <v>218902.42800000001</v>
      </c>
      <c r="D22" s="155">
        <v>1.105</v>
      </c>
      <c r="E22" s="154">
        <v>241887.18294</v>
      </c>
      <c r="F22" s="154">
        <v>240478.02079321301</v>
      </c>
      <c r="G22" s="154">
        <v>4870.63821913218</v>
      </c>
      <c r="H22" s="154">
        <v>-455.12165473377399</v>
      </c>
      <c r="I22" s="154">
        <v>0</v>
      </c>
      <c r="J22" s="154">
        <v>-22470721</v>
      </c>
    </row>
    <row r="23" spans="1:10" ht="13.2">
      <c r="A23" s="151" t="s">
        <v>311</v>
      </c>
      <c r="B23" s="154">
        <v>73948</v>
      </c>
      <c r="C23" s="154">
        <v>327288.38799999998</v>
      </c>
      <c r="D23" s="155">
        <v>1.0189999999999999</v>
      </c>
      <c r="E23" s="154">
        <v>333506.86737200001</v>
      </c>
      <c r="F23" s="154">
        <v>331563.95643524901</v>
      </c>
      <c r="G23" s="154">
        <v>4483.7447454325902</v>
      </c>
      <c r="H23" s="154">
        <v>-842.01512843337196</v>
      </c>
      <c r="I23" s="154">
        <v>0</v>
      </c>
      <c r="J23" s="154">
        <v>-62265335</v>
      </c>
    </row>
    <row r="24" spans="1:10" ht="13.2">
      <c r="A24" s="151" t="s">
        <v>312</v>
      </c>
      <c r="B24" s="154">
        <v>83293</v>
      </c>
      <c r="C24" s="154">
        <v>238726.8</v>
      </c>
      <c r="D24" s="155">
        <v>1.04</v>
      </c>
      <c r="E24" s="154">
        <v>248275.872</v>
      </c>
      <c r="F24" s="154">
        <v>246829.49126774899</v>
      </c>
      <c r="G24" s="154">
        <v>2963.3881750897299</v>
      </c>
      <c r="H24" s="154">
        <v>-2362.37169877623</v>
      </c>
      <c r="I24" s="154">
        <v>0</v>
      </c>
      <c r="J24" s="154">
        <v>-196769026</v>
      </c>
    </row>
    <row r="25" spans="1:10" ht="13.2">
      <c r="A25" s="151" t="s">
        <v>313</v>
      </c>
      <c r="B25" s="154">
        <v>977619</v>
      </c>
      <c r="C25" s="154">
        <v>3545028.61</v>
      </c>
      <c r="D25" s="155">
        <v>1.0229999999999999</v>
      </c>
      <c r="E25" s="154">
        <v>3626564.2680299999</v>
      </c>
      <c r="F25" s="154">
        <v>3605436.9927966301</v>
      </c>
      <c r="G25" s="154">
        <v>3687.9776199077901</v>
      </c>
      <c r="H25" s="154">
        <v>-1637.78225395817</v>
      </c>
      <c r="I25" s="154">
        <v>0</v>
      </c>
      <c r="J25" s="154">
        <v>-1601127049</v>
      </c>
    </row>
    <row r="26" spans="1:10" ht="13.2">
      <c r="A26" s="151" t="s">
        <v>314</v>
      </c>
      <c r="B26" s="154">
        <v>52667</v>
      </c>
      <c r="C26" s="154">
        <v>138710.87299999999</v>
      </c>
      <c r="D26" s="155">
        <v>1.1060000000000001</v>
      </c>
      <c r="E26" s="154">
        <v>153414.225538</v>
      </c>
      <c r="F26" s="154">
        <v>152520.480293712</v>
      </c>
      <c r="G26" s="154">
        <v>2895.9401578543002</v>
      </c>
      <c r="H26" s="154">
        <v>-2429.8197160116601</v>
      </c>
      <c r="I26" s="154">
        <v>0</v>
      </c>
      <c r="J26" s="154">
        <v>-127971315</v>
      </c>
    </row>
    <row r="27" spans="1:10" ht="13.2">
      <c r="A27" s="151" t="s">
        <v>315</v>
      </c>
      <c r="B27" s="154">
        <v>100004</v>
      </c>
      <c r="C27" s="154">
        <v>732654.80799999996</v>
      </c>
      <c r="D27" s="155">
        <v>1.006</v>
      </c>
      <c r="E27" s="154">
        <v>737050.73684799997</v>
      </c>
      <c r="F27" s="154">
        <v>732756.90041564498</v>
      </c>
      <c r="G27" s="154">
        <v>7327.27591311993</v>
      </c>
      <c r="H27" s="154">
        <v>2001.5160392539699</v>
      </c>
      <c r="I27" s="154">
        <v>200159610</v>
      </c>
      <c r="J27" s="154">
        <v>0</v>
      </c>
    </row>
    <row r="28" spans="1:10" ht="13.2">
      <c r="A28" s="151" t="s">
        <v>316</v>
      </c>
      <c r="B28" s="154">
        <v>48588</v>
      </c>
      <c r="C28" s="154">
        <v>260676.91800000001</v>
      </c>
      <c r="D28" s="155">
        <v>0.94899999999999995</v>
      </c>
      <c r="E28" s="154">
        <v>247382.39518200001</v>
      </c>
      <c r="F28" s="154">
        <v>245941.219577593</v>
      </c>
      <c r="G28" s="154">
        <v>5061.7687407918202</v>
      </c>
      <c r="H28" s="154">
        <v>-263.99113307414098</v>
      </c>
      <c r="I28" s="154">
        <v>0</v>
      </c>
      <c r="J28" s="154">
        <v>-12826801</v>
      </c>
    </row>
    <row r="29" spans="1:10" ht="13.2">
      <c r="A29" s="151" t="s">
        <v>317</v>
      </c>
      <c r="B29" s="154">
        <v>72632</v>
      </c>
      <c r="C29" s="154">
        <v>306388.78899999999</v>
      </c>
      <c r="D29" s="155">
        <v>1.0329999999999999</v>
      </c>
      <c r="E29" s="154">
        <v>316499.619037</v>
      </c>
      <c r="F29" s="154">
        <v>314655.78722582897</v>
      </c>
      <c r="G29" s="154">
        <v>4332.1922461976701</v>
      </c>
      <c r="H29" s="154">
        <v>-993.56762766829297</v>
      </c>
      <c r="I29" s="154">
        <v>0</v>
      </c>
      <c r="J29" s="154">
        <v>-72164804</v>
      </c>
    </row>
    <row r="30" spans="1:10" ht="13.2">
      <c r="A30" s="151" t="s">
        <v>318</v>
      </c>
      <c r="B30" s="154">
        <v>47194</v>
      </c>
      <c r="C30" s="154">
        <v>254841.29800000001</v>
      </c>
      <c r="D30" s="155">
        <v>1.0640000000000001</v>
      </c>
      <c r="E30" s="154">
        <v>271151.14107200003</v>
      </c>
      <c r="F30" s="154">
        <v>269571.49588612199</v>
      </c>
      <c r="G30" s="154">
        <v>5711.9866060542099</v>
      </c>
      <c r="H30" s="154">
        <v>386.22673218825202</v>
      </c>
      <c r="I30" s="154">
        <v>18227584</v>
      </c>
      <c r="J30" s="154">
        <v>0</v>
      </c>
    </row>
    <row r="31" spans="1:10" ht="13.2">
      <c r="A31" s="151" t="s">
        <v>319</v>
      </c>
      <c r="B31" s="154">
        <v>30097</v>
      </c>
      <c r="C31" s="154">
        <v>126531.67</v>
      </c>
      <c r="D31" s="155">
        <v>1.1100000000000001</v>
      </c>
      <c r="E31" s="154">
        <v>140450.1537</v>
      </c>
      <c r="F31" s="154">
        <v>139631.93324822199</v>
      </c>
      <c r="G31" s="154">
        <v>4639.3970577872296</v>
      </c>
      <c r="H31" s="154">
        <v>-686.36281607872797</v>
      </c>
      <c r="I31" s="154">
        <v>0</v>
      </c>
      <c r="J31" s="154">
        <v>-20657462</v>
      </c>
    </row>
    <row r="32" spans="1:10" ht="13.2">
      <c r="A32" s="151" t="s">
        <v>320</v>
      </c>
      <c r="B32" s="154">
        <v>34127</v>
      </c>
      <c r="C32" s="154">
        <v>194347.61600000001</v>
      </c>
      <c r="D32" s="155">
        <v>1.05</v>
      </c>
      <c r="E32" s="154">
        <v>204064.99679999999</v>
      </c>
      <c r="F32" s="154">
        <v>202876.17536068501</v>
      </c>
      <c r="G32" s="154">
        <v>5944.7409781312299</v>
      </c>
      <c r="H32" s="154">
        <v>618.98110426527205</v>
      </c>
      <c r="I32" s="154">
        <v>21123968</v>
      </c>
      <c r="J32" s="154">
        <v>0</v>
      </c>
    </row>
    <row r="33" spans="1:10" ht="13.2">
      <c r="A33" s="151" t="s">
        <v>321</v>
      </c>
      <c r="B33" s="154">
        <v>11875</v>
      </c>
      <c r="C33" s="154">
        <v>41614.775999999998</v>
      </c>
      <c r="D33" s="155">
        <v>0.98899999999999999</v>
      </c>
      <c r="E33" s="154">
        <v>41157.013464000003</v>
      </c>
      <c r="F33" s="154">
        <v>40917.245053192397</v>
      </c>
      <c r="G33" s="154">
        <v>3445.6627413214601</v>
      </c>
      <c r="H33" s="154">
        <v>-1880.0971325445</v>
      </c>
      <c r="I33" s="154">
        <v>0</v>
      </c>
      <c r="J33" s="154">
        <v>-22326153</v>
      </c>
    </row>
    <row r="34" spans="1:10" ht="13.2">
      <c r="A34" s="151" t="s">
        <v>322</v>
      </c>
      <c r="B34" s="154">
        <v>45393</v>
      </c>
      <c r="C34" s="154">
        <v>187167.44399999999</v>
      </c>
      <c r="D34" s="155">
        <v>0.96699999999999997</v>
      </c>
      <c r="E34" s="154">
        <v>180990.91834800001</v>
      </c>
      <c r="F34" s="154">
        <v>179936.51956610399</v>
      </c>
      <c r="G34" s="154">
        <v>3963.97064670994</v>
      </c>
      <c r="H34" s="154">
        <v>-1361.7892271560199</v>
      </c>
      <c r="I34" s="154">
        <v>0</v>
      </c>
      <c r="J34" s="154">
        <v>-61815698</v>
      </c>
    </row>
    <row r="35" spans="1:10" ht="13.2">
      <c r="A35" s="151" t="s">
        <v>323</v>
      </c>
      <c r="B35" s="154">
        <v>46585</v>
      </c>
      <c r="C35" s="154">
        <v>262378.67800000001</v>
      </c>
      <c r="D35" s="155">
        <v>0.98899999999999999</v>
      </c>
      <c r="E35" s="154">
        <v>259492.51254200001</v>
      </c>
      <c r="F35" s="154">
        <v>257980.78702763299</v>
      </c>
      <c r="G35" s="154">
        <v>5537.8509612028101</v>
      </c>
      <c r="H35" s="154">
        <v>212.091087336854</v>
      </c>
      <c r="I35" s="154">
        <v>9880263</v>
      </c>
      <c r="J35" s="154">
        <v>0</v>
      </c>
    </row>
    <row r="36" spans="1:10" ht="18.75" customHeight="1">
      <c r="A36" s="145" t="s">
        <v>324</v>
      </c>
      <c r="B36" s="154"/>
      <c r="C36" s="154"/>
      <c r="D36" s="155"/>
      <c r="E36" s="154"/>
      <c r="F36" s="154"/>
      <c r="G36" s="154"/>
      <c r="H36" s="154"/>
      <c r="I36" s="154"/>
      <c r="J36" s="154"/>
    </row>
    <row r="37" spans="1:10" ht="13.2">
      <c r="A37" s="151" t="s">
        <v>325</v>
      </c>
      <c r="B37" s="154">
        <v>46176</v>
      </c>
      <c r="C37" s="154">
        <v>235504.326</v>
      </c>
      <c r="D37" s="155">
        <v>1.0740000000000001</v>
      </c>
      <c r="E37" s="154">
        <v>252931.64612399999</v>
      </c>
      <c r="F37" s="154">
        <v>251458.14224872101</v>
      </c>
      <c r="G37" s="154">
        <v>5445.6458387197099</v>
      </c>
      <c r="H37" s="154">
        <v>119.885964853747</v>
      </c>
      <c r="I37" s="154">
        <v>5535854</v>
      </c>
      <c r="J37" s="154">
        <v>0</v>
      </c>
    </row>
    <row r="38" spans="1:10" ht="13.2">
      <c r="A38" s="151" t="s">
        <v>326</v>
      </c>
      <c r="B38" s="154">
        <v>14048</v>
      </c>
      <c r="C38" s="154">
        <v>79384.718999999997</v>
      </c>
      <c r="D38" s="155">
        <v>0.94599999999999995</v>
      </c>
      <c r="E38" s="154">
        <v>75097.944174000004</v>
      </c>
      <c r="F38" s="154">
        <v>74660.446085241201</v>
      </c>
      <c r="G38" s="154">
        <v>5314.6672896669397</v>
      </c>
      <c r="H38" s="154">
        <v>-11.092584199018299</v>
      </c>
      <c r="I38" s="154">
        <v>0</v>
      </c>
      <c r="J38" s="154">
        <v>-155829</v>
      </c>
    </row>
    <row r="39" spans="1:10" ht="13.2">
      <c r="A39" s="151" t="s">
        <v>327</v>
      </c>
      <c r="B39" s="154">
        <v>21962</v>
      </c>
      <c r="C39" s="154">
        <v>83910.275999999998</v>
      </c>
      <c r="D39" s="155">
        <v>1.0289999999999999</v>
      </c>
      <c r="E39" s="154">
        <v>86343.674004</v>
      </c>
      <c r="F39" s="154">
        <v>85840.6616676618</v>
      </c>
      <c r="G39" s="154">
        <v>3908.5994748958101</v>
      </c>
      <c r="H39" s="154">
        <v>-1417.16039897015</v>
      </c>
      <c r="I39" s="154">
        <v>0</v>
      </c>
      <c r="J39" s="154">
        <v>-31123677</v>
      </c>
    </row>
    <row r="40" spans="1:10" ht="13.2">
      <c r="A40" s="151" t="s">
        <v>328</v>
      </c>
      <c r="B40" s="154">
        <v>19070</v>
      </c>
      <c r="C40" s="154">
        <v>64063.224000000002</v>
      </c>
      <c r="D40" s="155">
        <v>1.034</v>
      </c>
      <c r="E40" s="154">
        <v>66241.373615999997</v>
      </c>
      <c r="F40" s="154">
        <v>65855.471249796596</v>
      </c>
      <c r="G40" s="154">
        <v>3453.35454901922</v>
      </c>
      <c r="H40" s="154">
        <v>-1872.4053248467401</v>
      </c>
      <c r="I40" s="154">
        <v>0</v>
      </c>
      <c r="J40" s="154">
        <v>-35706770</v>
      </c>
    </row>
    <row r="41" spans="1:10" ht="13.2">
      <c r="A41" s="151" t="s">
        <v>329</v>
      </c>
      <c r="B41" s="154">
        <v>21345</v>
      </c>
      <c r="C41" s="154">
        <v>133389.489</v>
      </c>
      <c r="D41" s="155">
        <v>0.996</v>
      </c>
      <c r="E41" s="154">
        <v>132855.931044</v>
      </c>
      <c r="F41" s="154">
        <v>132081.95225468301</v>
      </c>
      <c r="G41" s="154">
        <v>6187.9574726953697</v>
      </c>
      <c r="H41" s="154">
        <v>862.19759882940605</v>
      </c>
      <c r="I41" s="154">
        <v>18403608</v>
      </c>
      <c r="J41" s="154">
        <v>0</v>
      </c>
    </row>
    <row r="42" spans="1:10" ht="13.2">
      <c r="A42" s="151" t="s">
        <v>330</v>
      </c>
      <c r="B42" s="154">
        <v>233745</v>
      </c>
      <c r="C42" s="154">
        <v>1220042.3799999999</v>
      </c>
      <c r="D42" s="155">
        <v>1.0209999999999999</v>
      </c>
      <c r="E42" s="154">
        <v>1245663.2699800001</v>
      </c>
      <c r="F42" s="154">
        <v>1238406.40954464</v>
      </c>
      <c r="G42" s="154">
        <v>5298.1086634778903</v>
      </c>
      <c r="H42" s="154">
        <v>-27.651210388073199</v>
      </c>
      <c r="I42" s="154">
        <v>0</v>
      </c>
      <c r="J42" s="154">
        <v>-6463332</v>
      </c>
    </row>
    <row r="43" spans="1:10" ht="13.2">
      <c r="A43" s="151" t="s">
        <v>331</v>
      </c>
      <c r="B43" s="154">
        <v>9518</v>
      </c>
      <c r="C43" s="154">
        <v>38892.438000000002</v>
      </c>
      <c r="D43" s="155">
        <v>0.89700000000000002</v>
      </c>
      <c r="E43" s="154">
        <v>34886.516885999998</v>
      </c>
      <c r="F43" s="154">
        <v>34683.278506721399</v>
      </c>
      <c r="G43" s="154">
        <v>3643.9670631142499</v>
      </c>
      <c r="H43" s="154">
        <v>-1681.79281075171</v>
      </c>
      <c r="I43" s="154">
        <v>0</v>
      </c>
      <c r="J43" s="154">
        <v>-16007304</v>
      </c>
    </row>
    <row r="44" spans="1:10" ht="13.2">
      <c r="A44" s="151" t="s">
        <v>332</v>
      </c>
      <c r="B44" s="154">
        <v>22212</v>
      </c>
      <c r="C44" s="154">
        <v>103029.224</v>
      </c>
      <c r="D44" s="155">
        <v>1.002</v>
      </c>
      <c r="E44" s="154">
        <v>103235.282448</v>
      </c>
      <c r="F44" s="154">
        <v>102633.864669388</v>
      </c>
      <c r="G44" s="154">
        <v>4620.6494088505196</v>
      </c>
      <c r="H44" s="154">
        <v>-705.11046501543899</v>
      </c>
      <c r="I44" s="154">
        <v>0</v>
      </c>
      <c r="J44" s="154">
        <v>-15661914</v>
      </c>
    </row>
    <row r="45" spans="1:10" ht="18.75" customHeight="1">
      <c r="A45" s="145" t="s">
        <v>333</v>
      </c>
      <c r="B45" s="154"/>
      <c r="C45" s="154"/>
      <c r="D45" s="155"/>
      <c r="E45" s="154"/>
      <c r="F45" s="154"/>
      <c r="G45" s="154"/>
      <c r="H45" s="154"/>
      <c r="I45" s="154"/>
      <c r="J45" s="154"/>
    </row>
    <row r="46" spans="1:10" ht="13.2">
      <c r="A46" s="151" t="s">
        <v>334</v>
      </c>
      <c r="B46" s="154">
        <v>107061</v>
      </c>
      <c r="C46" s="154">
        <v>588476.14800000004</v>
      </c>
      <c r="D46" s="155">
        <v>0.98399999999999999</v>
      </c>
      <c r="E46" s="154">
        <v>579060.52963200002</v>
      </c>
      <c r="F46" s="154">
        <v>575687.09674011299</v>
      </c>
      <c r="G46" s="154">
        <v>5377.1877410085199</v>
      </c>
      <c r="H46" s="154">
        <v>51.427867142560899</v>
      </c>
      <c r="I46" s="154">
        <v>5505919</v>
      </c>
      <c r="J46" s="154">
        <v>0</v>
      </c>
    </row>
    <row r="47" spans="1:10" ht="13.2">
      <c r="A47" s="151" t="s">
        <v>335</v>
      </c>
      <c r="B47" s="154">
        <v>16468</v>
      </c>
      <c r="C47" s="154">
        <v>86719.775999999998</v>
      </c>
      <c r="D47" s="155">
        <v>1.1100000000000001</v>
      </c>
      <c r="E47" s="154">
        <v>96258.951360000006</v>
      </c>
      <c r="F47" s="154">
        <v>95698.175592978296</v>
      </c>
      <c r="G47" s="154">
        <v>5811.1595575041501</v>
      </c>
      <c r="H47" s="154">
        <v>485.39968363819099</v>
      </c>
      <c r="I47" s="154">
        <v>7993562</v>
      </c>
      <c r="J47" s="154">
        <v>0</v>
      </c>
    </row>
    <row r="48" spans="1:10" ht="13.2">
      <c r="A48" s="151" t="s">
        <v>336</v>
      </c>
      <c r="B48" s="154">
        <v>11378</v>
      </c>
      <c r="C48" s="154">
        <v>60317.362999999998</v>
      </c>
      <c r="D48" s="155">
        <v>0.97399999999999998</v>
      </c>
      <c r="E48" s="154">
        <v>58749.111561999998</v>
      </c>
      <c r="F48" s="154">
        <v>58406.8568663841</v>
      </c>
      <c r="G48" s="154">
        <v>5133.3148942155103</v>
      </c>
      <c r="H48" s="154">
        <v>-192.44497965044701</v>
      </c>
      <c r="I48" s="154">
        <v>0</v>
      </c>
      <c r="J48" s="154">
        <v>-2189639</v>
      </c>
    </row>
    <row r="49" spans="1:10" ht="13.2">
      <c r="A49" s="151" t="s">
        <v>337</v>
      </c>
      <c r="B49" s="154">
        <v>34796</v>
      </c>
      <c r="C49" s="154">
        <v>284884.65000000002</v>
      </c>
      <c r="D49" s="155">
        <v>0.95499999999999996</v>
      </c>
      <c r="E49" s="154">
        <v>272064.84074999997</v>
      </c>
      <c r="F49" s="154">
        <v>270479.87262396398</v>
      </c>
      <c r="G49" s="154">
        <v>7773.3036160468</v>
      </c>
      <c r="H49" s="154">
        <v>2447.5437421808401</v>
      </c>
      <c r="I49" s="154">
        <v>85164732</v>
      </c>
      <c r="J49" s="154">
        <v>0</v>
      </c>
    </row>
    <row r="50" spans="1:10" ht="13.2">
      <c r="A50" s="151" t="s">
        <v>338</v>
      </c>
      <c r="B50" s="154">
        <v>57092</v>
      </c>
      <c r="C50" s="154">
        <v>316250.23800000001</v>
      </c>
      <c r="D50" s="155">
        <v>1.111</v>
      </c>
      <c r="E50" s="154">
        <v>351354.01441800001</v>
      </c>
      <c r="F50" s="154">
        <v>349307.13135779998</v>
      </c>
      <c r="G50" s="154">
        <v>6118.3201036537503</v>
      </c>
      <c r="H50" s="154">
        <v>792.56022978779401</v>
      </c>
      <c r="I50" s="154">
        <v>45248849</v>
      </c>
      <c r="J50" s="154">
        <v>0</v>
      </c>
    </row>
    <row r="51" spans="1:10" ht="13.2">
      <c r="A51" s="151" t="s">
        <v>339</v>
      </c>
      <c r="B51" s="154">
        <v>11986</v>
      </c>
      <c r="C51" s="154">
        <v>61319.004000000001</v>
      </c>
      <c r="D51" s="155">
        <v>0.96299999999999997</v>
      </c>
      <c r="E51" s="154">
        <v>59050.200852000002</v>
      </c>
      <c r="F51" s="154">
        <v>58706.192100525899</v>
      </c>
      <c r="G51" s="154">
        <v>4897.8968880799102</v>
      </c>
      <c r="H51" s="154">
        <v>-427.86298578604402</v>
      </c>
      <c r="I51" s="154">
        <v>0</v>
      </c>
      <c r="J51" s="154">
        <v>-5128366</v>
      </c>
    </row>
    <row r="52" spans="1:10" ht="13.2">
      <c r="A52" s="151" t="s">
        <v>340</v>
      </c>
      <c r="B52" s="154">
        <v>37158</v>
      </c>
      <c r="C52" s="154">
        <v>149488.79800000001</v>
      </c>
      <c r="D52" s="155">
        <v>1.075</v>
      </c>
      <c r="E52" s="154">
        <v>160700.45785000001</v>
      </c>
      <c r="F52" s="154">
        <v>159764.26520257999</v>
      </c>
      <c r="G52" s="154">
        <v>4299.5926907417097</v>
      </c>
      <c r="H52" s="154">
        <v>-1026.16718312425</v>
      </c>
      <c r="I52" s="154">
        <v>0</v>
      </c>
      <c r="J52" s="154">
        <v>-38130320</v>
      </c>
    </row>
    <row r="53" spans="1:10" ht="13.2">
      <c r="A53" s="151" t="s">
        <v>341</v>
      </c>
      <c r="B53" s="154">
        <v>14237</v>
      </c>
      <c r="C53" s="154">
        <v>49175.074999999997</v>
      </c>
      <c r="D53" s="155">
        <v>1.0720000000000001</v>
      </c>
      <c r="E53" s="154">
        <v>52715.680399999997</v>
      </c>
      <c r="F53" s="154">
        <v>52408.574663933701</v>
      </c>
      <c r="G53" s="154">
        <v>3681.1529580623501</v>
      </c>
      <c r="H53" s="154">
        <v>-1644.60691580361</v>
      </c>
      <c r="I53" s="154">
        <v>0</v>
      </c>
      <c r="J53" s="154">
        <v>-23414269</v>
      </c>
    </row>
    <row r="54" spans="1:10" ht="13.2">
      <c r="A54" s="151" t="s">
        <v>342</v>
      </c>
      <c r="B54" s="154">
        <v>9153</v>
      </c>
      <c r="C54" s="154">
        <v>59390.944000000003</v>
      </c>
      <c r="D54" s="155">
        <v>0.90700000000000003</v>
      </c>
      <c r="E54" s="154">
        <v>53867.586208000001</v>
      </c>
      <c r="F54" s="154">
        <v>53553.769814338899</v>
      </c>
      <c r="G54" s="154">
        <v>5850.9526728218998</v>
      </c>
      <c r="H54" s="154">
        <v>525.192798955944</v>
      </c>
      <c r="I54" s="154">
        <v>4807090</v>
      </c>
      <c r="J54" s="154">
        <v>0</v>
      </c>
    </row>
    <row r="55" spans="1:10" ht="18.75" customHeight="1">
      <c r="A55" s="145" t="s">
        <v>343</v>
      </c>
      <c r="B55" s="154"/>
      <c r="C55" s="154"/>
      <c r="D55" s="155"/>
      <c r="E55" s="154"/>
      <c r="F55" s="154"/>
      <c r="G55" s="154"/>
      <c r="H55" s="154"/>
      <c r="I55" s="154"/>
      <c r="J55" s="154"/>
    </row>
    <row r="56" spans="1:10" ht="13.2">
      <c r="A56" s="151" t="s">
        <v>344</v>
      </c>
      <c r="B56" s="154">
        <v>5443</v>
      </c>
      <c r="C56" s="154">
        <v>22237.686000000002</v>
      </c>
      <c r="D56" s="155">
        <v>1.349</v>
      </c>
      <c r="E56" s="154">
        <v>29998.638414000001</v>
      </c>
      <c r="F56" s="154">
        <v>29823.875348035301</v>
      </c>
      <c r="G56" s="154">
        <v>5479.3083498135802</v>
      </c>
      <c r="H56" s="154">
        <v>153.54847594762501</v>
      </c>
      <c r="I56" s="154">
        <v>835764</v>
      </c>
      <c r="J56" s="154">
        <v>0</v>
      </c>
    </row>
    <row r="57" spans="1:10" ht="13.2">
      <c r="A57" s="151" t="s">
        <v>345</v>
      </c>
      <c r="B57" s="154">
        <v>21794</v>
      </c>
      <c r="C57" s="154">
        <v>134581.04500000001</v>
      </c>
      <c r="D57" s="155">
        <v>0.98099999999999998</v>
      </c>
      <c r="E57" s="154">
        <v>132024.005145</v>
      </c>
      <c r="F57" s="154">
        <v>131254.87290634101</v>
      </c>
      <c r="G57" s="154">
        <v>6022.5233048702003</v>
      </c>
      <c r="H57" s="154">
        <v>696.76343100424504</v>
      </c>
      <c r="I57" s="154">
        <v>15185262</v>
      </c>
      <c r="J57" s="154">
        <v>0</v>
      </c>
    </row>
    <row r="58" spans="1:10" ht="13.2">
      <c r="A58" s="151" t="s">
        <v>346</v>
      </c>
      <c r="B58" s="154">
        <v>9999</v>
      </c>
      <c r="C58" s="154">
        <v>58537.464999999997</v>
      </c>
      <c r="D58" s="155">
        <v>0.96599999999999997</v>
      </c>
      <c r="E58" s="154">
        <v>56547.191189999998</v>
      </c>
      <c r="F58" s="154">
        <v>56217.764221759899</v>
      </c>
      <c r="G58" s="154">
        <v>5622.3386560416002</v>
      </c>
      <c r="H58" s="154">
        <v>296.57878217563803</v>
      </c>
      <c r="I58" s="154">
        <v>2965491</v>
      </c>
      <c r="J58" s="154">
        <v>0</v>
      </c>
    </row>
    <row r="59" spans="1:10" ht="13.2">
      <c r="A59" s="151" t="s">
        <v>347</v>
      </c>
      <c r="B59" s="154">
        <v>164750</v>
      </c>
      <c r="C59" s="154">
        <v>891503.11699999997</v>
      </c>
      <c r="D59" s="155">
        <v>0.92800000000000005</v>
      </c>
      <c r="E59" s="154">
        <v>827314.89257599995</v>
      </c>
      <c r="F59" s="154">
        <v>822495.20425716904</v>
      </c>
      <c r="G59" s="154">
        <v>4992.3836373728</v>
      </c>
      <c r="H59" s="154">
        <v>-333.376236493161</v>
      </c>
      <c r="I59" s="154">
        <v>0</v>
      </c>
      <c r="J59" s="154">
        <v>-54923735</v>
      </c>
    </row>
    <row r="60" spans="1:10" ht="13.2">
      <c r="A60" s="151" t="s">
        <v>348</v>
      </c>
      <c r="B60" s="154">
        <v>27889</v>
      </c>
      <c r="C60" s="154">
        <v>151170.698</v>
      </c>
      <c r="D60" s="155">
        <v>1.05</v>
      </c>
      <c r="E60" s="154">
        <v>158729.2329</v>
      </c>
      <c r="F60" s="154">
        <v>157804.52401764999</v>
      </c>
      <c r="G60" s="154">
        <v>5658.3070033938202</v>
      </c>
      <c r="H60" s="154">
        <v>332.54712952786298</v>
      </c>
      <c r="I60" s="154">
        <v>9274407</v>
      </c>
      <c r="J60" s="154">
        <v>0</v>
      </c>
    </row>
    <row r="61" spans="1:10" ht="13.2">
      <c r="A61" s="151" t="s">
        <v>349</v>
      </c>
      <c r="B61" s="154">
        <v>43636</v>
      </c>
      <c r="C61" s="154">
        <v>261234.46400000001</v>
      </c>
      <c r="D61" s="155">
        <v>0.96299999999999997</v>
      </c>
      <c r="E61" s="154">
        <v>251568.78883199999</v>
      </c>
      <c r="F61" s="154">
        <v>250103.224554363</v>
      </c>
      <c r="G61" s="154">
        <v>5731.5799925374304</v>
      </c>
      <c r="H61" s="154">
        <v>405.82011867147202</v>
      </c>
      <c r="I61" s="154">
        <v>17708367</v>
      </c>
      <c r="J61" s="154">
        <v>0</v>
      </c>
    </row>
    <row r="62" spans="1:10" ht="13.2">
      <c r="A62" s="151" t="s">
        <v>350</v>
      </c>
      <c r="B62" s="154">
        <v>143504</v>
      </c>
      <c r="C62" s="154">
        <v>932344.375</v>
      </c>
      <c r="D62" s="155">
        <v>0.97</v>
      </c>
      <c r="E62" s="154">
        <v>904374.04374999995</v>
      </c>
      <c r="F62" s="154">
        <v>899105.43193891004</v>
      </c>
      <c r="G62" s="154">
        <v>6265.3684352973496</v>
      </c>
      <c r="H62" s="154">
        <v>939.60856143138597</v>
      </c>
      <c r="I62" s="154">
        <v>134837587</v>
      </c>
      <c r="J62" s="154">
        <v>0</v>
      </c>
    </row>
    <row r="63" spans="1:10" ht="13.2">
      <c r="A63" s="151" t="s">
        <v>351</v>
      </c>
      <c r="B63" s="154">
        <v>14614</v>
      </c>
      <c r="C63" s="154">
        <v>99307.145999999993</v>
      </c>
      <c r="D63" s="155">
        <v>1.0169999999999999</v>
      </c>
      <c r="E63" s="154">
        <v>100995.367482</v>
      </c>
      <c r="F63" s="154">
        <v>100406.998775867</v>
      </c>
      <c r="G63" s="154">
        <v>6870.6034470964496</v>
      </c>
      <c r="H63" s="154">
        <v>1544.8435732304899</v>
      </c>
      <c r="I63" s="154">
        <v>22576344</v>
      </c>
      <c r="J63" s="154">
        <v>0</v>
      </c>
    </row>
    <row r="64" spans="1:10" ht="13.2">
      <c r="A64" s="151" t="s">
        <v>352</v>
      </c>
      <c r="B64" s="154">
        <v>7440</v>
      </c>
      <c r="C64" s="154">
        <v>35751.269</v>
      </c>
      <c r="D64" s="155">
        <v>1.0740000000000001</v>
      </c>
      <c r="E64" s="154">
        <v>38396.862906000002</v>
      </c>
      <c r="F64" s="154">
        <v>38173.174304128501</v>
      </c>
      <c r="G64" s="154">
        <v>5130.80299786673</v>
      </c>
      <c r="H64" s="154">
        <v>-194.95687599922999</v>
      </c>
      <c r="I64" s="154">
        <v>0</v>
      </c>
      <c r="J64" s="154">
        <v>-1450479</v>
      </c>
    </row>
    <row r="65" spans="1:10" ht="13.2">
      <c r="A65" s="151" t="s">
        <v>353</v>
      </c>
      <c r="B65" s="154">
        <v>7737</v>
      </c>
      <c r="C65" s="154">
        <v>48486.743000000002</v>
      </c>
      <c r="D65" s="155">
        <v>1.19</v>
      </c>
      <c r="E65" s="154">
        <v>57699.224170000001</v>
      </c>
      <c r="F65" s="154">
        <v>57363.085803299102</v>
      </c>
      <c r="G65" s="154">
        <v>7414.1250876695303</v>
      </c>
      <c r="H65" s="154">
        <v>2088.36521380357</v>
      </c>
      <c r="I65" s="154">
        <v>16157682</v>
      </c>
      <c r="J65" s="154">
        <v>0</v>
      </c>
    </row>
    <row r="66" spans="1:10" ht="13.2">
      <c r="A66" s="151" t="s">
        <v>354</v>
      </c>
      <c r="B66" s="154">
        <v>3732</v>
      </c>
      <c r="C66" s="154">
        <v>9044.8340000000007</v>
      </c>
      <c r="D66" s="155">
        <v>1.28</v>
      </c>
      <c r="E66" s="154">
        <v>11577.38752</v>
      </c>
      <c r="F66" s="154">
        <v>11509.9411342363</v>
      </c>
      <c r="G66" s="154">
        <v>3084.12141860566</v>
      </c>
      <c r="H66" s="154">
        <v>-2241.6384552602999</v>
      </c>
      <c r="I66" s="154">
        <v>0</v>
      </c>
      <c r="J66" s="154">
        <v>-8365795</v>
      </c>
    </row>
    <row r="67" spans="1:10" ht="13.2">
      <c r="A67" s="151" t="s">
        <v>355</v>
      </c>
      <c r="B67" s="154">
        <v>11414</v>
      </c>
      <c r="C67" s="154">
        <v>61511.158000000003</v>
      </c>
      <c r="D67" s="155">
        <v>0.98199999999999998</v>
      </c>
      <c r="E67" s="154">
        <v>60403.957155999997</v>
      </c>
      <c r="F67" s="154">
        <v>60052.061826508798</v>
      </c>
      <c r="G67" s="154">
        <v>5261.2635208085503</v>
      </c>
      <c r="H67" s="154">
        <v>-64.496353057404093</v>
      </c>
      <c r="I67" s="154">
        <v>0</v>
      </c>
      <c r="J67" s="154">
        <v>-736161</v>
      </c>
    </row>
    <row r="68" spans="1:10" ht="13.2">
      <c r="A68" s="151" t="s">
        <v>356</v>
      </c>
      <c r="B68" s="154">
        <v>5324</v>
      </c>
      <c r="C68" s="154">
        <v>27860.425999999999</v>
      </c>
      <c r="D68" s="155">
        <v>0.94399999999999995</v>
      </c>
      <c r="E68" s="154">
        <v>26300.242144</v>
      </c>
      <c r="F68" s="154">
        <v>26147.0248249582</v>
      </c>
      <c r="G68" s="154">
        <v>4911.1616876330099</v>
      </c>
      <c r="H68" s="154">
        <v>-414.59818623294399</v>
      </c>
      <c r="I68" s="154">
        <v>0</v>
      </c>
      <c r="J68" s="154">
        <v>-2207321</v>
      </c>
    </row>
    <row r="69" spans="1:10" ht="18.75" customHeight="1">
      <c r="A69" s="145" t="s">
        <v>357</v>
      </c>
      <c r="B69" s="154"/>
      <c r="C69" s="154"/>
      <c r="D69" s="155"/>
      <c r="E69" s="154"/>
      <c r="F69" s="154"/>
      <c r="G69" s="154"/>
      <c r="H69" s="154"/>
      <c r="I69" s="154"/>
      <c r="J69" s="154"/>
    </row>
    <row r="70" spans="1:10" ht="13.2">
      <c r="A70" s="151" t="s">
        <v>358</v>
      </c>
      <c r="B70" s="154">
        <v>6796</v>
      </c>
      <c r="C70" s="154">
        <v>32769.665000000001</v>
      </c>
      <c r="D70" s="155">
        <v>1.107</v>
      </c>
      <c r="E70" s="154">
        <v>36276.019155000002</v>
      </c>
      <c r="F70" s="154">
        <v>36064.685952438304</v>
      </c>
      <c r="G70" s="154">
        <v>5306.7519058914504</v>
      </c>
      <c r="H70" s="154">
        <v>-19.007967974505799</v>
      </c>
      <c r="I70" s="154">
        <v>0</v>
      </c>
      <c r="J70" s="154">
        <v>-129178</v>
      </c>
    </row>
    <row r="71" spans="1:10" ht="13.2">
      <c r="A71" s="151" t="s">
        <v>359</v>
      </c>
      <c r="B71" s="154">
        <v>17794</v>
      </c>
      <c r="C71" s="154">
        <v>130740.288</v>
      </c>
      <c r="D71" s="155">
        <v>0.96199999999999997</v>
      </c>
      <c r="E71" s="154">
        <v>125772.157056</v>
      </c>
      <c r="F71" s="154">
        <v>125039.446208369</v>
      </c>
      <c r="G71" s="154">
        <v>7027.0566600184902</v>
      </c>
      <c r="H71" s="154">
        <v>1701.2967861525401</v>
      </c>
      <c r="I71" s="154">
        <v>30272875</v>
      </c>
      <c r="J71" s="154">
        <v>0</v>
      </c>
    </row>
    <row r="72" spans="1:10" ht="13.2">
      <c r="A72" s="151" t="s">
        <v>360</v>
      </c>
      <c r="B72" s="154">
        <v>29644</v>
      </c>
      <c r="C72" s="154">
        <v>155769.348</v>
      </c>
      <c r="D72" s="155">
        <v>1.0569999999999999</v>
      </c>
      <c r="E72" s="154">
        <v>164648.200836</v>
      </c>
      <c r="F72" s="154">
        <v>163689.00982250899</v>
      </c>
      <c r="G72" s="154">
        <v>5521.8259959016796</v>
      </c>
      <c r="H72" s="154">
        <v>196.066122035718</v>
      </c>
      <c r="I72" s="154">
        <v>5812184</v>
      </c>
      <c r="J72" s="154">
        <v>0</v>
      </c>
    </row>
    <row r="73" spans="1:10" ht="13.2">
      <c r="A73" s="151" t="s">
        <v>361</v>
      </c>
      <c r="B73" s="154">
        <v>9609</v>
      </c>
      <c r="C73" s="154">
        <v>40650.099000000002</v>
      </c>
      <c r="D73" s="155">
        <v>1.1040000000000001</v>
      </c>
      <c r="E73" s="154">
        <v>44877.709296000001</v>
      </c>
      <c r="F73" s="154">
        <v>44616.265227712604</v>
      </c>
      <c r="G73" s="154">
        <v>4643.1746516508001</v>
      </c>
      <c r="H73" s="154">
        <v>-682.58522221515398</v>
      </c>
      <c r="I73" s="154">
        <v>0</v>
      </c>
      <c r="J73" s="154">
        <v>-6558961</v>
      </c>
    </row>
    <row r="74" spans="1:10" ht="13.2">
      <c r="A74" s="151" t="s">
        <v>362</v>
      </c>
      <c r="B74" s="154">
        <v>12577</v>
      </c>
      <c r="C74" s="154">
        <v>29323.932000000001</v>
      </c>
      <c r="D74" s="155">
        <v>1.371</v>
      </c>
      <c r="E74" s="154">
        <v>40203.110772</v>
      </c>
      <c r="F74" s="154">
        <v>39968.899512046497</v>
      </c>
      <c r="G74" s="154">
        <v>3177.9358759677598</v>
      </c>
      <c r="H74" s="154">
        <v>-2147.8239978982001</v>
      </c>
      <c r="I74" s="154">
        <v>0</v>
      </c>
      <c r="J74" s="154">
        <v>-27013182</v>
      </c>
    </row>
    <row r="75" spans="1:10" ht="13.2">
      <c r="A75" s="151" t="s">
        <v>363</v>
      </c>
      <c r="B75" s="154">
        <v>142471</v>
      </c>
      <c r="C75" s="154">
        <v>737312.56400000001</v>
      </c>
      <c r="D75" s="155">
        <v>1.1639999999999999</v>
      </c>
      <c r="E75" s="154">
        <v>858231.82449599996</v>
      </c>
      <c r="F75" s="154">
        <v>853232.02340878197</v>
      </c>
      <c r="G75" s="154">
        <v>5988.8119224879601</v>
      </c>
      <c r="H75" s="154">
        <v>663.05204862200299</v>
      </c>
      <c r="I75" s="154">
        <v>94465688</v>
      </c>
      <c r="J75" s="154">
        <v>0</v>
      </c>
    </row>
    <row r="76" spans="1:10" ht="13.2">
      <c r="A76" s="151" t="s">
        <v>364</v>
      </c>
      <c r="B76" s="154">
        <v>7355</v>
      </c>
      <c r="C76" s="154">
        <v>27441.858</v>
      </c>
      <c r="D76" s="155">
        <v>1.2669999999999999</v>
      </c>
      <c r="E76" s="154">
        <v>34768.834086000003</v>
      </c>
      <c r="F76" s="154">
        <v>34566.281291402098</v>
      </c>
      <c r="G76" s="154">
        <v>4699.6983400954696</v>
      </c>
      <c r="H76" s="154">
        <v>-626.06153377049395</v>
      </c>
      <c r="I76" s="154">
        <v>0</v>
      </c>
      <c r="J76" s="154">
        <v>-4604683</v>
      </c>
    </row>
    <row r="77" spans="1:10" ht="13.2">
      <c r="A77" s="151" t="s">
        <v>365</v>
      </c>
      <c r="B77" s="154">
        <v>31554</v>
      </c>
      <c r="C77" s="154">
        <v>199037.185</v>
      </c>
      <c r="D77" s="155">
        <v>1.1220000000000001</v>
      </c>
      <c r="E77" s="154">
        <v>223319.72156999999</v>
      </c>
      <c r="F77" s="154">
        <v>222018.727881775</v>
      </c>
      <c r="G77" s="154">
        <v>7036.1516093609498</v>
      </c>
      <c r="H77" s="154">
        <v>1710.3917354949899</v>
      </c>
      <c r="I77" s="154">
        <v>53969701</v>
      </c>
      <c r="J77" s="154">
        <v>0</v>
      </c>
    </row>
    <row r="78" spans="1:10" ht="13.2">
      <c r="A78" s="151" t="s">
        <v>366</v>
      </c>
      <c r="B78" s="154">
        <v>11720</v>
      </c>
      <c r="C78" s="154">
        <v>75891.705000000002</v>
      </c>
      <c r="D78" s="155">
        <v>1.052</v>
      </c>
      <c r="E78" s="154">
        <v>79838.073659999995</v>
      </c>
      <c r="F78" s="154">
        <v>79372.960999186005</v>
      </c>
      <c r="G78" s="154">
        <v>6772.4369453230302</v>
      </c>
      <c r="H78" s="154">
        <v>1446.67707145708</v>
      </c>
      <c r="I78" s="154">
        <v>16955055</v>
      </c>
      <c r="J78" s="154">
        <v>0</v>
      </c>
    </row>
    <row r="79" spans="1:10" ht="13.2">
      <c r="A79" s="151" t="s">
        <v>367</v>
      </c>
      <c r="B79" s="154">
        <v>18908</v>
      </c>
      <c r="C79" s="154">
        <v>119264.621</v>
      </c>
      <c r="D79" s="155">
        <v>0.94899999999999995</v>
      </c>
      <c r="E79" s="154">
        <v>113182.125329</v>
      </c>
      <c r="F79" s="154">
        <v>112522.760228427</v>
      </c>
      <c r="G79" s="154">
        <v>5951.06622743956</v>
      </c>
      <c r="H79" s="154">
        <v>625.30635357360404</v>
      </c>
      <c r="I79" s="154">
        <v>11823293</v>
      </c>
      <c r="J79" s="154">
        <v>0</v>
      </c>
    </row>
    <row r="80" spans="1:10" ht="13.2">
      <c r="A80" s="151" t="s">
        <v>368</v>
      </c>
      <c r="B80" s="154">
        <v>14483</v>
      </c>
      <c r="C80" s="154">
        <v>79277.183000000005</v>
      </c>
      <c r="D80" s="155">
        <v>0.98</v>
      </c>
      <c r="E80" s="154">
        <v>77691.639339999994</v>
      </c>
      <c r="F80" s="154">
        <v>77239.031161472099</v>
      </c>
      <c r="G80" s="154">
        <v>5333.0823145392596</v>
      </c>
      <c r="H80" s="154">
        <v>7.3224406732979297</v>
      </c>
      <c r="I80" s="154">
        <v>106051</v>
      </c>
      <c r="J80" s="154">
        <v>0</v>
      </c>
    </row>
    <row r="81" spans="1:10" ht="13.2">
      <c r="A81" s="151" t="s">
        <v>369</v>
      </c>
      <c r="B81" s="154">
        <v>27502</v>
      </c>
      <c r="C81" s="154">
        <v>143970.44</v>
      </c>
      <c r="D81" s="155">
        <v>1.139</v>
      </c>
      <c r="E81" s="154">
        <v>163982.33116</v>
      </c>
      <c r="F81" s="154">
        <v>163027.01930344</v>
      </c>
      <c r="G81" s="154">
        <v>5927.8241329154198</v>
      </c>
      <c r="H81" s="154">
        <v>602.06425904946104</v>
      </c>
      <c r="I81" s="154">
        <v>16557971</v>
      </c>
      <c r="J81" s="154">
        <v>0</v>
      </c>
    </row>
    <row r="82" spans="1:10" ht="13.2">
      <c r="A82" s="151" t="s">
        <v>370</v>
      </c>
      <c r="B82" s="154">
        <v>34540</v>
      </c>
      <c r="C82" s="154">
        <v>208052.36600000001</v>
      </c>
      <c r="D82" s="155">
        <v>1.042</v>
      </c>
      <c r="E82" s="154">
        <v>216790.56537200001</v>
      </c>
      <c r="F82" s="154">
        <v>215527.608588637</v>
      </c>
      <c r="G82" s="154">
        <v>6239.9423447781301</v>
      </c>
      <c r="H82" s="154">
        <v>914.18247091217597</v>
      </c>
      <c r="I82" s="154">
        <v>31575863</v>
      </c>
      <c r="J82" s="154">
        <v>0</v>
      </c>
    </row>
    <row r="83" spans="1:10" ht="18.75" customHeight="1">
      <c r="A83" s="145" t="s">
        <v>371</v>
      </c>
      <c r="B83" s="154"/>
      <c r="C83" s="154"/>
      <c r="D83" s="155"/>
      <c r="E83" s="154"/>
      <c r="F83" s="154"/>
      <c r="G83" s="154"/>
      <c r="H83" s="154"/>
      <c r="I83" s="154"/>
      <c r="J83" s="154"/>
    </row>
    <row r="84" spans="1:10" ht="13.2">
      <c r="A84" s="151" t="s">
        <v>372</v>
      </c>
      <c r="B84" s="154">
        <v>20217</v>
      </c>
      <c r="C84" s="154">
        <v>98394.842999999993</v>
      </c>
      <c r="D84" s="155">
        <v>1.0569999999999999</v>
      </c>
      <c r="E84" s="154">
        <v>104003.349051</v>
      </c>
      <c r="F84" s="154">
        <v>103397.45674682601</v>
      </c>
      <c r="G84" s="154">
        <v>5114.3817948669903</v>
      </c>
      <c r="H84" s="154">
        <v>-211.378078998973</v>
      </c>
      <c r="I84" s="154">
        <v>0</v>
      </c>
      <c r="J84" s="154">
        <v>-4273431</v>
      </c>
    </row>
    <row r="85" spans="1:10" ht="13.2">
      <c r="A85" s="151" t="s">
        <v>373</v>
      </c>
      <c r="B85" s="154">
        <v>8649</v>
      </c>
      <c r="C85" s="154">
        <v>31714.691999999999</v>
      </c>
      <c r="D85" s="155">
        <v>1.07</v>
      </c>
      <c r="E85" s="154">
        <v>33934.720439999997</v>
      </c>
      <c r="F85" s="154">
        <v>33737.026941218399</v>
      </c>
      <c r="G85" s="154">
        <v>3900.6852747390899</v>
      </c>
      <c r="H85" s="154">
        <v>-1425.07459912687</v>
      </c>
      <c r="I85" s="154">
        <v>0</v>
      </c>
      <c r="J85" s="154">
        <v>-12325470</v>
      </c>
    </row>
    <row r="86" spans="1:10" ht="13.2">
      <c r="A86" s="151" t="s">
        <v>374</v>
      </c>
      <c r="B86" s="154">
        <v>28429</v>
      </c>
      <c r="C86" s="154">
        <v>191506.54699999999</v>
      </c>
      <c r="D86" s="155">
        <v>0.96699999999999997</v>
      </c>
      <c r="E86" s="154">
        <v>185186.830949</v>
      </c>
      <c r="F86" s="154">
        <v>184107.98803932199</v>
      </c>
      <c r="G86" s="154">
        <v>6476.0627542060001</v>
      </c>
      <c r="H86" s="154">
        <v>1150.30288034004</v>
      </c>
      <c r="I86" s="154">
        <v>32701961</v>
      </c>
      <c r="J86" s="154">
        <v>0</v>
      </c>
    </row>
    <row r="87" spans="1:10" ht="13.2">
      <c r="A87" s="151" t="s">
        <v>375</v>
      </c>
      <c r="B87" s="154">
        <v>10365</v>
      </c>
      <c r="C87" s="154">
        <v>55116.779000000002</v>
      </c>
      <c r="D87" s="155">
        <v>1.0069999999999999</v>
      </c>
      <c r="E87" s="154">
        <v>55502.596452999998</v>
      </c>
      <c r="F87" s="154">
        <v>55179.2549802551</v>
      </c>
      <c r="G87" s="154">
        <v>5323.6136015682596</v>
      </c>
      <c r="H87" s="154">
        <v>-2.1462722976948498</v>
      </c>
      <c r="I87" s="154">
        <v>0</v>
      </c>
      <c r="J87" s="154">
        <v>-22246</v>
      </c>
    </row>
    <row r="88" spans="1:10" ht="13.2">
      <c r="A88" s="151" t="s">
        <v>376</v>
      </c>
      <c r="B88" s="154">
        <v>12387</v>
      </c>
      <c r="C88" s="154">
        <v>84271.642999999996</v>
      </c>
      <c r="D88" s="155">
        <v>1.091</v>
      </c>
      <c r="E88" s="154">
        <v>91940.362513</v>
      </c>
      <c r="F88" s="154">
        <v>91404.745548758903</v>
      </c>
      <c r="G88" s="154">
        <v>7379.0865866439699</v>
      </c>
      <c r="H88" s="154">
        <v>2053.32671277801</v>
      </c>
      <c r="I88" s="154">
        <v>25434558</v>
      </c>
      <c r="J88" s="154">
        <v>0</v>
      </c>
    </row>
    <row r="89" spans="1:10" ht="13.2">
      <c r="A89" s="151" t="s">
        <v>377</v>
      </c>
      <c r="B89" s="154">
        <v>9503</v>
      </c>
      <c r="C89" s="154">
        <v>41881.819000000003</v>
      </c>
      <c r="D89" s="155">
        <v>1.125</v>
      </c>
      <c r="E89" s="154">
        <v>47117.046374999998</v>
      </c>
      <c r="F89" s="154">
        <v>46842.556600829099</v>
      </c>
      <c r="G89" s="154">
        <v>4929.2388299304503</v>
      </c>
      <c r="H89" s="154">
        <v>-396.52104393550701</v>
      </c>
      <c r="I89" s="154">
        <v>0</v>
      </c>
      <c r="J89" s="154">
        <v>-3768139</v>
      </c>
    </row>
    <row r="90" spans="1:10" ht="13.2">
      <c r="A90" s="151" t="s">
        <v>378</v>
      </c>
      <c r="B90" s="154">
        <v>94796</v>
      </c>
      <c r="C90" s="154">
        <v>534348.16099999996</v>
      </c>
      <c r="D90" s="155">
        <v>1.054</v>
      </c>
      <c r="E90" s="154">
        <v>563202.96169400006</v>
      </c>
      <c r="F90" s="154">
        <v>559921.91023467504</v>
      </c>
      <c r="G90" s="154">
        <v>5906.5984876437296</v>
      </c>
      <c r="H90" s="154">
        <v>580.83861377776998</v>
      </c>
      <c r="I90" s="154">
        <v>55061177</v>
      </c>
      <c r="J90" s="154">
        <v>0</v>
      </c>
    </row>
    <row r="91" spans="1:10" ht="13.2">
      <c r="A91" s="151" t="s">
        <v>379</v>
      </c>
      <c r="B91" s="154">
        <v>17901</v>
      </c>
      <c r="C91" s="154">
        <v>85134.606</v>
      </c>
      <c r="D91" s="155">
        <v>0.999</v>
      </c>
      <c r="E91" s="154">
        <v>85049.471393999993</v>
      </c>
      <c r="F91" s="154">
        <v>84553.998693727306</v>
      </c>
      <c r="G91" s="154">
        <v>4723.4231994708298</v>
      </c>
      <c r="H91" s="154">
        <v>-602.33667439513204</v>
      </c>
      <c r="I91" s="154">
        <v>0</v>
      </c>
      <c r="J91" s="154">
        <v>-10782429</v>
      </c>
    </row>
    <row r="92" spans="1:10" ht="18.75" customHeight="1">
      <c r="A92" s="145" t="s">
        <v>380</v>
      </c>
      <c r="B92" s="154"/>
      <c r="C92" s="154"/>
      <c r="D92" s="155"/>
      <c r="E92" s="154"/>
      <c r="F92" s="154"/>
      <c r="G92" s="154"/>
      <c r="H92" s="154"/>
      <c r="I92" s="154"/>
      <c r="J92" s="154"/>
    </row>
    <row r="93" spans="1:10" ht="13.2">
      <c r="A93" s="151" t="s">
        <v>381</v>
      </c>
      <c r="B93" s="154">
        <v>10833</v>
      </c>
      <c r="C93" s="154">
        <v>57516.997000000003</v>
      </c>
      <c r="D93" s="155">
        <v>1.159</v>
      </c>
      <c r="E93" s="154">
        <v>66662.199523000003</v>
      </c>
      <c r="F93" s="154">
        <v>66273.845551336097</v>
      </c>
      <c r="G93" s="154">
        <v>6117.7739823997099</v>
      </c>
      <c r="H93" s="154">
        <v>792.01410853375205</v>
      </c>
      <c r="I93" s="154">
        <v>8579889</v>
      </c>
      <c r="J93" s="154">
        <v>0</v>
      </c>
    </row>
    <row r="94" spans="1:10" ht="13.2">
      <c r="A94" s="151" t="s">
        <v>382</v>
      </c>
      <c r="B94" s="154">
        <v>9382</v>
      </c>
      <c r="C94" s="154">
        <v>57942.008999999998</v>
      </c>
      <c r="D94" s="155">
        <v>1.115</v>
      </c>
      <c r="E94" s="154">
        <v>64605.340035000001</v>
      </c>
      <c r="F94" s="154">
        <v>64228.968709528897</v>
      </c>
      <c r="G94" s="154">
        <v>6845.9783318619602</v>
      </c>
      <c r="H94" s="154">
        <v>1520.2184579960001</v>
      </c>
      <c r="I94" s="154">
        <v>14262690</v>
      </c>
      <c r="J94" s="154">
        <v>0</v>
      </c>
    </row>
    <row r="95" spans="1:10" ht="13.2">
      <c r="A95" s="151" t="s">
        <v>383</v>
      </c>
      <c r="B95" s="154">
        <v>14163</v>
      </c>
      <c r="C95" s="154">
        <v>113861.694</v>
      </c>
      <c r="D95" s="155">
        <v>1.0349999999999999</v>
      </c>
      <c r="E95" s="154">
        <v>117846.85329</v>
      </c>
      <c r="F95" s="154">
        <v>117160.312884032</v>
      </c>
      <c r="G95" s="154">
        <v>8272.2807939018294</v>
      </c>
      <c r="H95" s="154">
        <v>2946.5209200358699</v>
      </c>
      <c r="I95" s="154">
        <v>41731576</v>
      </c>
      <c r="J95" s="154">
        <v>0</v>
      </c>
    </row>
    <row r="96" spans="1:10" ht="13.2">
      <c r="A96" s="151" t="s">
        <v>384</v>
      </c>
      <c r="B96" s="154">
        <v>5766</v>
      </c>
      <c r="C96" s="154">
        <v>30016.14</v>
      </c>
      <c r="D96" s="155">
        <v>1.23</v>
      </c>
      <c r="E96" s="154">
        <v>36919.852200000001</v>
      </c>
      <c r="F96" s="154">
        <v>36704.768219307603</v>
      </c>
      <c r="G96" s="154">
        <v>6365.7246304730497</v>
      </c>
      <c r="H96" s="154">
        <v>1039.9647566071001</v>
      </c>
      <c r="I96" s="154">
        <v>5996437</v>
      </c>
      <c r="J96" s="154">
        <v>0</v>
      </c>
    </row>
    <row r="97" spans="1:10" ht="13.2">
      <c r="A97" s="151" t="s">
        <v>385</v>
      </c>
      <c r="B97" s="154">
        <v>70367</v>
      </c>
      <c r="C97" s="154">
        <v>519982.35200000001</v>
      </c>
      <c r="D97" s="155">
        <v>0.97699999999999998</v>
      </c>
      <c r="E97" s="154">
        <v>508022.757904</v>
      </c>
      <c r="F97" s="154">
        <v>505063.169754503</v>
      </c>
      <c r="G97" s="154">
        <v>7177.55723214721</v>
      </c>
      <c r="H97" s="154">
        <v>1851.7973582812499</v>
      </c>
      <c r="I97" s="154">
        <v>130305425</v>
      </c>
      <c r="J97" s="154">
        <v>0</v>
      </c>
    </row>
    <row r="98" spans="1:10" ht="13.2">
      <c r="A98" s="151" t="s">
        <v>386</v>
      </c>
      <c r="B98" s="154">
        <v>13312</v>
      </c>
      <c r="C98" s="154">
        <v>88128.513999999996</v>
      </c>
      <c r="D98" s="155">
        <v>1.0960000000000001</v>
      </c>
      <c r="E98" s="154">
        <v>96588.851343999995</v>
      </c>
      <c r="F98" s="154">
        <v>96026.153678661794</v>
      </c>
      <c r="G98" s="154">
        <v>7213.50313090909</v>
      </c>
      <c r="H98" s="154">
        <v>1887.7432570431299</v>
      </c>
      <c r="I98" s="154">
        <v>25129638</v>
      </c>
      <c r="J98" s="154">
        <v>0</v>
      </c>
    </row>
    <row r="99" spans="1:10" ht="13.2">
      <c r="A99" s="151" t="s">
        <v>387</v>
      </c>
      <c r="B99" s="154">
        <v>15429</v>
      </c>
      <c r="C99" s="154">
        <v>94065.035000000003</v>
      </c>
      <c r="D99" s="155">
        <v>1.0229999999999999</v>
      </c>
      <c r="E99" s="154">
        <v>96228.530805000002</v>
      </c>
      <c r="F99" s="154">
        <v>95667.932259003705</v>
      </c>
      <c r="G99" s="154">
        <v>6200.52707622035</v>
      </c>
      <c r="H99" s="154">
        <v>874.76720235438597</v>
      </c>
      <c r="I99" s="154">
        <v>13496783</v>
      </c>
      <c r="J99" s="154">
        <v>0</v>
      </c>
    </row>
    <row r="100" spans="1:10" ht="13.2">
      <c r="A100" s="151" t="s">
        <v>388</v>
      </c>
      <c r="B100" s="154">
        <v>20259</v>
      </c>
      <c r="C100" s="154">
        <v>133152.861</v>
      </c>
      <c r="D100" s="155">
        <v>1.08</v>
      </c>
      <c r="E100" s="154">
        <v>143805.08988000001</v>
      </c>
      <c r="F100" s="154">
        <v>142967.32457672499</v>
      </c>
      <c r="G100" s="154">
        <v>7056.9783590860698</v>
      </c>
      <c r="H100" s="154">
        <v>1731.2184852201101</v>
      </c>
      <c r="I100" s="154">
        <v>35072755</v>
      </c>
      <c r="J100" s="154">
        <v>0</v>
      </c>
    </row>
    <row r="101" spans="1:10" ht="13.2">
      <c r="A101" s="151" t="s">
        <v>389</v>
      </c>
      <c r="B101" s="154">
        <v>27123</v>
      </c>
      <c r="C101" s="154">
        <v>144618.11300000001</v>
      </c>
      <c r="D101" s="155">
        <v>0.96199999999999997</v>
      </c>
      <c r="E101" s="154">
        <v>139122.624706</v>
      </c>
      <c r="F101" s="154">
        <v>138312.13803980101</v>
      </c>
      <c r="G101" s="154">
        <v>5099.44099250824</v>
      </c>
      <c r="H101" s="154">
        <v>-226.318881357717</v>
      </c>
      <c r="I101" s="154">
        <v>0</v>
      </c>
      <c r="J101" s="154">
        <v>-6138447</v>
      </c>
    </row>
    <row r="102" spans="1:10" ht="13.2">
      <c r="A102" s="151" t="s">
        <v>390</v>
      </c>
      <c r="B102" s="154">
        <v>7140</v>
      </c>
      <c r="C102" s="154">
        <v>38450.400999999998</v>
      </c>
      <c r="D102" s="155">
        <v>0.93200000000000005</v>
      </c>
      <c r="E102" s="154">
        <v>35835.773732000001</v>
      </c>
      <c r="F102" s="154">
        <v>35627.005267171997</v>
      </c>
      <c r="G102" s="154">
        <v>4989.7766480633099</v>
      </c>
      <c r="H102" s="154">
        <v>-335.98322580264897</v>
      </c>
      <c r="I102" s="154">
        <v>0</v>
      </c>
      <c r="J102" s="154">
        <v>-2398920</v>
      </c>
    </row>
    <row r="103" spans="1:10" ht="13.2">
      <c r="A103" s="151" t="s">
        <v>391</v>
      </c>
      <c r="B103" s="154">
        <v>15657</v>
      </c>
      <c r="C103" s="154">
        <v>95478.933999999994</v>
      </c>
      <c r="D103" s="155">
        <v>1.1060000000000001</v>
      </c>
      <c r="E103" s="154">
        <v>105599.701004</v>
      </c>
      <c r="F103" s="154">
        <v>104984.508832351</v>
      </c>
      <c r="G103" s="154">
        <v>6705.2761596954297</v>
      </c>
      <c r="H103" s="154">
        <v>1379.51628582947</v>
      </c>
      <c r="I103" s="154">
        <v>21599086</v>
      </c>
      <c r="J103" s="154">
        <v>0</v>
      </c>
    </row>
    <row r="104" spans="1:10" ht="13.2">
      <c r="A104" s="151" t="s">
        <v>392</v>
      </c>
      <c r="B104" s="154">
        <v>36602</v>
      </c>
      <c r="C104" s="154">
        <v>250769.21400000001</v>
      </c>
      <c r="D104" s="155">
        <v>0.95699999999999996</v>
      </c>
      <c r="E104" s="154">
        <v>239986.13779800001</v>
      </c>
      <c r="F104" s="154">
        <v>238588.05056978</v>
      </c>
      <c r="G104" s="154">
        <v>6518.4429968247696</v>
      </c>
      <c r="H104" s="154">
        <v>1192.6831229588099</v>
      </c>
      <c r="I104" s="154">
        <v>43654588</v>
      </c>
      <c r="J104" s="154">
        <v>0</v>
      </c>
    </row>
    <row r="105" spans="1:10" ht="18.75" customHeight="1">
      <c r="A105" s="145" t="s">
        <v>393</v>
      </c>
      <c r="B105" s="154"/>
      <c r="C105" s="154"/>
      <c r="D105" s="155"/>
      <c r="E105" s="154"/>
      <c r="F105" s="154"/>
      <c r="G105" s="154"/>
      <c r="H105" s="154"/>
      <c r="I105" s="154"/>
      <c r="J105" s="154"/>
    </row>
    <row r="106" spans="1:10" ht="13.2">
      <c r="A106" s="151" t="s">
        <v>394</v>
      </c>
      <c r="B106" s="154">
        <v>60050</v>
      </c>
      <c r="C106" s="154">
        <v>369711.16399999999</v>
      </c>
      <c r="D106" s="155">
        <v>0.879</v>
      </c>
      <c r="E106" s="154">
        <v>324976.11315599998</v>
      </c>
      <c r="F106" s="154">
        <v>323082.89983356098</v>
      </c>
      <c r="G106" s="154">
        <v>5380.2314710001801</v>
      </c>
      <c r="H106" s="154">
        <v>54.471597134220197</v>
      </c>
      <c r="I106" s="154">
        <v>3271019</v>
      </c>
      <c r="J106" s="154">
        <v>0</v>
      </c>
    </row>
    <row r="107" spans="1:10" ht="18.75" customHeight="1">
      <c r="A107" s="145" t="s">
        <v>395</v>
      </c>
      <c r="B107" s="154"/>
      <c r="C107" s="154"/>
      <c r="D107" s="155"/>
      <c r="E107" s="154"/>
      <c r="F107" s="154"/>
      <c r="G107" s="154"/>
      <c r="H107" s="154"/>
      <c r="I107" s="154"/>
      <c r="J107" s="154"/>
    </row>
    <row r="108" spans="1:10" ht="13.2">
      <c r="A108" s="151" t="s">
        <v>396</v>
      </c>
      <c r="B108" s="154">
        <v>32433</v>
      </c>
      <c r="C108" s="154">
        <v>205006.079</v>
      </c>
      <c r="D108" s="155">
        <v>1.093</v>
      </c>
      <c r="E108" s="154">
        <v>224071.64434699999</v>
      </c>
      <c r="F108" s="154">
        <v>222766.27018230001</v>
      </c>
      <c r="G108" s="154">
        <v>6868.5064650910999</v>
      </c>
      <c r="H108" s="154">
        <v>1542.74659122514</v>
      </c>
      <c r="I108" s="154">
        <v>50035900</v>
      </c>
      <c r="J108" s="154">
        <v>0</v>
      </c>
    </row>
    <row r="109" spans="1:10" ht="13.2">
      <c r="A109" s="151" t="s">
        <v>397</v>
      </c>
      <c r="B109" s="154">
        <v>66605</v>
      </c>
      <c r="C109" s="154">
        <v>379746.36900000001</v>
      </c>
      <c r="D109" s="155">
        <v>1.081</v>
      </c>
      <c r="E109" s="154">
        <v>410505.82488899998</v>
      </c>
      <c r="F109" s="154">
        <v>408114.34113017499</v>
      </c>
      <c r="G109" s="154">
        <v>6127.3829461778396</v>
      </c>
      <c r="H109" s="154">
        <v>801.62307231187594</v>
      </c>
      <c r="I109" s="154">
        <v>53392105</v>
      </c>
      <c r="J109" s="154">
        <v>0</v>
      </c>
    </row>
    <row r="110" spans="1:10" ht="13.2">
      <c r="A110" s="151" t="s">
        <v>398</v>
      </c>
      <c r="B110" s="154">
        <v>13343</v>
      </c>
      <c r="C110" s="154">
        <v>77420.320999999996</v>
      </c>
      <c r="D110" s="155">
        <v>1.006</v>
      </c>
      <c r="E110" s="154">
        <v>77884.842925999998</v>
      </c>
      <c r="F110" s="154">
        <v>77431.109201353</v>
      </c>
      <c r="G110" s="154">
        <v>5803.1259238067096</v>
      </c>
      <c r="H110" s="154">
        <v>477.36604994075401</v>
      </c>
      <c r="I110" s="154">
        <v>6369495</v>
      </c>
      <c r="J110" s="154">
        <v>0</v>
      </c>
    </row>
    <row r="111" spans="1:10" ht="13.2">
      <c r="A111" s="151" t="s">
        <v>399</v>
      </c>
      <c r="B111" s="154">
        <v>29421</v>
      </c>
      <c r="C111" s="154">
        <v>165423.24100000001</v>
      </c>
      <c r="D111" s="155">
        <v>0.97099999999999997</v>
      </c>
      <c r="E111" s="154">
        <v>160625.967011</v>
      </c>
      <c r="F111" s="154">
        <v>159690.20832485601</v>
      </c>
      <c r="G111" s="154">
        <v>5427.7627655367396</v>
      </c>
      <c r="H111" s="154">
        <v>102.00289167078201</v>
      </c>
      <c r="I111" s="154">
        <v>3001027</v>
      </c>
      <c r="J111" s="154">
        <v>0</v>
      </c>
    </row>
    <row r="112" spans="1:10" ht="13.2">
      <c r="A112" s="151" t="s">
        <v>400</v>
      </c>
      <c r="B112" s="154">
        <v>17425</v>
      </c>
      <c r="C112" s="154">
        <v>100865.515</v>
      </c>
      <c r="D112" s="155">
        <v>1.004</v>
      </c>
      <c r="E112" s="154">
        <v>101268.97706</v>
      </c>
      <c r="F112" s="154">
        <v>100679.01438656601</v>
      </c>
      <c r="G112" s="154">
        <v>5777.8487452835498</v>
      </c>
      <c r="H112" s="154">
        <v>452.08887141758601</v>
      </c>
      <c r="I112" s="154">
        <v>7877649</v>
      </c>
      <c r="J112" s="154">
        <v>0</v>
      </c>
    </row>
    <row r="113" spans="1:10" ht="18.75" customHeight="1">
      <c r="A113" s="145" t="s">
        <v>401</v>
      </c>
      <c r="B113" s="154"/>
      <c r="C113" s="154"/>
      <c r="D113" s="155"/>
      <c r="E113" s="154"/>
      <c r="F113" s="154"/>
      <c r="G113" s="154"/>
      <c r="H113" s="154"/>
      <c r="I113" s="154"/>
      <c r="J113" s="154"/>
    </row>
    <row r="114" spans="1:10" ht="13.2">
      <c r="A114" s="151" t="s">
        <v>402</v>
      </c>
      <c r="B114" s="154">
        <v>15681</v>
      </c>
      <c r="C114" s="154">
        <v>62679.663</v>
      </c>
      <c r="D114" s="155">
        <v>0.97</v>
      </c>
      <c r="E114" s="154">
        <v>60799.273110000002</v>
      </c>
      <c r="F114" s="154">
        <v>60445.074788379898</v>
      </c>
      <c r="G114" s="154">
        <v>3854.6696504291799</v>
      </c>
      <c r="H114" s="154">
        <v>-1471.09022343678</v>
      </c>
      <c r="I114" s="154">
        <v>0</v>
      </c>
      <c r="J114" s="154">
        <v>-23068166</v>
      </c>
    </row>
    <row r="115" spans="1:10" ht="13.2">
      <c r="A115" s="151" t="s">
        <v>403</v>
      </c>
      <c r="B115" s="154">
        <v>12762</v>
      </c>
      <c r="C115" s="154">
        <v>64210.322</v>
      </c>
      <c r="D115" s="155">
        <v>1.0229999999999999</v>
      </c>
      <c r="E115" s="154">
        <v>65687.159406000006</v>
      </c>
      <c r="F115" s="154">
        <v>65304.485725485698</v>
      </c>
      <c r="G115" s="154">
        <v>5117.1043508451403</v>
      </c>
      <c r="H115" s="154">
        <v>-208.655523020814</v>
      </c>
      <c r="I115" s="154">
        <v>0</v>
      </c>
      <c r="J115" s="154">
        <v>-2662862</v>
      </c>
    </row>
    <row r="116" spans="1:10" ht="13.2">
      <c r="A116" s="151" t="s">
        <v>404</v>
      </c>
      <c r="B116" s="154">
        <v>19211</v>
      </c>
      <c r="C116" s="154">
        <v>63200.652000000002</v>
      </c>
      <c r="D116" s="155">
        <v>0.95299999999999996</v>
      </c>
      <c r="E116" s="154">
        <v>60230.221356000002</v>
      </c>
      <c r="F116" s="154">
        <v>59879.338159148203</v>
      </c>
      <c r="G116" s="154">
        <v>3116.9297880978702</v>
      </c>
      <c r="H116" s="154">
        <v>-2208.8300857680902</v>
      </c>
      <c r="I116" s="154">
        <v>0</v>
      </c>
      <c r="J116" s="154">
        <v>-42433835</v>
      </c>
    </row>
    <row r="117" spans="1:10" ht="13.2">
      <c r="A117" s="151" t="s">
        <v>405</v>
      </c>
      <c r="B117" s="154">
        <v>15377</v>
      </c>
      <c r="C117" s="154">
        <v>53432.955999999998</v>
      </c>
      <c r="D117" s="155">
        <v>1.077</v>
      </c>
      <c r="E117" s="154">
        <v>57547.293612000001</v>
      </c>
      <c r="F117" s="154">
        <v>57212.040347141497</v>
      </c>
      <c r="G117" s="154">
        <v>3720.6243316083501</v>
      </c>
      <c r="H117" s="154">
        <v>-1605.13554225761</v>
      </c>
      <c r="I117" s="154">
        <v>0</v>
      </c>
      <c r="J117" s="154">
        <v>-24682169</v>
      </c>
    </row>
    <row r="118" spans="1:10" ht="13.2">
      <c r="A118" s="151" t="s">
        <v>406</v>
      </c>
      <c r="B118" s="154">
        <v>34088</v>
      </c>
      <c r="C118" s="154">
        <v>269346.48200000002</v>
      </c>
      <c r="D118" s="155">
        <v>0.89200000000000002</v>
      </c>
      <c r="E118" s="154">
        <v>240257.06194399999</v>
      </c>
      <c r="F118" s="154">
        <v>238857.39639299901</v>
      </c>
      <c r="G118" s="154">
        <v>7007.0815651548801</v>
      </c>
      <c r="H118" s="154">
        <v>1681.32169128892</v>
      </c>
      <c r="I118" s="154">
        <v>57312894</v>
      </c>
      <c r="J118" s="154">
        <v>0</v>
      </c>
    </row>
    <row r="119" spans="1:10" ht="13.2">
      <c r="A119" s="151" t="s">
        <v>407</v>
      </c>
      <c r="B119" s="154">
        <v>149290</v>
      </c>
      <c r="C119" s="154">
        <v>594489.65800000005</v>
      </c>
      <c r="D119" s="155">
        <v>0.996</v>
      </c>
      <c r="E119" s="154">
        <v>592111.69936800003</v>
      </c>
      <c r="F119" s="154">
        <v>588662.23427738401</v>
      </c>
      <c r="G119" s="154">
        <v>3943.07880150971</v>
      </c>
      <c r="H119" s="154">
        <v>-1382.6810723562501</v>
      </c>
      <c r="I119" s="154">
        <v>0</v>
      </c>
      <c r="J119" s="154">
        <v>-206420457</v>
      </c>
    </row>
    <row r="120" spans="1:10" ht="13.2">
      <c r="A120" s="151" t="s">
        <v>408</v>
      </c>
      <c r="B120" s="154">
        <v>52086</v>
      </c>
      <c r="C120" s="154">
        <v>371052.61700000003</v>
      </c>
      <c r="D120" s="155">
        <v>0.94599999999999995</v>
      </c>
      <c r="E120" s="154">
        <v>351015.77568199998</v>
      </c>
      <c r="F120" s="154">
        <v>348970.863099184</v>
      </c>
      <c r="G120" s="154">
        <v>6699.8975367504399</v>
      </c>
      <c r="H120" s="154">
        <v>1374.1376628844801</v>
      </c>
      <c r="I120" s="154">
        <v>71573334</v>
      </c>
      <c r="J120" s="154">
        <v>0</v>
      </c>
    </row>
    <row r="121" spans="1:10" ht="13.2">
      <c r="A121" s="151" t="s">
        <v>409</v>
      </c>
      <c r="B121" s="154">
        <v>27100</v>
      </c>
      <c r="C121" s="154">
        <v>134635.39300000001</v>
      </c>
      <c r="D121" s="155">
        <v>0.90900000000000003</v>
      </c>
      <c r="E121" s="154">
        <v>122383.572237</v>
      </c>
      <c r="F121" s="154">
        <v>121670.60226774099</v>
      </c>
      <c r="G121" s="154">
        <v>4489.6901205808399</v>
      </c>
      <c r="H121" s="154">
        <v>-836.06975328511498</v>
      </c>
      <c r="I121" s="154">
        <v>0</v>
      </c>
      <c r="J121" s="154">
        <v>-22657490</v>
      </c>
    </row>
    <row r="122" spans="1:10" ht="13.2">
      <c r="A122" s="151" t="s">
        <v>410</v>
      </c>
      <c r="B122" s="154">
        <v>15703</v>
      </c>
      <c r="C122" s="154">
        <v>83492.546000000002</v>
      </c>
      <c r="D122" s="155">
        <v>0.88100000000000001</v>
      </c>
      <c r="E122" s="154">
        <v>73556.933025999999</v>
      </c>
      <c r="F122" s="154">
        <v>73128.412405791401</v>
      </c>
      <c r="G122" s="154">
        <v>4656.9707957582204</v>
      </c>
      <c r="H122" s="154">
        <v>-668.78907810773399</v>
      </c>
      <c r="I122" s="154">
        <v>0</v>
      </c>
      <c r="J122" s="154">
        <v>-10501995</v>
      </c>
    </row>
    <row r="123" spans="1:10" ht="13.2">
      <c r="A123" s="151" t="s">
        <v>411</v>
      </c>
      <c r="B123" s="154">
        <v>16771</v>
      </c>
      <c r="C123" s="154">
        <v>67544.990999999995</v>
      </c>
      <c r="D123" s="155">
        <v>0.96499999999999997</v>
      </c>
      <c r="E123" s="154">
        <v>65180.916315000002</v>
      </c>
      <c r="F123" s="154">
        <v>64801.1918548299</v>
      </c>
      <c r="G123" s="154">
        <v>3863.8835999540802</v>
      </c>
      <c r="H123" s="154">
        <v>-1461.8762739118799</v>
      </c>
      <c r="I123" s="154">
        <v>0</v>
      </c>
      <c r="J123" s="154">
        <v>-24517127</v>
      </c>
    </row>
    <row r="124" spans="1:10" ht="13.2">
      <c r="A124" s="151" t="s">
        <v>412</v>
      </c>
      <c r="B124" s="154">
        <v>17697</v>
      </c>
      <c r="C124" s="154">
        <v>100397.023</v>
      </c>
      <c r="D124" s="155">
        <v>1.008</v>
      </c>
      <c r="E124" s="154">
        <v>101200.199184</v>
      </c>
      <c r="F124" s="154">
        <v>100610.637189834</v>
      </c>
      <c r="G124" s="154">
        <v>5685.18038028105</v>
      </c>
      <c r="H124" s="154">
        <v>359.42050641509201</v>
      </c>
      <c r="I124" s="154">
        <v>6360665</v>
      </c>
      <c r="J124" s="154">
        <v>0</v>
      </c>
    </row>
    <row r="125" spans="1:10" ht="13.2">
      <c r="A125" s="151" t="s">
        <v>413</v>
      </c>
      <c r="B125" s="154">
        <v>86235</v>
      </c>
      <c r="C125" s="154">
        <v>436790.52899999998</v>
      </c>
      <c r="D125" s="155">
        <v>1.216</v>
      </c>
      <c r="E125" s="154">
        <v>531137.28326399997</v>
      </c>
      <c r="F125" s="154">
        <v>528043.03682553396</v>
      </c>
      <c r="G125" s="154">
        <v>6123.3030303882897</v>
      </c>
      <c r="H125" s="154">
        <v>797.54315652232594</v>
      </c>
      <c r="I125" s="154">
        <v>68776134</v>
      </c>
      <c r="J125" s="154">
        <v>0</v>
      </c>
    </row>
    <row r="126" spans="1:10" ht="13.2">
      <c r="A126" s="151" t="s">
        <v>414</v>
      </c>
      <c r="B126" s="154">
        <v>32066</v>
      </c>
      <c r="C126" s="154">
        <v>118169.98299999999</v>
      </c>
      <c r="D126" s="155">
        <v>0.96199999999999997</v>
      </c>
      <c r="E126" s="154">
        <v>113679.523646</v>
      </c>
      <c r="F126" s="154">
        <v>113017.26085208201</v>
      </c>
      <c r="G126" s="154">
        <v>3524.5200789647101</v>
      </c>
      <c r="H126" s="154">
        <v>-1801.23979490125</v>
      </c>
      <c r="I126" s="154">
        <v>0</v>
      </c>
      <c r="J126" s="154">
        <v>-57758555</v>
      </c>
    </row>
    <row r="127" spans="1:10" ht="13.2">
      <c r="A127" s="151" t="s">
        <v>415</v>
      </c>
      <c r="B127" s="154">
        <v>46317</v>
      </c>
      <c r="C127" s="154">
        <v>229323.557</v>
      </c>
      <c r="D127" s="155">
        <v>1</v>
      </c>
      <c r="E127" s="154">
        <v>229323.557</v>
      </c>
      <c r="F127" s="154">
        <v>227987.58676807999</v>
      </c>
      <c r="G127" s="154">
        <v>4922.3306079426502</v>
      </c>
      <c r="H127" s="154">
        <v>-403.42926592330701</v>
      </c>
      <c r="I127" s="154">
        <v>0</v>
      </c>
      <c r="J127" s="154">
        <v>-18685633</v>
      </c>
    </row>
    <row r="128" spans="1:10" ht="13.2">
      <c r="A128" s="151" t="s">
        <v>416</v>
      </c>
      <c r="B128" s="154">
        <v>24911</v>
      </c>
      <c r="C128" s="154">
        <v>83745.228000000003</v>
      </c>
      <c r="D128" s="155">
        <v>0.88200000000000001</v>
      </c>
      <c r="E128" s="154">
        <v>73863.291096000001</v>
      </c>
      <c r="F128" s="154">
        <v>73432.9857256018</v>
      </c>
      <c r="G128" s="154">
        <v>2947.8136456024199</v>
      </c>
      <c r="H128" s="154">
        <v>-2377.94622826354</v>
      </c>
      <c r="I128" s="154">
        <v>0</v>
      </c>
      <c r="J128" s="154">
        <v>-59237018</v>
      </c>
    </row>
    <row r="129" spans="1:10" ht="13.2">
      <c r="A129" s="151" t="s">
        <v>417</v>
      </c>
      <c r="B129" s="154">
        <v>126042</v>
      </c>
      <c r="C129" s="154">
        <v>659056.73100000003</v>
      </c>
      <c r="D129" s="155">
        <v>1.054</v>
      </c>
      <c r="E129" s="154">
        <v>694645.79447399999</v>
      </c>
      <c r="F129" s="154">
        <v>690598.99651182699</v>
      </c>
      <c r="G129" s="154">
        <v>5479.1180440791704</v>
      </c>
      <c r="H129" s="154">
        <v>153.358170213216</v>
      </c>
      <c r="I129" s="154">
        <v>19329570</v>
      </c>
      <c r="J129" s="154">
        <v>0</v>
      </c>
    </row>
    <row r="130" spans="1:10" ht="13.2">
      <c r="A130" s="151" t="s">
        <v>418</v>
      </c>
      <c r="B130" s="154">
        <v>347744</v>
      </c>
      <c r="C130" s="154">
        <v>1608244.8430000001</v>
      </c>
      <c r="D130" s="155">
        <v>1.026</v>
      </c>
      <c r="E130" s="154">
        <v>1650059.2089180001</v>
      </c>
      <c r="F130" s="154">
        <v>1640446.45908602</v>
      </c>
      <c r="G130" s="154">
        <v>4717.3968755349397</v>
      </c>
      <c r="H130" s="154">
        <v>-608.36299833101702</v>
      </c>
      <c r="I130" s="154">
        <v>0</v>
      </c>
      <c r="J130" s="154">
        <v>-211554582</v>
      </c>
    </row>
    <row r="131" spans="1:10" ht="13.2">
      <c r="A131" s="151" t="s">
        <v>419</v>
      </c>
      <c r="B131" s="154">
        <v>13201</v>
      </c>
      <c r="C131" s="154">
        <v>60525.207999999999</v>
      </c>
      <c r="D131" s="155">
        <v>0.878</v>
      </c>
      <c r="E131" s="154">
        <v>53141.132623999998</v>
      </c>
      <c r="F131" s="154">
        <v>52831.548330938502</v>
      </c>
      <c r="G131" s="154">
        <v>4002.0868366743798</v>
      </c>
      <c r="H131" s="154">
        <v>-1323.6730371915801</v>
      </c>
      <c r="I131" s="154">
        <v>0</v>
      </c>
      <c r="J131" s="154">
        <v>-17473808</v>
      </c>
    </row>
    <row r="132" spans="1:10" ht="13.2">
      <c r="A132" s="151" t="s">
        <v>420</v>
      </c>
      <c r="B132" s="154">
        <v>7485</v>
      </c>
      <c r="C132" s="154">
        <v>23185.096000000001</v>
      </c>
      <c r="D132" s="155">
        <v>0.96899999999999997</v>
      </c>
      <c r="E132" s="154">
        <v>22466.358024000001</v>
      </c>
      <c r="F132" s="154">
        <v>22335.475763440401</v>
      </c>
      <c r="G132" s="154">
        <v>2984.0314981216302</v>
      </c>
      <c r="H132" s="154">
        <v>-2341.7283757443302</v>
      </c>
      <c r="I132" s="154">
        <v>0</v>
      </c>
      <c r="J132" s="154">
        <v>-17527837</v>
      </c>
    </row>
    <row r="133" spans="1:10" ht="13.2">
      <c r="A133" s="151" t="s">
        <v>421</v>
      </c>
      <c r="B133" s="154">
        <v>19228</v>
      </c>
      <c r="C133" s="154">
        <v>106517.45699999999</v>
      </c>
      <c r="D133" s="155">
        <v>0.97</v>
      </c>
      <c r="E133" s="154">
        <v>103321.93329</v>
      </c>
      <c r="F133" s="154">
        <v>102720.010709583</v>
      </c>
      <c r="G133" s="154">
        <v>5342.2098351145596</v>
      </c>
      <c r="H133" s="154">
        <v>16.4499612486043</v>
      </c>
      <c r="I133" s="154">
        <v>316300</v>
      </c>
      <c r="J133" s="154">
        <v>0</v>
      </c>
    </row>
    <row r="134" spans="1:10" ht="13.2">
      <c r="A134" s="151" t="s">
        <v>422</v>
      </c>
      <c r="B134" s="154">
        <v>19394</v>
      </c>
      <c r="C134" s="154">
        <v>98725.62</v>
      </c>
      <c r="D134" s="155">
        <v>1.0029999999999999</v>
      </c>
      <c r="E134" s="154">
        <v>99021.796860000002</v>
      </c>
      <c r="F134" s="154">
        <v>98444.925584118799</v>
      </c>
      <c r="G134" s="154">
        <v>5076.0506127729604</v>
      </c>
      <c r="H134" s="154">
        <v>-249.70926109299899</v>
      </c>
      <c r="I134" s="154">
        <v>0</v>
      </c>
      <c r="J134" s="154">
        <v>-4842861</v>
      </c>
    </row>
    <row r="135" spans="1:10" ht="13.2">
      <c r="A135" s="151" t="s">
        <v>423</v>
      </c>
      <c r="B135" s="154">
        <v>16030</v>
      </c>
      <c r="C135" s="154">
        <v>60496.065999999999</v>
      </c>
      <c r="D135" s="155">
        <v>0.96599999999999997</v>
      </c>
      <c r="E135" s="154">
        <v>58439.199756000002</v>
      </c>
      <c r="F135" s="154">
        <v>58098.750513573301</v>
      </c>
      <c r="G135" s="154">
        <v>3624.3762017201002</v>
      </c>
      <c r="H135" s="154">
        <v>-1701.3836721458599</v>
      </c>
      <c r="I135" s="154">
        <v>0</v>
      </c>
      <c r="J135" s="154">
        <v>-27273180</v>
      </c>
    </row>
    <row r="136" spans="1:10" ht="13.2">
      <c r="A136" s="151" t="s">
        <v>424</v>
      </c>
      <c r="B136" s="154">
        <v>25863</v>
      </c>
      <c r="C136" s="154">
        <v>89126.341</v>
      </c>
      <c r="D136" s="155">
        <v>0.97599999999999998</v>
      </c>
      <c r="E136" s="154">
        <v>86987.308816000004</v>
      </c>
      <c r="F136" s="154">
        <v>86480.546856377099</v>
      </c>
      <c r="G136" s="154">
        <v>3343.7941018589099</v>
      </c>
      <c r="H136" s="154">
        <v>-1981.96577200705</v>
      </c>
      <c r="I136" s="154">
        <v>0</v>
      </c>
      <c r="J136" s="154">
        <v>-51259581</v>
      </c>
    </row>
    <row r="137" spans="1:10" ht="13.2">
      <c r="A137" s="151" t="s">
        <v>425</v>
      </c>
      <c r="B137" s="154">
        <v>14277</v>
      </c>
      <c r="C137" s="154">
        <v>63107.192999999999</v>
      </c>
      <c r="D137" s="155">
        <v>1.069</v>
      </c>
      <c r="E137" s="154">
        <v>67461.589317000005</v>
      </c>
      <c r="F137" s="154">
        <v>67068.578340262306</v>
      </c>
      <c r="G137" s="154">
        <v>4697.6660601150297</v>
      </c>
      <c r="H137" s="154">
        <v>-628.09381375092903</v>
      </c>
      <c r="I137" s="154">
        <v>0</v>
      </c>
      <c r="J137" s="154">
        <v>-8967295</v>
      </c>
    </row>
    <row r="138" spans="1:10" ht="13.2">
      <c r="A138" s="151" t="s">
        <v>426</v>
      </c>
      <c r="B138" s="154">
        <v>22690</v>
      </c>
      <c r="C138" s="154">
        <v>70734.990000000005</v>
      </c>
      <c r="D138" s="155">
        <v>1.0109999999999999</v>
      </c>
      <c r="E138" s="154">
        <v>71513.074890000004</v>
      </c>
      <c r="F138" s="154">
        <v>71096.461174008698</v>
      </c>
      <c r="G138" s="154">
        <v>3133.3830398417199</v>
      </c>
      <c r="H138" s="154">
        <v>-2192.37683402424</v>
      </c>
      <c r="I138" s="154">
        <v>0</v>
      </c>
      <c r="J138" s="154">
        <v>-49745030</v>
      </c>
    </row>
    <row r="139" spans="1:10" ht="13.2">
      <c r="A139" s="151" t="s">
        <v>427</v>
      </c>
      <c r="B139" s="154">
        <v>13684</v>
      </c>
      <c r="C139" s="154">
        <v>71727.205000000002</v>
      </c>
      <c r="D139" s="155">
        <v>0.97799999999999998</v>
      </c>
      <c r="E139" s="154">
        <v>70149.206489999997</v>
      </c>
      <c r="F139" s="154">
        <v>69740.538262062706</v>
      </c>
      <c r="G139" s="154">
        <v>5096.5023576485501</v>
      </c>
      <c r="H139" s="154">
        <v>-229.25751621741301</v>
      </c>
      <c r="I139" s="154">
        <v>0</v>
      </c>
      <c r="J139" s="154">
        <v>-3137160</v>
      </c>
    </row>
    <row r="140" spans="1:10" ht="13.2">
      <c r="A140" s="151" t="s">
        <v>428</v>
      </c>
      <c r="B140" s="154">
        <v>45855</v>
      </c>
      <c r="C140" s="154">
        <v>255449.853</v>
      </c>
      <c r="D140" s="155">
        <v>0.90900000000000003</v>
      </c>
      <c r="E140" s="154">
        <v>232203.91637699999</v>
      </c>
      <c r="F140" s="154">
        <v>230851.166035634</v>
      </c>
      <c r="G140" s="154">
        <v>5034.3728281677904</v>
      </c>
      <c r="H140" s="154">
        <v>-291.387045698164</v>
      </c>
      <c r="I140" s="154">
        <v>0</v>
      </c>
      <c r="J140" s="154">
        <v>-13361553</v>
      </c>
    </row>
    <row r="141" spans="1:10" ht="13.2">
      <c r="A141" s="151" t="s">
        <v>429</v>
      </c>
      <c r="B141" s="154">
        <v>36888</v>
      </c>
      <c r="C141" s="154">
        <v>109178.117</v>
      </c>
      <c r="D141" s="155">
        <v>0.96299999999999997</v>
      </c>
      <c r="E141" s="154">
        <v>105138.526671</v>
      </c>
      <c r="F141" s="154">
        <v>104526.02116263501</v>
      </c>
      <c r="G141" s="154">
        <v>2833.6049979026998</v>
      </c>
      <c r="H141" s="154">
        <v>-2492.1548759632601</v>
      </c>
      <c r="I141" s="154">
        <v>0</v>
      </c>
      <c r="J141" s="154">
        <v>-91930609</v>
      </c>
    </row>
    <row r="142" spans="1:10" ht="13.2">
      <c r="A142" s="151" t="s">
        <v>430</v>
      </c>
      <c r="B142" s="154">
        <v>30914</v>
      </c>
      <c r="C142" s="154">
        <v>174473.44399999999</v>
      </c>
      <c r="D142" s="155">
        <v>0.93100000000000005</v>
      </c>
      <c r="E142" s="154">
        <v>162434.77636399999</v>
      </c>
      <c r="F142" s="154">
        <v>161488.48009731999</v>
      </c>
      <c r="G142" s="154">
        <v>5223.79763528886</v>
      </c>
      <c r="H142" s="154">
        <v>-101.962238577099</v>
      </c>
      <c r="I142" s="154">
        <v>0</v>
      </c>
      <c r="J142" s="154">
        <v>-3152061</v>
      </c>
    </row>
    <row r="143" spans="1:10" ht="13.2">
      <c r="A143" s="151" t="s">
        <v>431</v>
      </c>
      <c r="B143" s="154">
        <v>16028</v>
      </c>
      <c r="C143" s="154">
        <v>79027.17</v>
      </c>
      <c r="D143" s="155">
        <v>0.82599999999999996</v>
      </c>
      <c r="E143" s="154">
        <v>65276.442419999999</v>
      </c>
      <c r="F143" s="154">
        <v>64896.161453405803</v>
      </c>
      <c r="G143" s="154">
        <v>4048.9244730101</v>
      </c>
      <c r="H143" s="154">
        <v>-1276.8354008558599</v>
      </c>
      <c r="I143" s="154">
        <v>0</v>
      </c>
      <c r="J143" s="154">
        <v>-20465118</v>
      </c>
    </row>
    <row r="144" spans="1:10" ht="13.2">
      <c r="A144" s="151" t="s">
        <v>432</v>
      </c>
      <c r="B144" s="154">
        <v>42868</v>
      </c>
      <c r="C144" s="154">
        <v>218775.15</v>
      </c>
      <c r="D144" s="155">
        <v>1.03</v>
      </c>
      <c r="E144" s="154">
        <v>225338.4045</v>
      </c>
      <c r="F144" s="154">
        <v>224025.65057075399</v>
      </c>
      <c r="G144" s="154">
        <v>5225.9412748613004</v>
      </c>
      <c r="H144" s="154">
        <v>-99.818599004660399</v>
      </c>
      <c r="I144" s="154">
        <v>0</v>
      </c>
      <c r="J144" s="154">
        <v>-4279024</v>
      </c>
    </row>
    <row r="145" spans="1:10" ht="13.2">
      <c r="A145" s="151" t="s">
        <v>433</v>
      </c>
      <c r="B145" s="154">
        <v>10428</v>
      </c>
      <c r="C145" s="154">
        <v>44665.961000000003</v>
      </c>
      <c r="D145" s="155">
        <v>0.91100000000000003</v>
      </c>
      <c r="E145" s="154">
        <v>40690.690471000002</v>
      </c>
      <c r="F145" s="154">
        <v>40453.638718023998</v>
      </c>
      <c r="G145" s="154">
        <v>3879.3286074054499</v>
      </c>
      <c r="H145" s="154">
        <v>-1446.43126646051</v>
      </c>
      <c r="I145" s="154">
        <v>0</v>
      </c>
      <c r="J145" s="154">
        <v>-15083385</v>
      </c>
    </row>
    <row r="146" spans="1:10" ht="13.2">
      <c r="A146" s="151" t="s">
        <v>434</v>
      </c>
      <c r="B146" s="154">
        <v>14996</v>
      </c>
      <c r="C146" s="154">
        <v>95021.040999999997</v>
      </c>
      <c r="D146" s="155">
        <v>0.91400000000000003</v>
      </c>
      <c r="E146" s="154">
        <v>86849.231474</v>
      </c>
      <c r="F146" s="154">
        <v>86343.273911539902</v>
      </c>
      <c r="G146" s="154">
        <v>5757.7536617457899</v>
      </c>
      <c r="H146" s="154">
        <v>431.99378787982999</v>
      </c>
      <c r="I146" s="154">
        <v>6478179</v>
      </c>
      <c r="J146" s="154">
        <v>0</v>
      </c>
    </row>
    <row r="147" spans="1:10" ht="18.75" customHeight="1">
      <c r="A147" s="145" t="s">
        <v>435</v>
      </c>
      <c r="B147" s="154"/>
      <c r="C147" s="154"/>
      <c r="D147" s="155"/>
      <c r="E147" s="154"/>
      <c r="F147" s="154"/>
      <c r="G147" s="154"/>
      <c r="H147" s="154"/>
      <c r="I147" s="154"/>
      <c r="J147" s="154"/>
    </row>
    <row r="148" spans="1:10" ht="13.2">
      <c r="A148" s="151" t="s">
        <v>436</v>
      </c>
      <c r="B148" s="154">
        <v>46002</v>
      </c>
      <c r="C148" s="154">
        <v>248599.717</v>
      </c>
      <c r="D148" s="155">
        <v>1.0660000000000001</v>
      </c>
      <c r="E148" s="154">
        <v>265007.29832200002</v>
      </c>
      <c r="F148" s="154">
        <v>263463.44532045297</v>
      </c>
      <c r="G148" s="154">
        <v>5727.2171931753701</v>
      </c>
      <c r="H148" s="154">
        <v>401.45731930941201</v>
      </c>
      <c r="I148" s="154">
        <v>18467840</v>
      </c>
      <c r="J148" s="154">
        <v>0</v>
      </c>
    </row>
    <row r="149" spans="1:10" ht="13.2">
      <c r="A149" s="151" t="s">
        <v>437</v>
      </c>
      <c r="B149" s="154">
        <v>103672</v>
      </c>
      <c r="C149" s="154">
        <v>507143.25900000002</v>
      </c>
      <c r="D149" s="155">
        <v>1.07</v>
      </c>
      <c r="E149" s="154">
        <v>542643.28712999995</v>
      </c>
      <c r="F149" s="154">
        <v>539482.01016551896</v>
      </c>
      <c r="G149" s="154">
        <v>5203.7388124616</v>
      </c>
      <c r="H149" s="154">
        <v>-122.02106140436</v>
      </c>
      <c r="I149" s="154">
        <v>0</v>
      </c>
      <c r="J149" s="154">
        <v>-12650167</v>
      </c>
    </row>
    <row r="150" spans="1:10" ht="13.2">
      <c r="A150" s="151" t="s">
        <v>438</v>
      </c>
      <c r="B150" s="154">
        <v>10676</v>
      </c>
      <c r="C150" s="154">
        <v>43304.601999999999</v>
      </c>
      <c r="D150" s="155">
        <v>1.0640000000000001</v>
      </c>
      <c r="E150" s="154">
        <v>46076.096528000002</v>
      </c>
      <c r="F150" s="154">
        <v>45807.671015288797</v>
      </c>
      <c r="G150" s="154">
        <v>4290.7147822488496</v>
      </c>
      <c r="H150" s="154">
        <v>-1035.0450916171001</v>
      </c>
      <c r="I150" s="154">
        <v>0</v>
      </c>
      <c r="J150" s="154">
        <v>-11050141</v>
      </c>
    </row>
    <row r="151" spans="1:10" ht="13.2">
      <c r="A151" s="151" t="s">
        <v>439</v>
      </c>
      <c r="B151" s="154">
        <v>84849</v>
      </c>
      <c r="C151" s="154">
        <v>368595.46600000001</v>
      </c>
      <c r="D151" s="155">
        <v>1.236</v>
      </c>
      <c r="E151" s="154">
        <v>455583.99597599998</v>
      </c>
      <c r="F151" s="154">
        <v>452929.90031864401</v>
      </c>
      <c r="G151" s="154">
        <v>5338.06998690195</v>
      </c>
      <c r="H151" s="154">
        <v>12.3101130359937</v>
      </c>
      <c r="I151" s="154">
        <v>1044501</v>
      </c>
      <c r="J151" s="154">
        <v>0</v>
      </c>
    </row>
    <row r="152" spans="1:10" ht="13.2">
      <c r="A152" s="151" t="s">
        <v>440</v>
      </c>
      <c r="B152" s="154">
        <v>25962</v>
      </c>
      <c r="C152" s="154">
        <v>130959.09600000001</v>
      </c>
      <c r="D152" s="155">
        <v>1.0369999999999999</v>
      </c>
      <c r="E152" s="154">
        <v>135804.58255200001</v>
      </c>
      <c r="F152" s="154">
        <v>135013.42580377401</v>
      </c>
      <c r="G152" s="154">
        <v>5200.4246900767903</v>
      </c>
      <c r="H152" s="154">
        <v>-125.335183789167</v>
      </c>
      <c r="I152" s="154">
        <v>0</v>
      </c>
      <c r="J152" s="154">
        <v>-3253952</v>
      </c>
    </row>
    <row r="153" spans="1:10" ht="13.2">
      <c r="A153" s="151" t="s">
        <v>441</v>
      </c>
      <c r="B153" s="154">
        <v>65279</v>
      </c>
      <c r="C153" s="154">
        <v>274849.30200000003</v>
      </c>
      <c r="D153" s="155">
        <v>1.0289999999999999</v>
      </c>
      <c r="E153" s="154">
        <v>282819.93175799999</v>
      </c>
      <c r="F153" s="154">
        <v>281172.30769893999</v>
      </c>
      <c r="G153" s="154">
        <v>4307.23981217451</v>
      </c>
      <c r="H153" s="154">
        <v>-1018.52006169144</v>
      </c>
      <c r="I153" s="154">
        <v>0</v>
      </c>
      <c r="J153" s="154">
        <v>-66487971</v>
      </c>
    </row>
    <row r="154" spans="1:10" ht="18.75" customHeight="1">
      <c r="A154" s="145" t="s">
        <v>442</v>
      </c>
      <c r="B154" s="154"/>
      <c r="C154" s="154"/>
      <c r="D154" s="155"/>
      <c r="E154" s="154"/>
      <c r="F154" s="154"/>
      <c r="G154" s="154"/>
      <c r="H154" s="154"/>
      <c r="I154" s="154"/>
      <c r="J154" s="154"/>
    </row>
    <row r="155" spans="1:10" ht="13.2">
      <c r="A155" s="151" t="s">
        <v>443</v>
      </c>
      <c r="B155" s="154">
        <v>31760</v>
      </c>
      <c r="C155" s="154">
        <v>148730.791</v>
      </c>
      <c r="D155" s="155">
        <v>1.173</v>
      </c>
      <c r="E155" s="154">
        <v>174461.21784299999</v>
      </c>
      <c r="F155" s="154">
        <v>173444.859136935</v>
      </c>
      <c r="G155" s="154">
        <v>5461.1101743367399</v>
      </c>
      <c r="H155" s="154">
        <v>135.35030047077899</v>
      </c>
      <c r="I155" s="154">
        <v>4298726</v>
      </c>
      <c r="J155" s="154">
        <v>0</v>
      </c>
    </row>
    <row r="156" spans="1:10" ht="13.2">
      <c r="A156" s="151" t="s">
        <v>444</v>
      </c>
      <c r="B156" s="154">
        <v>41633</v>
      </c>
      <c r="C156" s="154">
        <v>283622.71500000003</v>
      </c>
      <c r="D156" s="155">
        <v>0.99099999999999999</v>
      </c>
      <c r="E156" s="154">
        <v>281070.11056499998</v>
      </c>
      <c r="F156" s="154">
        <v>279432.680439157</v>
      </c>
      <c r="G156" s="154">
        <v>6711.8074709763096</v>
      </c>
      <c r="H156" s="154">
        <v>1386.0475971103499</v>
      </c>
      <c r="I156" s="154">
        <v>57705320</v>
      </c>
      <c r="J156" s="154">
        <v>0</v>
      </c>
    </row>
    <row r="157" spans="1:10" ht="13.2">
      <c r="A157" s="151" t="s">
        <v>445</v>
      </c>
      <c r="B157" s="154">
        <v>9605</v>
      </c>
      <c r="C157" s="154">
        <v>51711.71</v>
      </c>
      <c r="D157" s="155">
        <v>0.98799999999999999</v>
      </c>
      <c r="E157" s="154">
        <v>51091.169479999997</v>
      </c>
      <c r="F157" s="154">
        <v>50793.527657100502</v>
      </c>
      <c r="G157" s="154">
        <v>5288.2381735659101</v>
      </c>
      <c r="H157" s="154">
        <v>-37.521700300051599</v>
      </c>
      <c r="I157" s="154">
        <v>0</v>
      </c>
      <c r="J157" s="154">
        <v>-360396</v>
      </c>
    </row>
    <row r="158" spans="1:10" ht="13.2">
      <c r="A158" s="151" t="s">
        <v>446</v>
      </c>
      <c r="B158" s="154">
        <v>9503</v>
      </c>
      <c r="C158" s="154">
        <v>42732.432000000001</v>
      </c>
      <c r="D158" s="155">
        <v>1.2370000000000001</v>
      </c>
      <c r="E158" s="154">
        <v>52860.018384000003</v>
      </c>
      <c r="F158" s="154">
        <v>52552.071778149199</v>
      </c>
      <c r="G158" s="154">
        <v>5530.0506974796599</v>
      </c>
      <c r="H158" s="154">
        <v>204.290823613702</v>
      </c>
      <c r="I158" s="154">
        <v>1941376</v>
      </c>
      <c r="J158" s="154">
        <v>0</v>
      </c>
    </row>
    <row r="159" spans="1:10" ht="13.2">
      <c r="A159" s="151" t="s">
        <v>447</v>
      </c>
      <c r="B159" s="154">
        <v>113700</v>
      </c>
      <c r="C159" s="154">
        <v>604804.37600000005</v>
      </c>
      <c r="D159" s="155">
        <v>0.98499999999999999</v>
      </c>
      <c r="E159" s="154">
        <v>595732.31036</v>
      </c>
      <c r="F159" s="154">
        <v>592261.75267615099</v>
      </c>
      <c r="G159" s="154">
        <v>5208.98639117107</v>
      </c>
      <c r="H159" s="154">
        <v>-116.773482694888</v>
      </c>
      <c r="I159" s="154">
        <v>0</v>
      </c>
      <c r="J159" s="154">
        <v>-13277145</v>
      </c>
    </row>
    <row r="160" spans="1:10" ht="13.2">
      <c r="A160" s="151" t="s">
        <v>448</v>
      </c>
      <c r="B160" s="154">
        <v>4780</v>
      </c>
      <c r="C160" s="154">
        <v>43528.991000000002</v>
      </c>
      <c r="D160" s="155">
        <v>0.88300000000000001</v>
      </c>
      <c r="E160" s="154">
        <v>38436.099052999998</v>
      </c>
      <c r="F160" s="154">
        <v>38212.181873109301</v>
      </c>
      <c r="G160" s="154">
        <v>7994.1803081818598</v>
      </c>
      <c r="H160" s="154">
        <v>2668.4204343159099</v>
      </c>
      <c r="I160" s="154">
        <v>12755050</v>
      </c>
      <c r="J160" s="154">
        <v>0</v>
      </c>
    </row>
    <row r="161" spans="1:10" ht="13.2">
      <c r="A161" s="151" t="s">
        <v>449</v>
      </c>
      <c r="B161" s="154">
        <v>5681</v>
      </c>
      <c r="C161" s="154">
        <v>36966.542999999998</v>
      </c>
      <c r="D161" s="155">
        <v>0.97099999999999997</v>
      </c>
      <c r="E161" s="154">
        <v>35894.513252999997</v>
      </c>
      <c r="F161" s="154">
        <v>35685.402589348203</v>
      </c>
      <c r="G161" s="154">
        <v>6281.5353968224199</v>
      </c>
      <c r="H161" s="154">
        <v>955.77552295645796</v>
      </c>
      <c r="I161" s="154">
        <v>5429761</v>
      </c>
      <c r="J161" s="154">
        <v>0</v>
      </c>
    </row>
    <row r="162" spans="1:10" ht="13.2">
      <c r="A162" s="151" t="s">
        <v>450</v>
      </c>
      <c r="B162" s="154">
        <v>33290</v>
      </c>
      <c r="C162" s="154">
        <v>220324.715</v>
      </c>
      <c r="D162" s="155">
        <v>0.90200000000000002</v>
      </c>
      <c r="E162" s="154">
        <v>198732.89293</v>
      </c>
      <c r="F162" s="154">
        <v>197575.13472787201</v>
      </c>
      <c r="G162" s="154">
        <v>5934.9695021890102</v>
      </c>
      <c r="H162" s="154">
        <v>609.20962832305395</v>
      </c>
      <c r="I162" s="154">
        <v>20280589</v>
      </c>
      <c r="J162" s="154">
        <v>0</v>
      </c>
    </row>
    <row r="163" spans="1:10" ht="13.2">
      <c r="A163" s="151" t="s">
        <v>451</v>
      </c>
      <c r="B163" s="154">
        <v>6672</v>
      </c>
      <c r="C163" s="154">
        <v>20256.778999999999</v>
      </c>
      <c r="D163" s="155">
        <v>0.94399999999999995</v>
      </c>
      <c r="E163" s="154">
        <v>19122.399376000001</v>
      </c>
      <c r="F163" s="154">
        <v>19010.998015130499</v>
      </c>
      <c r="G163" s="154">
        <v>2849.3702061047002</v>
      </c>
      <c r="H163" s="154">
        <v>-2476.3896677612602</v>
      </c>
      <c r="I163" s="154">
        <v>0</v>
      </c>
      <c r="J163" s="154">
        <v>-16522472</v>
      </c>
    </row>
    <row r="164" spans="1:10" ht="13.2">
      <c r="A164" s="151" t="s">
        <v>452</v>
      </c>
      <c r="B164" s="154">
        <v>5708</v>
      </c>
      <c r="C164" s="154">
        <v>38957.781999999999</v>
      </c>
      <c r="D164" s="155">
        <v>0.97699999999999998</v>
      </c>
      <c r="E164" s="154">
        <v>38061.753014000002</v>
      </c>
      <c r="F164" s="154">
        <v>37840.016661805697</v>
      </c>
      <c r="G164" s="154">
        <v>6629.29514047051</v>
      </c>
      <c r="H164" s="154">
        <v>1303.5352666045601</v>
      </c>
      <c r="I164" s="154">
        <v>7440579</v>
      </c>
      <c r="J164" s="154">
        <v>0</v>
      </c>
    </row>
    <row r="165" spans="1:10" ht="13.2">
      <c r="A165" s="151" t="s">
        <v>453</v>
      </c>
      <c r="B165" s="154">
        <v>5204</v>
      </c>
      <c r="C165" s="154">
        <v>30973.713</v>
      </c>
      <c r="D165" s="155">
        <v>0.998</v>
      </c>
      <c r="E165" s="154">
        <v>30911.765574000001</v>
      </c>
      <c r="F165" s="154">
        <v>30731.682903195499</v>
      </c>
      <c r="G165" s="154">
        <v>5905.3964072243398</v>
      </c>
      <c r="H165" s="154">
        <v>579.63653335837898</v>
      </c>
      <c r="I165" s="154">
        <v>3016429</v>
      </c>
      <c r="J165" s="154">
        <v>0</v>
      </c>
    </row>
    <row r="166" spans="1:10" ht="13.2">
      <c r="A166" s="151" t="s">
        <v>454</v>
      </c>
      <c r="B166" s="154">
        <v>583151</v>
      </c>
      <c r="C166" s="154">
        <v>2973853.7030000002</v>
      </c>
      <c r="D166" s="155">
        <v>1.121</v>
      </c>
      <c r="E166" s="154">
        <v>3333690.0010629999</v>
      </c>
      <c r="F166" s="154">
        <v>3314268.9234286998</v>
      </c>
      <c r="G166" s="154">
        <v>5683.3803310441099</v>
      </c>
      <c r="H166" s="154">
        <v>357.62045717815101</v>
      </c>
      <c r="I166" s="154">
        <v>208546727</v>
      </c>
      <c r="J166" s="154">
        <v>0</v>
      </c>
    </row>
    <row r="167" spans="1:10" ht="13.2">
      <c r="A167" s="151" t="s">
        <v>455</v>
      </c>
      <c r="B167" s="154">
        <v>13189</v>
      </c>
      <c r="C167" s="154">
        <v>66603.551000000007</v>
      </c>
      <c r="D167" s="155">
        <v>1.0589999999999999</v>
      </c>
      <c r="E167" s="154">
        <v>70533.160508999994</v>
      </c>
      <c r="F167" s="154">
        <v>70122.255480157793</v>
      </c>
      <c r="G167" s="154">
        <v>5316.72268406686</v>
      </c>
      <c r="H167" s="154">
        <v>-9.0371897990971792</v>
      </c>
      <c r="I167" s="154">
        <v>0</v>
      </c>
      <c r="J167" s="154">
        <v>-119191</v>
      </c>
    </row>
    <row r="168" spans="1:10" ht="13.2">
      <c r="A168" s="151" t="s">
        <v>456</v>
      </c>
      <c r="B168" s="154">
        <v>9453</v>
      </c>
      <c r="C168" s="154">
        <v>37212.555999999997</v>
      </c>
      <c r="D168" s="155">
        <v>0.99099999999999999</v>
      </c>
      <c r="E168" s="154">
        <v>36877.642996000002</v>
      </c>
      <c r="F168" s="154">
        <v>36662.804913464803</v>
      </c>
      <c r="G168" s="154">
        <v>3878.4306477800501</v>
      </c>
      <c r="H168" s="154">
        <v>-1447.32922608591</v>
      </c>
      <c r="I168" s="154">
        <v>0</v>
      </c>
      <c r="J168" s="154">
        <v>-13681603</v>
      </c>
    </row>
    <row r="169" spans="1:10" ht="13.2">
      <c r="A169" s="151" t="s">
        <v>457</v>
      </c>
      <c r="B169" s="154">
        <v>9245</v>
      </c>
      <c r="C169" s="154">
        <v>53682.607000000004</v>
      </c>
      <c r="D169" s="155">
        <v>0.88100000000000001</v>
      </c>
      <c r="E169" s="154">
        <v>47294.376767000002</v>
      </c>
      <c r="F169" s="154">
        <v>47018.853919175301</v>
      </c>
      <c r="G169" s="154">
        <v>5085.8684607004097</v>
      </c>
      <c r="H169" s="154">
        <v>-239.89141316554799</v>
      </c>
      <c r="I169" s="154">
        <v>0</v>
      </c>
      <c r="J169" s="154">
        <v>-2217796</v>
      </c>
    </row>
    <row r="170" spans="1:10" ht="13.2">
      <c r="A170" s="151" t="s">
        <v>458</v>
      </c>
      <c r="B170" s="154">
        <v>38170</v>
      </c>
      <c r="C170" s="154">
        <v>195301.071</v>
      </c>
      <c r="D170" s="155">
        <v>1.0269999999999999</v>
      </c>
      <c r="E170" s="154">
        <v>200574.19991699999</v>
      </c>
      <c r="F170" s="154">
        <v>199405.71481287101</v>
      </c>
      <c r="G170" s="154">
        <v>5224.1476241255205</v>
      </c>
      <c r="H170" s="154">
        <v>-101.612249740435</v>
      </c>
      <c r="I170" s="154">
        <v>0</v>
      </c>
      <c r="J170" s="154">
        <v>-3878540</v>
      </c>
    </row>
    <row r="171" spans="1:10" ht="13.2">
      <c r="A171" s="151" t="s">
        <v>459</v>
      </c>
      <c r="B171" s="154">
        <v>6989</v>
      </c>
      <c r="C171" s="154">
        <v>24903.785</v>
      </c>
      <c r="D171" s="155">
        <v>1.2330000000000001</v>
      </c>
      <c r="E171" s="154">
        <v>30706.366904999999</v>
      </c>
      <c r="F171" s="154">
        <v>30527.480825208801</v>
      </c>
      <c r="G171" s="154">
        <v>4367.93258337514</v>
      </c>
      <c r="H171" s="154">
        <v>-957.827290490824</v>
      </c>
      <c r="I171" s="154">
        <v>0</v>
      </c>
      <c r="J171" s="154">
        <v>-6694255</v>
      </c>
    </row>
    <row r="172" spans="1:10" ht="13.2">
      <c r="A172" s="151" t="s">
        <v>460</v>
      </c>
      <c r="B172" s="154">
        <v>46993</v>
      </c>
      <c r="C172" s="154">
        <v>212134.00899999999</v>
      </c>
      <c r="D172" s="155">
        <v>1.137</v>
      </c>
      <c r="E172" s="154">
        <v>241196.36823299999</v>
      </c>
      <c r="F172" s="154">
        <v>239791.230565409</v>
      </c>
      <c r="G172" s="154">
        <v>5102.7010526122904</v>
      </c>
      <c r="H172" s="154">
        <v>-223.05882125366699</v>
      </c>
      <c r="I172" s="154">
        <v>0</v>
      </c>
      <c r="J172" s="154">
        <v>-10482203</v>
      </c>
    </row>
    <row r="173" spans="1:10" ht="13.2">
      <c r="A173" s="151" t="s">
        <v>461</v>
      </c>
      <c r="B173" s="154">
        <v>42920</v>
      </c>
      <c r="C173" s="154">
        <v>200226.72200000001</v>
      </c>
      <c r="D173" s="155">
        <v>1.0389999999999999</v>
      </c>
      <c r="E173" s="154">
        <v>208035.56415799999</v>
      </c>
      <c r="F173" s="154">
        <v>206823.61138467101</v>
      </c>
      <c r="G173" s="154">
        <v>4818.8166678627904</v>
      </c>
      <c r="H173" s="154">
        <v>-506.94320600316701</v>
      </c>
      <c r="I173" s="154">
        <v>0</v>
      </c>
      <c r="J173" s="154">
        <v>-21758002</v>
      </c>
    </row>
    <row r="174" spans="1:10" ht="13.2">
      <c r="A174" s="151" t="s">
        <v>462</v>
      </c>
      <c r="B174" s="154">
        <v>40344</v>
      </c>
      <c r="C174" s="154">
        <v>226667.7</v>
      </c>
      <c r="D174" s="155">
        <v>1.0469999999999999</v>
      </c>
      <c r="E174" s="154">
        <v>237321.08189999999</v>
      </c>
      <c r="F174" s="154">
        <v>235938.52048776101</v>
      </c>
      <c r="G174" s="154">
        <v>5848.16876085072</v>
      </c>
      <c r="H174" s="154">
        <v>522.40888698475999</v>
      </c>
      <c r="I174" s="154">
        <v>21076064</v>
      </c>
      <c r="J174" s="154">
        <v>0</v>
      </c>
    </row>
    <row r="175" spans="1:10" ht="13.2">
      <c r="A175" s="151" t="s">
        <v>463</v>
      </c>
      <c r="B175" s="154">
        <v>14237</v>
      </c>
      <c r="C175" s="154">
        <v>70116.135999999999</v>
      </c>
      <c r="D175" s="155">
        <v>1.0980000000000001</v>
      </c>
      <c r="E175" s="154">
        <v>76987.517328000002</v>
      </c>
      <c r="F175" s="154">
        <v>76539.011153034095</v>
      </c>
      <c r="G175" s="154">
        <v>5376.0631560745996</v>
      </c>
      <c r="H175" s="154">
        <v>50.303282208641598</v>
      </c>
      <c r="I175" s="154">
        <v>716168</v>
      </c>
      <c r="J175" s="154">
        <v>0</v>
      </c>
    </row>
    <row r="176" spans="1:10" ht="13.2">
      <c r="A176" s="151" t="s">
        <v>464</v>
      </c>
      <c r="B176" s="154">
        <v>14406</v>
      </c>
      <c r="C176" s="154">
        <v>99585.047999999995</v>
      </c>
      <c r="D176" s="155">
        <v>1.0189999999999999</v>
      </c>
      <c r="E176" s="154">
        <v>101477.163912</v>
      </c>
      <c r="F176" s="154">
        <v>100885.988404435</v>
      </c>
      <c r="G176" s="154">
        <v>7003.0534780254602</v>
      </c>
      <c r="H176" s="154">
        <v>1677.2936041595101</v>
      </c>
      <c r="I176" s="154">
        <v>24163092</v>
      </c>
      <c r="J176" s="154">
        <v>0</v>
      </c>
    </row>
    <row r="177" spans="1:10" ht="13.2">
      <c r="A177" s="151" t="s">
        <v>465</v>
      </c>
      <c r="B177" s="154">
        <v>24532</v>
      </c>
      <c r="C177" s="154">
        <v>163733.68299999999</v>
      </c>
      <c r="D177" s="155">
        <v>0.91100000000000003</v>
      </c>
      <c r="E177" s="154">
        <v>149161.385213</v>
      </c>
      <c r="F177" s="154">
        <v>148292.41574033201</v>
      </c>
      <c r="G177" s="154">
        <v>6044.8563403037797</v>
      </c>
      <c r="H177" s="154">
        <v>719.09646643782298</v>
      </c>
      <c r="I177" s="154">
        <v>17640875</v>
      </c>
      <c r="J177" s="154">
        <v>0</v>
      </c>
    </row>
    <row r="178" spans="1:10" ht="13.2">
      <c r="A178" s="151" t="s">
        <v>466</v>
      </c>
      <c r="B178" s="154">
        <v>34920</v>
      </c>
      <c r="C178" s="154">
        <v>210414.50599999999</v>
      </c>
      <c r="D178" s="155">
        <v>1.0860000000000001</v>
      </c>
      <c r="E178" s="154">
        <v>228510.15351599999</v>
      </c>
      <c r="F178" s="154">
        <v>227178.92192870699</v>
      </c>
      <c r="G178" s="154">
        <v>6505.6965042584898</v>
      </c>
      <c r="H178" s="154">
        <v>1179.9366303925301</v>
      </c>
      <c r="I178" s="154">
        <v>41203387</v>
      </c>
      <c r="J178" s="154">
        <v>0</v>
      </c>
    </row>
    <row r="179" spans="1:10" ht="13.2">
      <c r="A179" s="151" t="s">
        <v>467</v>
      </c>
      <c r="B179" s="154">
        <v>9294</v>
      </c>
      <c r="C179" s="154">
        <v>79941.894</v>
      </c>
      <c r="D179" s="155">
        <v>0.93799999999999994</v>
      </c>
      <c r="E179" s="154">
        <v>74985.496572000004</v>
      </c>
      <c r="F179" s="154">
        <v>74548.653569229296</v>
      </c>
      <c r="G179" s="154">
        <v>8021.1591961727199</v>
      </c>
      <c r="H179" s="154">
        <v>2695.39932230676</v>
      </c>
      <c r="I179" s="154">
        <v>25051041</v>
      </c>
      <c r="J179" s="154">
        <v>0</v>
      </c>
    </row>
    <row r="180" spans="1:10" ht="13.2">
      <c r="A180" s="151" t="s">
        <v>468</v>
      </c>
      <c r="B180" s="154">
        <v>10560</v>
      </c>
      <c r="C180" s="154">
        <v>60207.995999999999</v>
      </c>
      <c r="D180" s="155">
        <v>1.034</v>
      </c>
      <c r="E180" s="154">
        <v>62255.067863999997</v>
      </c>
      <c r="F180" s="154">
        <v>61892.388518970998</v>
      </c>
      <c r="G180" s="154">
        <v>5861.0216400540703</v>
      </c>
      <c r="H180" s="154">
        <v>535.26176618811598</v>
      </c>
      <c r="I180" s="154">
        <v>5652364</v>
      </c>
      <c r="J180" s="154">
        <v>0</v>
      </c>
    </row>
    <row r="181" spans="1:10" ht="13.2">
      <c r="A181" s="151" t="s">
        <v>469</v>
      </c>
      <c r="B181" s="154">
        <v>69981</v>
      </c>
      <c r="C181" s="154">
        <v>361781.43099999998</v>
      </c>
      <c r="D181" s="155">
        <v>1.026</v>
      </c>
      <c r="E181" s="154">
        <v>371187.74820600002</v>
      </c>
      <c r="F181" s="154">
        <v>369025.31976409</v>
      </c>
      <c r="G181" s="154">
        <v>5273.2215853458802</v>
      </c>
      <c r="H181" s="154">
        <v>-52.538288520074303</v>
      </c>
      <c r="I181" s="154">
        <v>0</v>
      </c>
      <c r="J181" s="154">
        <v>-3676682</v>
      </c>
    </row>
    <row r="182" spans="1:10" ht="13.2">
      <c r="A182" s="151" t="s">
        <v>470</v>
      </c>
      <c r="B182" s="154">
        <v>15255</v>
      </c>
      <c r="C182" s="154">
        <v>67532.781000000003</v>
      </c>
      <c r="D182" s="155">
        <v>1.236</v>
      </c>
      <c r="E182" s="154">
        <v>83470.517315999998</v>
      </c>
      <c r="F182" s="154">
        <v>82984.243128402406</v>
      </c>
      <c r="G182" s="154">
        <v>5439.8061703311996</v>
      </c>
      <c r="H182" s="154">
        <v>114.046296465241</v>
      </c>
      <c r="I182" s="154">
        <v>1739776</v>
      </c>
      <c r="J182" s="154">
        <v>0</v>
      </c>
    </row>
    <row r="183" spans="1:10" ht="13.2">
      <c r="A183" s="151" t="s">
        <v>471</v>
      </c>
      <c r="B183" s="154">
        <v>39498</v>
      </c>
      <c r="C183" s="154">
        <v>189661.12</v>
      </c>
      <c r="D183" s="155">
        <v>1.0589999999999999</v>
      </c>
      <c r="E183" s="154">
        <v>200851.12607999999</v>
      </c>
      <c r="F183" s="154">
        <v>199681.02768714001</v>
      </c>
      <c r="G183" s="154">
        <v>5055.4718640726196</v>
      </c>
      <c r="H183" s="154">
        <v>-270.28800979333698</v>
      </c>
      <c r="I183" s="154">
        <v>0</v>
      </c>
      <c r="J183" s="154">
        <v>-10675836</v>
      </c>
    </row>
    <row r="184" spans="1:10" ht="13.2">
      <c r="A184" s="151" t="s">
        <v>472</v>
      </c>
      <c r="B184" s="154">
        <v>18725</v>
      </c>
      <c r="C184" s="154">
        <v>91527.039000000004</v>
      </c>
      <c r="D184" s="155">
        <v>1.0960000000000001</v>
      </c>
      <c r="E184" s="154">
        <v>100313.634744</v>
      </c>
      <c r="F184" s="154">
        <v>99729.237608237396</v>
      </c>
      <c r="G184" s="154">
        <v>5325.9939977696904</v>
      </c>
      <c r="H184" s="154">
        <v>0.234123903726868</v>
      </c>
      <c r="I184" s="154">
        <v>4384</v>
      </c>
      <c r="J184" s="154">
        <v>0</v>
      </c>
    </row>
    <row r="185" spans="1:10" ht="13.2">
      <c r="A185" s="151" t="s">
        <v>473</v>
      </c>
      <c r="B185" s="154">
        <v>56800</v>
      </c>
      <c r="C185" s="154">
        <v>378107.473</v>
      </c>
      <c r="D185" s="155">
        <v>0.94699999999999995</v>
      </c>
      <c r="E185" s="154">
        <v>358067.776931</v>
      </c>
      <c r="F185" s="154">
        <v>355981.781504941</v>
      </c>
      <c r="G185" s="154">
        <v>6267.2848856503597</v>
      </c>
      <c r="H185" s="154">
        <v>941.525011784404</v>
      </c>
      <c r="I185" s="154">
        <v>53478621</v>
      </c>
      <c r="J185" s="154">
        <v>0</v>
      </c>
    </row>
    <row r="186" spans="1:10" ht="13.2">
      <c r="A186" s="151" t="s">
        <v>474</v>
      </c>
      <c r="B186" s="154">
        <v>9133</v>
      </c>
      <c r="C186" s="154">
        <v>35860.195</v>
      </c>
      <c r="D186" s="155">
        <v>0.98599999999999999</v>
      </c>
      <c r="E186" s="154">
        <v>35358.152269999999</v>
      </c>
      <c r="F186" s="154">
        <v>35152.166284493796</v>
      </c>
      <c r="G186" s="154">
        <v>3848.9178018716598</v>
      </c>
      <c r="H186" s="154">
        <v>-1476.8420719943001</v>
      </c>
      <c r="I186" s="154">
        <v>0</v>
      </c>
      <c r="J186" s="154">
        <v>-13487999</v>
      </c>
    </row>
    <row r="187" spans="1:10" ht="13.2">
      <c r="A187" s="151" t="s">
        <v>475</v>
      </c>
      <c r="B187" s="154">
        <v>26977</v>
      </c>
      <c r="C187" s="154">
        <v>131778.59599999999</v>
      </c>
      <c r="D187" s="155">
        <v>1.149</v>
      </c>
      <c r="E187" s="154">
        <v>151413.60680400001</v>
      </c>
      <c r="F187" s="154">
        <v>150531.51656414801</v>
      </c>
      <c r="G187" s="154">
        <v>5579.9946830317704</v>
      </c>
      <c r="H187" s="154">
        <v>254.23480916581499</v>
      </c>
      <c r="I187" s="154">
        <v>6858492</v>
      </c>
      <c r="J187" s="154">
        <v>0</v>
      </c>
    </row>
    <row r="188" spans="1:10" ht="13.2">
      <c r="A188" s="151" t="s">
        <v>476</v>
      </c>
      <c r="B188" s="154">
        <v>13270</v>
      </c>
      <c r="C188" s="154">
        <v>60036.228999999999</v>
      </c>
      <c r="D188" s="155">
        <v>0.95899999999999996</v>
      </c>
      <c r="E188" s="154">
        <v>57574.743610999998</v>
      </c>
      <c r="F188" s="154">
        <v>57239.330430684102</v>
      </c>
      <c r="G188" s="154">
        <v>4313.4386157259996</v>
      </c>
      <c r="H188" s="154">
        <v>-1012.32125813996</v>
      </c>
      <c r="I188" s="154">
        <v>0</v>
      </c>
      <c r="J188" s="154">
        <v>-13433503</v>
      </c>
    </row>
    <row r="189" spans="1:10" ht="13.2">
      <c r="A189" s="151" t="s">
        <v>477</v>
      </c>
      <c r="B189" s="154">
        <v>10745</v>
      </c>
      <c r="C189" s="154">
        <v>48713.614000000001</v>
      </c>
      <c r="D189" s="155">
        <v>1.1519999999999999</v>
      </c>
      <c r="E189" s="154">
        <v>56118.083328000001</v>
      </c>
      <c r="F189" s="154">
        <v>55791.1562134052</v>
      </c>
      <c r="G189" s="154">
        <v>5192.2900152075599</v>
      </c>
      <c r="H189" s="154">
        <v>-133.46985865840099</v>
      </c>
      <c r="I189" s="154">
        <v>0</v>
      </c>
      <c r="J189" s="154">
        <v>-1434134</v>
      </c>
    </row>
    <row r="190" spans="1:10" ht="13.2">
      <c r="A190" s="151" t="s">
        <v>478</v>
      </c>
      <c r="B190" s="154">
        <v>12904</v>
      </c>
      <c r="C190" s="154">
        <v>59397.622000000003</v>
      </c>
      <c r="D190" s="155">
        <v>1.222</v>
      </c>
      <c r="E190" s="154">
        <v>72583.894084</v>
      </c>
      <c r="F190" s="154">
        <v>72161.042096695994</v>
      </c>
      <c r="G190" s="154">
        <v>5592.1452337799101</v>
      </c>
      <c r="H190" s="154">
        <v>266.38535991395503</v>
      </c>
      <c r="I190" s="154">
        <v>3437437</v>
      </c>
      <c r="J190" s="154">
        <v>0</v>
      </c>
    </row>
    <row r="191" spans="1:10" ht="13.2">
      <c r="A191" s="151" t="s">
        <v>479</v>
      </c>
      <c r="B191" s="154">
        <v>11256</v>
      </c>
      <c r="C191" s="154">
        <v>66621.027000000002</v>
      </c>
      <c r="D191" s="155">
        <v>0.79900000000000004</v>
      </c>
      <c r="E191" s="154">
        <v>53230.200573000002</v>
      </c>
      <c r="F191" s="154">
        <v>52920.097396793499</v>
      </c>
      <c r="G191" s="154">
        <v>4701.5011901913203</v>
      </c>
      <c r="H191" s="154">
        <v>-624.25868367463795</v>
      </c>
      <c r="I191" s="154">
        <v>0</v>
      </c>
      <c r="J191" s="154">
        <v>-7026656</v>
      </c>
    </row>
    <row r="192" spans="1:10" ht="13.2">
      <c r="A192" s="151" t="s">
        <v>480</v>
      </c>
      <c r="B192" s="154">
        <v>12833</v>
      </c>
      <c r="C192" s="154">
        <v>77211.673999999999</v>
      </c>
      <c r="D192" s="155">
        <v>0.98099999999999998</v>
      </c>
      <c r="E192" s="154">
        <v>75744.652193999995</v>
      </c>
      <c r="F192" s="154">
        <v>75303.386578368794</v>
      </c>
      <c r="G192" s="154">
        <v>5867.9487710098101</v>
      </c>
      <c r="H192" s="154">
        <v>542.18889714384704</v>
      </c>
      <c r="I192" s="154">
        <v>6957910</v>
      </c>
      <c r="J192" s="154">
        <v>0</v>
      </c>
    </row>
    <row r="193" spans="1:10" ht="13.2">
      <c r="A193" s="151" t="s">
        <v>481</v>
      </c>
      <c r="B193" s="154">
        <v>16145</v>
      </c>
      <c r="C193" s="154">
        <v>89798.141000000003</v>
      </c>
      <c r="D193" s="155">
        <v>1.01</v>
      </c>
      <c r="E193" s="154">
        <v>90696.122409999996</v>
      </c>
      <c r="F193" s="154">
        <v>90167.754015250495</v>
      </c>
      <c r="G193" s="154">
        <v>5584.8717259368505</v>
      </c>
      <c r="H193" s="154">
        <v>259.11185207089102</v>
      </c>
      <c r="I193" s="154">
        <v>4183361</v>
      </c>
      <c r="J193" s="154">
        <v>0</v>
      </c>
    </row>
    <row r="194" spans="1:10" ht="13.2">
      <c r="A194" s="151" t="s">
        <v>482</v>
      </c>
      <c r="B194" s="154">
        <v>11868</v>
      </c>
      <c r="C194" s="154">
        <v>68797.021999999997</v>
      </c>
      <c r="D194" s="155">
        <v>1.012</v>
      </c>
      <c r="E194" s="154">
        <v>69622.586263999998</v>
      </c>
      <c r="F194" s="154">
        <v>69216.985967481</v>
      </c>
      <c r="G194" s="154">
        <v>5832.2367684092496</v>
      </c>
      <c r="H194" s="154">
        <v>506.476894543291</v>
      </c>
      <c r="I194" s="154">
        <v>6010868</v>
      </c>
      <c r="J194" s="154">
        <v>0</v>
      </c>
    </row>
    <row r="195" spans="1:10" ht="13.2">
      <c r="A195" s="151" t="s">
        <v>483</v>
      </c>
      <c r="B195" s="154">
        <v>59282</v>
      </c>
      <c r="C195" s="154">
        <v>333538.91800000001</v>
      </c>
      <c r="D195" s="155">
        <v>1.056</v>
      </c>
      <c r="E195" s="154">
        <v>352217.09740799997</v>
      </c>
      <c r="F195" s="154">
        <v>350165.186285278</v>
      </c>
      <c r="G195" s="154">
        <v>5906.7707952713899</v>
      </c>
      <c r="H195" s="154">
        <v>581.01092140542596</v>
      </c>
      <c r="I195" s="154">
        <v>34443489</v>
      </c>
      <c r="J195" s="154">
        <v>0</v>
      </c>
    </row>
    <row r="196" spans="1:10" ht="13.2">
      <c r="A196" s="151" t="s">
        <v>484</v>
      </c>
      <c r="B196" s="154">
        <v>9256</v>
      </c>
      <c r="C196" s="154">
        <v>92454.403999999995</v>
      </c>
      <c r="D196" s="155">
        <v>0.94899999999999995</v>
      </c>
      <c r="E196" s="154">
        <v>87739.229395999995</v>
      </c>
      <c r="F196" s="154">
        <v>87228.086972700403</v>
      </c>
      <c r="G196" s="154">
        <v>9423.9506236711695</v>
      </c>
      <c r="H196" s="154">
        <v>4098.1907498052096</v>
      </c>
      <c r="I196" s="154">
        <v>37932854</v>
      </c>
      <c r="J196" s="154">
        <v>0</v>
      </c>
    </row>
    <row r="197" spans="1:10" ht="13.2">
      <c r="A197" s="151" t="s">
        <v>485</v>
      </c>
      <c r="B197" s="154">
        <v>56833</v>
      </c>
      <c r="C197" s="154">
        <v>394989.61300000001</v>
      </c>
      <c r="D197" s="155">
        <v>1.0009999999999999</v>
      </c>
      <c r="E197" s="154">
        <v>395384.60261300002</v>
      </c>
      <c r="F197" s="154">
        <v>393081.21055785898</v>
      </c>
      <c r="G197" s="154">
        <v>6916.4255020473802</v>
      </c>
      <c r="H197" s="154">
        <v>1590.6656281814201</v>
      </c>
      <c r="I197" s="154">
        <v>90402300</v>
      </c>
      <c r="J197" s="154">
        <v>0</v>
      </c>
    </row>
    <row r="198" spans="1:10" ht="13.2">
      <c r="A198" s="151" t="s">
        <v>486</v>
      </c>
      <c r="B198" s="154">
        <v>24694</v>
      </c>
      <c r="C198" s="154">
        <v>139141.74799999999</v>
      </c>
      <c r="D198" s="155">
        <v>1.0569999999999999</v>
      </c>
      <c r="E198" s="154">
        <v>147072.827636</v>
      </c>
      <c r="F198" s="154">
        <v>146216.02547307999</v>
      </c>
      <c r="G198" s="154">
        <v>5921.11547230422</v>
      </c>
      <c r="H198" s="154">
        <v>595.35559843825899</v>
      </c>
      <c r="I198" s="154">
        <v>14701711</v>
      </c>
      <c r="J198" s="154">
        <v>0</v>
      </c>
    </row>
    <row r="199" spans="1:10" ht="13.2">
      <c r="A199" s="151" t="s">
        <v>487</v>
      </c>
      <c r="B199" s="154">
        <v>16045</v>
      </c>
      <c r="C199" s="154">
        <v>114172.624</v>
      </c>
      <c r="D199" s="155">
        <v>0.89400000000000002</v>
      </c>
      <c r="E199" s="154">
        <v>102070.325856</v>
      </c>
      <c r="F199" s="154">
        <v>101475.694764934</v>
      </c>
      <c r="G199" s="154">
        <v>6324.4434256736804</v>
      </c>
      <c r="H199" s="154">
        <v>998.68355180772005</v>
      </c>
      <c r="I199" s="154">
        <v>16023878</v>
      </c>
      <c r="J199" s="154">
        <v>0</v>
      </c>
    </row>
    <row r="200" spans="1:10" ht="13.2">
      <c r="A200" s="151" t="s">
        <v>488</v>
      </c>
      <c r="B200" s="154">
        <v>11906</v>
      </c>
      <c r="C200" s="154">
        <v>57602.031000000003</v>
      </c>
      <c r="D200" s="155">
        <v>0.97499999999999998</v>
      </c>
      <c r="E200" s="154">
        <v>56161.980224999999</v>
      </c>
      <c r="F200" s="154">
        <v>55834.797380255099</v>
      </c>
      <c r="G200" s="154">
        <v>4689.63525787461</v>
      </c>
      <c r="H200" s="154">
        <v>-636.12461599135304</v>
      </c>
      <c r="I200" s="154">
        <v>0</v>
      </c>
      <c r="J200" s="154">
        <v>-7573700</v>
      </c>
    </row>
    <row r="201" spans="1:10" ht="13.2">
      <c r="A201" s="151" t="s">
        <v>489</v>
      </c>
      <c r="B201" s="154">
        <v>39611</v>
      </c>
      <c r="C201" s="154">
        <v>257435.27100000001</v>
      </c>
      <c r="D201" s="155">
        <v>1.0589999999999999</v>
      </c>
      <c r="E201" s="154">
        <v>272623.95198900002</v>
      </c>
      <c r="F201" s="154">
        <v>271035.72664865397</v>
      </c>
      <c r="G201" s="154">
        <v>6842.4358549053004</v>
      </c>
      <c r="H201" s="154">
        <v>1516.6759810393401</v>
      </c>
      <c r="I201" s="154">
        <v>60077052</v>
      </c>
      <c r="J201" s="154">
        <v>0</v>
      </c>
    </row>
    <row r="202" spans="1:10" ht="13.2">
      <c r="A202" s="151" t="s">
        <v>490</v>
      </c>
      <c r="B202" s="154">
        <v>12440</v>
      </c>
      <c r="C202" s="154">
        <v>95077.48</v>
      </c>
      <c r="D202" s="155">
        <v>1.0129999999999999</v>
      </c>
      <c r="E202" s="154">
        <v>96313.487240000002</v>
      </c>
      <c r="F202" s="154">
        <v>95752.393763305503</v>
      </c>
      <c r="G202" s="154">
        <v>7697.1377623236003</v>
      </c>
      <c r="H202" s="154">
        <v>2371.37788845764</v>
      </c>
      <c r="I202" s="154">
        <v>29499941</v>
      </c>
      <c r="J202" s="154">
        <v>0</v>
      </c>
    </row>
    <row r="203" spans="1:10" ht="13.2">
      <c r="A203" s="151" t="s">
        <v>491</v>
      </c>
      <c r="B203" s="154">
        <v>12948</v>
      </c>
      <c r="C203" s="154">
        <v>56184.620999999999</v>
      </c>
      <c r="D203" s="155">
        <v>1.3069999999999999</v>
      </c>
      <c r="E203" s="154">
        <v>73433.299647000007</v>
      </c>
      <c r="F203" s="154">
        <v>73005.499277759794</v>
      </c>
      <c r="G203" s="154">
        <v>5638.3610810750597</v>
      </c>
      <c r="H203" s="154">
        <v>312.60120720909799</v>
      </c>
      <c r="I203" s="154">
        <v>4047560</v>
      </c>
      <c r="J203" s="154">
        <v>0</v>
      </c>
    </row>
    <row r="204" spans="1:10" ht="18.75" customHeight="1">
      <c r="A204" s="145" t="s">
        <v>492</v>
      </c>
      <c r="B204" s="154"/>
      <c r="C204" s="154"/>
      <c r="D204" s="155"/>
      <c r="E204" s="154"/>
      <c r="F204" s="154"/>
      <c r="G204" s="154"/>
      <c r="H204" s="154"/>
      <c r="I204" s="154"/>
      <c r="J204" s="154"/>
    </row>
    <row r="205" spans="1:10" ht="13.2">
      <c r="A205" s="151" t="s">
        <v>493</v>
      </c>
      <c r="B205" s="154">
        <v>25932</v>
      </c>
      <c r="C205" s="154">
        <v>139796.726</v>
      </c>
      <c r="D205" s="155">
        <v>0.96699999999999997</v>
      </c>
      <c r="E205" s="154">
        <v>135183.43404200001</v>
      </c>
      <c r="F205" s="154">
        <v>134395.89591861001</v>
      </c>
      <c r="G205" s="154">
        <v>5182.6274841358199</v>
      </c>
      <c r="H205" s="154">
        <v>-143.132389730136</v>
      </c>
      <c r="I205" s="154">
        <v>0</v>
      </c>
      <c r="J205" s="154">
        <v>-3711709</v>
      </c>
    </row>
    <row r="206" spans="1:10" ht="13.2">
      <c r="A206" s="151" t="s">
        <v>494</v>
      </c>
      <c r="B206" s="154">
        <v>8547</v>
      </c>
      <c r="C206" s="154">
        <v>48090.074000000001</v>
      </c>
      <c r="D206" s="155">
        <v>0.91100000000000003</v>
      </c>
      <c r="E206" s="154">
        <v>43810.057414000003</v>
      </c>
      <c r="F206" s="154">
        <v>43554.833165215903</v>
      </c>
      <c r="G206" s="154">
        <v>5095.92057625084</v>
      </c>
      <c r="H206" s="154">
        <v>-229.83929761511999</v>
      </c>
      <c r="I206" s="154">
        <v>0</v>
      </c>
      <c r="J206" s="154">
        <v>-1964436</v>
      </c>
    </row>
    <row r="207" spans="1:10" ht="13.2">
      <c r="A207" s="151" t="s">
        <v>495</v>
      </c>
      <c r="B207" s="154">
        <v>10536</v>
      </c>
      <c r="C207" s="154">
        <v>61673.701000000001</v>
      </c>
      <c r="D207" s="155">
        <v>1.02</v>
      </c>
      <c r="E207" s="154">
        <v>62907.175020000002</v>
      </c>
      <c r="F207" s="154">
        <v>62540.696694352402</v>
      </c>
      <c r="G207" s="154">
        <v>5935.9051532225103</v>
      </c>
      <c r="H207" s="154">
        <v>610.14527935655406</v>
      </c>
      <c r="I207" s="154">
        <v>6428491</v>
      </c>
      <c r="J207" s="154">
        <v>0</v>
      </c>
    </row>
    <row r="208" spans="1:10" ht="13.2">
      <c r="A208" s="151" t="s">
        <v>496</v>
      </c>
      <c r="B208" s="154">
        <v>11492</v>
      </c>
      <c r="C208" s="154">
        <v>66374.933000000005</v>
      </c>
      <c r="D208" s="155">
        <v>1.0189999999999999</v>
      </c>
      <c r="E208" s="154">
        <v>67636.056727000003</v>
      </c>
      <c r="F208" s="154">
        <v>67242.029355482606</v>
      </c>
      <c r="G208" s="154">
        <v>5851.2033897913798</v>
      </c>
      <c r="H208" s="154">
        <v>525.44351592542398</v>
      </c>
      <c r="I208" s="154">
        <v>6038397</v>
      </c>
      <c r="J208" s="154">
        <v>0</v>
      </c>
    </row>
    <row r="209" spans="1:10" ht="13.2">
      <c r="A209" s="151" t="s">
        <v>497</v>
      </c>
      <c r="B209" s="154">
        <v>9029</v>
      </c>
      <c r="C209" s="154">
        <v>55379.887000000002</v>
      </c>
      <c r="D209" s="155">
        <v>0.89800000000000002</v>
      </c>
      <c r="E209" s="154">
        <v>49731.138526000002</v>
      </c>
      <c r="F209" s="154">
        <v>49441.419835345703</v>
      </c>
      <c r="G209" s="154">
        <v>5475.8466979007299</v>
      </c>
      <c r="H209" s="154">
        <v>150.086824034768</v>
      </c>
      <c r="I209" s="154">
        <v>1355134</v>
      </c>
      <c r="J209" s="154">
        <v>0</v>
      </c>
    </row>
    <row r="210" spans="1:10" ht="13.2">
      <c r="A210" s="151" t="s">
        <v>498</v>
      </c>
      <c r="B210" s="154">
        <v>11518</v>
      </c>
      <c r="C210" s="154">
        <v>60720.303999999996</v>
      </c>
      <c r="D210" s="155">
        <v>1.099</v>
      </c>
      <c r="E210" s="154">
        <v>66731.614096000005</v>
      </c>
      <c r="F210" s="154">
        <v>66342.855735862395</v>
      </c>
      <c r="G210" s="154">
        <v>5759.9284368694598</v>
      </c>
      <c r="H210" s="154">
        <v>434.16856300349701</v>
      </c>
      <c r="I210" s="154">
        <v>5000754</v>
      </c>
      <c r="J210" s="154">
        <v>0</v>
      </c>
    </row>
    <row r="211" spans="1:10" ht="13.2">
      <c r="A211" s="151" t="s">
        <v>499</v>
      </c>
      <c r="B211" s="154">
        <v>16667</v>
      </c>
      <c r="C211" s="154">
        <v>84178.176999999996</v>
      </c>
      <c r="D211" s="155">
        <v>1.091</v>
      </c>
      <c r="E211" s="154">
        <v>91838.391107000003</v>
      </c>
      <c r="F211" s="154">
        <v>91303.368197572505</v>
      </c>
      <c r="G211" s="154">
        <v>5478.0925300037497</v>
      </c>
      <c r="H211" s="154">
        <v>152.33265613779199</v>
      </c>
      <c r="I211" s="154">
        <v>2538928</v>
      </c>
      <c r="J211" s="154">
        <v>0</v>
      </c>
    </row>
    <row r="212" spans="1:10" ht="13.2">
      <c r="A212" s="151" t="s">
        <v>500</v>
      </c>
      <c r="B212" s="154">
        <v>94824</v>
      </c>
      <c r="C212" s="154">
        <v>499746.44099999999</v>
      </c>
      <c r="D212" s="155">
        <v>0.93899999999999995</v>
      </c>
      <c r="E212" s="154">
        <v>469261.90809899999</v>
      </c>
      <c r="F212" s="154">
        <v>466528.129029829</v>
      </c>
      <c r="G212" s="154">
        <v>4919.9372419411702</v>
      </c>
      <c r="H212" s="154">
        <v>-405.82263192479002</v>
      </c>
      <c r="I212" s="154">
        <v>0</v>
      </c>
      <c r="J212" s="154">
        <v>-38481725</v>
      </c>
    </row>
    <row r="213" spans="1:10" ht="13.2">
      <c r="A213" s="151" t="s">
        <v>501</v>
      </c>
      <c r="B213" s="154">
        <v>12089</v>
      </c>
      <c r="C213" s="154">
        <v>68541.463000000003</v>
      </c>
      <c r="D213" s="155">
        <v>0.995</v>
      </c>
      <c r="E213" s="154">
        <v>68198.755684999996</v>
      </c>
      <c r="F213" s="154">
        <v>67801.450198197505</v>
      </c>
      <c r="G213" s="154">
        <v>5608.5242946643702</v>
      </c>
      <c r="H213" s="154">
        <v>282.76442079840803</v>
      </c>
      <c r="I213" s="154">
        <v>3418339</v>
      </c>
      <c r="J213" s="154">
        <v>0</v>
      </c>
    </row>
    <row r="214" spans="1:10" ht="13.2">
      <c r="A214" s="151" t="s">
        <v>502</v>
      </c>
      <c r="B214" s="154">
        <v>24220</v>
      </c>
      <c r="C214" s="154">
        <v>129748.588</v>
      </c>
      <c r="D214" s="155">
        <v>0.99099999999999999</v>
      </c>
      <c r="E214" s="154">
        <v>128580.850708</v>
      </c>
      <c r="F214" s="154">
        <v>127831.777253933</v>
      </c>
      <c r="G214" s="154">
        <v>5277.9429089154901</v>
      </c>
      <c r="H214" s="154">
        <v>-47.816964950465298</v>
      </c>
      <c r="I214" s="154">
        <v>0</v>
      </c>
      <c r="J214" s="154">
        <v>-1158127</v>
      </c>
    </row>
    <row r="215" spans="1:10" ht="13.2">
      <c r="A215" s="151" t="s">
        <v>503</v>
      </c>
      <c r="B215" s="154">
        <v>3721</v>
      </c>
      <c r="C215" s="154">
        <v>25268.550999999999</v>
      </c>
      <c r="D215" s="155">
        <v>0.98799999999999999</v>
      </c>
      <c r="E215" s="154">
        <v>24965.328388000002</v>
      </c>
      <c r="F215" s="154">
        <v>24819.887875944401</v>
      </c>
      <c r="G215" s="154">
        <v>6670.2198000388198</v>
      </c>
      <c r="H215" s="154">
        <v>1344.4599261728599</v>
      </c>
      <c r="I215" s="154">
        <v>5002735</v>
      </c>
      <c r="J215" s="154">
        <v>0</v>
      </c>
    </row>
    <row r="216" spans="1:10" ht="13.2">
      <c r="A216" s="151" t="s">
        <v>504</v>
      </c>
      <c r="B216" s="154">
        <v>4007</v>
      </c>
      <c r="C216" s="154">
        <v>9439.4150000000009</v>
      </c>
      <c r="D216" s="155">
        <v>1.673</v>
      </c>
      <c r="E216" s="154">
        <v>15792.141294999999</v>
      </c>
      <c r="F216" s="154">
        <v>15700.1410184283</v>
      </c>
      <c r="G216" s="154">
        <v>3918.178442333</v>
      </c>
      <c r="H216" s="154">
        <v>-1407.5814315329601</v>
      </c>
      <c r="I216" s="154">
        <v>0</v>
      </c>
      <c r="J216" s="154">
        <v>-5640179</v>
      </c>
    </row>
    <row r="217" spans="1:10" ht="13.2">
      <c r="A217" s="151" t="s">
        <v>505</v>
      </c>
      <c r="B217" s="154">
        <v>13318</v>
      </c>
      <c r="C217" s="154">
        <v>93494.726999999999</v>
      </c>
      <c r="D217" s="155">
        <v>0.92300000000000004</v>
      </c>
      <c r="E217" s="154">
        <v>86295.633021000001</v>
      </c>
      <c r="F217" s="154">
        <v>85792.900557013505</v>
      </c>
      <c r="G217" s="154">
        <v>6441.87569882966</v>
      </c>
      <c r="H217" s="154">
        <v>1116.1158249637101</v>
      </c>
      <c r="I217" s="154">
        <v>14864431</v>
      </c>
      <c r="J217" s="154">
        <v>0</v>
      </c>
    </row>
    <row r="218" spans="1:10" ht="13.2">
      <c r="A218" s="151" t="s">
        <v>506</v>
      </c>
      <c r="B218" s="154">
        <v>15444</v>
      </c>
      <c r="C218" s="154">
        <v>113952.22199999999</v>
      </c>
      <c r="D218" s="155">
        <v>0.91600000000000004</v>
      </c>
      <c r="E218" s="154">
        <v>104380.235352</v>
      </c>
      <c r="F218" s="154">
        <v>103772.147421325</v>
      </c>
      <c r="G218" s="154">
        <v>6719.2532647840799</v>
      </c>
      <c r="H218" s="154">
        <v>1393.49339091812</v>
      </c>
      <c r="I218" s="154">
        <v>21521112</v>
      </c>
      <c r="J218" s="154">
        <v>0</v>
      </c>
    </row>
    <row r="219" spans="1:10" ht="13.2">
      <c r="A219" s="151" t="s">
        <v>507</v>
      </c>
      <c r="B219" s="154">
        <v>11545</v>
      </c>
      <c r="C219" s="154">
        <v>69152.149000000005</v>
      </c>
      <c r="D219" s="155">
        <v>1.1319999999999999</v>
      </c>
      <c r="E219" s="154">
        <v>78280.232667999997</v>
      </c>
      <c r="F219" s="154">
        <v>77824.195521357295</v>
      </c>
      <c r="G219" s="154">
        <v>6740.9437437295201</v>
      </c>
      <c r="H219" s="154">
        <v>1415.1838698635599</v>
      </c>
      <c r="I219" s="154">
        <v>16338298</v>
      </c>
      <c r="J219" s="154">
        <v>0</v>
      </c>
    </row>
    <row r="220" spans="1:10" ht="13.2">
      <c r="A220" s="151" t="s">
        <v>508</v>
      </c>
      <c r="B220" s="154">
        <v>10017</v>
      </c>
      <c r="C220" s="154">
        <v>44406.656999999999</v>
      </c>
      <c r="D220" s="155">
        <v>1.0309999999999999</v>
      </c>
      <c r="E220" s="154">
        <v>45783.263367</v>
      </c>
      <c r="F220" s="154">
        <v>45516.543812416799</v>
      </c>
      <c r="G220" s="154">
        <v>4543.9297007504001</v>
      </c>
      <c r="H220" s="154">
        <v>-781.83017311555398</v>
      </c>
      <c r="I220" s="154">
        <v>0</v>
      </c>
      <c r="J220" s="154">
        <v>-7831593</v>
      </c>
    </row>
    <row r="221" spans="1:10" ht="18.75" customHeight="1">
      <c r="A221" s="145" t="s">
        <v>509</v>
      </c>
      <c r="B221" s="154"/>
      <c r="C221" s="154"/>
      <c r="D221" s="155"/>
      <c r="E221" s="154"/>
      <c r="F221" s="154"/>
      <c r="G221" s="154"/>
      <c r="H221" s="154"/>
      <c r="I221" s="154"/>
      <c r="J221" s="154"/>
    </row>
    <row r="222" spans="1:10" ht="13.2">
      <c r="A222" s="151" t="s">
        <v>510</v>
      </c>
      <c r="B222" s="154">
        <v>11431</v>
      </c>
      <c r="C222" s="154">
        <v>57674.031000000003</v>
      </c>
      <c r="D222" s="155">
        <v>1.0009999999999999</v>
      </c>
      <c r="E222" s="154">
        <v>57731.705030999998</v>
      </c>
      <c r="F222" s="154">
        <v>57395.3774405492</v>
      </c>
      <c r="G222" s="154">
        <v>5021.0285574795898</v>
      </c>
      <c r="H222" s="154">
        <v>-304.73131638636698</v>
      </c>
      <c r="I222" s="154">
        <v>0</v>
      </c>
      <c r="J222" s="154">
        <v>-3483384</v>
      </c>
    </row>
    <row r="223" spans="1:10" ht="13.2">
      <c r="A223" s="151" t="s">
        <v>511</v>
      </c>
      <c r="B223" s="154">
        <v>9633</v>
      </c>
      <c r="C223" s="154">
        <v>58739.951999999997</v>
      </c>
      <c r="D223" s="155">
        <v>0.90800000000000003</v>
      </c>
      <c r="E223" s="154">
        <v>53335.876415999999</v>
      </c>
      <c r="F223" s="154">
        <v>53025.1576040414</v>
      </c>
      <c r="G223" s="154">
        <v>5504.53208803503</v>
      </c>
      <c r="H223" s="154">
        <v>178.77221416907099</v>
      </c>
      <c r="I223" s="154">
        <v>1722113</v>
      </c>
      <c r="J223" s="154">
        <v>0</v>
      </c>
    </row>
    <row r="224" spans="1:10" ht="13.2">
      <c r="A224" s="151" t="s">
        <v>512</v>
      </c>
      <c r="B224" s="154">
        <v>16001</v>
      </c>
      <c r="C224" s="154">
        <v>66608.841</v>
      </c>
      <c r="D224" s="155">
        <v>1.1599999999999999</v>
      </c>
      <c r="E224" s="154">
        <v>77266.255560000005</v>
      </c>
      <c r="F224" s="154">
        <v>76816.125539733097</v>
      </c>
      <c r="G224" s="154">
        <v>4800.7078019956898</v>
      </c>
      <c r="H224" s="154">
        <v>-525.05207187026804</v>
      </c>
      <c r="I224" s="154">
        <v>0</v>
      </c>
      <c r="J224" s="154">
        <v>-8401358</v>
      </c>
    </row>
    <row r="225" spans="1:10" ht="13.2">
      <c r="A225" s="151" t="s">
        <v>513</v>
      </c>
      <c r="B225" s="154">
        <v>6882</v>
      </c>
      <c r="C225" s="154">
        <v>37041.084000000003</v>
      </c>
      <c r="D225" s="155">
        <v>1.0840000000000001</v>
      </c>
      <c r="E225" s="154">
        <v>40152.535056000001</v>
      </c>
      <c r="F225" s="154">
        <v>39918.618434992102</v>
      </c>
      <c r="G225" s="154">
        <v>5800.4385985167301</v>
      </c>
      <c r="H225" s="154">
        <v>474.67872465076999</v>
      </c>
      <c r="I225" s="154">
        <v>3266739</v>
      </c>
      <c r="J225" s="154">
        <v>0</v>
      </c>
    </row>
    <row r="226" spans="1:10" ht="13.2">
      <c r="A226" s="151" t="s">
        <v>514</v>
      </c>
      <c r="B226" s="154">
        <v>30267</v>
      </c>
      <c r="C226" s="154">
        <v>165408.12599999999</v>
      </c>
      <c r="D226" s="155">
        <v>0.93500000000000005</v>
      </c>
      <c r="E226" s="154">
        <v>154656.59781000001</v>
      </c>
      <c r="F226" s="154">
        <v>153755.61487764399</v>
      </c>
      <c r="G226" s="154">
        <v>5079.9753816910797</v>
      </c>
      <c r="H226" s="154">
        <v>-245.78449217488199</v>
      </c>
      <c r="I226" s="154">
        <v>0</v>
      </c>
      <c r="J226" s="154">
        <v>-7439159</v>
      </c>
    </row>
    <row r="227" spans="1:10" ht="13.2">
      <c r="A227" s="151" t="s">
        <v>515</v>
      </c>
      <c r="B227" s="154">
        <v>21842</v>
      </c>
      <c r="C227" s="154">
        <v>147659.42600000001</v>
      </c>
      <c r="D227" s="155">
        <v>1.002</v>
      </c>
      <c r="E227" s="154">
        <v>147954.744852</v>
      </c>
      <c r="F227" s="154">
        <v>147092.80490400901</v>
      </c>
      <c r="G227" s="154">
        <v>6734.4018360960199</v>
      </c>
      <c r="H227" s="154">
        <v>1408.64196223006</v>
      </c>
      <c r="I227" s="154">
        <v>30767558</v>
      </c>
      <c r="J227" s="154">
        <v>0</v>
      </c>
    </row>
    <row r="228" spans="1:10" ht="13.2">
      <c r="A228" s="151" t="s">
        <v>516</v>
      </c>
      <c r="B228" s="154">
        <v>5653</v>
      </c>
      <c r="C228" s="154">
        <v>34338.555999999997</v>
      </c>
      <c r="D228" s="155">
        <v>1.0149999999999999</v>
      </c>
      <c r="E228" s="154">
        <v>34853.634339999997</v>
      </c>
      <c r="F228" s="154">
        <v>34650.5875245676</v>
      </c>
      <c r="G228" s="154">
        <v>6129.59269849065</v>
      </c>
      <c r="H228" s="154">
        <v>803.83282462468901</v>
      </c>
      <c r="I228" s="154">
        <v>4544067</v>
      </c>
      <c r="J228" s="154">
        <v>0</v>
      </c>
    </row>
    <row r="229" spans="1:10" ht="13.2">
      <c r="A229" s="151" t="s">
        <v>517</v>
      </c>
      <c r="B229" s="154">
        <v>8446</v>
      </c>
      <c r="C229" s="154">
        <v>42694.500999999997</v>
      </c>
      <c r="D229" s="155">
        <v>1.1479999999999999</v>
      </c>
      <c r="E229" s="154">
        <v>49013.287148000003</v>
      </c>
      <c r="F229" s="154">
        <v>48727.750444074401</v>
      </c>
      <c r="G229" s="154">
        <v>5769.3287288745396</v>
      </c>
      <c r="H229" s="154">
        <v>443.56885500857999</v>
      </c>
      <c r="I229" s="154">
        <v>3746383</v>
      </c>
      <c r="J229" s="154">
        <v>0</v>
      </c>
    </row>
    <row r="230" spans="1:10" ht="13.2">
      <c r="A230" s="151" t="s">
        <v>518</v>
      </c>
      <c r="B230" s="154">
        <v>23651</v>
      </c>
      <c r="C230" s="154">
        <v>182269.86799999999</v>
      </c>
      <c r="D230" s="155">
        <v>0.93300000000000005</v>
      </c>
      <c r="E230" s="154">
        <v>170057.78684399999</v>
      </c>
      <c r="F230" s="154">
        <v>169067.08120563501</v>
      </c>
      <c r="G230" s="154">
        <v>7148.4115346342696</v>
      </c>
      <c r="H230" s="154">
        <v>1822.65166076831</v>
      </c>
      <c r="I230" s="154">
        <v>43107534</v>
      </c>
      <c r="J230" s="154">
        <v>0</v>
      </c>
    </row>
    <row r="231" spans="1:10" ht="13.2">
      <c r="A231" s="151" t="s">
        <v>519</v>
      </c>
      <c r="B231" s="154">
        <v>4689</v>
      </c>
      <c r="C231" s="154">
        <v>25215.675999999999</v>
      </c>
      <c r="D231" s="155">
        <v>0.90600000000000003</v>
      </c>
      <c r="E231" s="154">
        <v>22845.402456</v>
      </c>
      <c r="F231" s="154">
        <v>22712.311996316199</v>
      </c>
      <c r="G231" s="154">
        <v>4843.7432280478197</v>
      </c>
      <c r="H231" s="154">
        <v>-482.01664581814401</v>
      </c>
      <c r="I231" s="154">
        <v>0</v>
      </c>
      <c r="J231" s="154">
        <v>-2260176</v>
      </c>
    </row>
    <row r="232" spans="1:10" ht="13.2">
      <c r="A232" s="151" t="s">
        <v>520</v>
      </c>
      <c r="B232" s="154">
        <v>10703</v>
      </c>
      <c r="C232" s="154">
        <v>76959.092000000004</v>
      </c>
      <c r="D232" s="155">
        <v>0.85399999999999998</v>
      </c>
      <c r="E232" s="154">
        <v>65723.064568000002</v>
      </c>
      <c r="F232" s="154">
        <v>65340.1817147857</v>
      </c>
      <c r="G232" s="154">
        <v>6104.8473993072703</v>
      </c>
      <c r="H232" s="154">
        <v>779.08752544130903</v>
      </c>
      <c r="I232" s="154">
        <v>8338574</v>
      </c>
      <c r="J232" s="154">
        <v>0</v>
      </c>
    </row>
    <row r="233" spans="1:10" ht="13.2">
      <c r="A233" s="151" t="s">
        <v>521</v>
      </c>
      <c r="B233" s="154">
        <v>156517</v>
      </c>
      <c r="C233" s="154">
        <v>977076.45700000005</v>
      </c>
      <c r="D233" s="155">
        <v>1.018</v>
      </c>
      <c r="E233" s="154">
        <v>994663.83322599996</v>
      </c>
      <c r="F233" s="154">
        <v>988869.22019390902</v>
      </c>
      <c r="G233" s="154">
        <v>6317.9668674579098</v>
      </c>
      <c r="H233" s="154">
        <v>992.20699359194998</v>
      </c>
      <c r="I233" s="154">
        <v>155297262</v>
      </c>
      <c r="J233" s="154">
        <v>0</v>
      </c>
    </row>
    <row r="234" spans="1:10" ht="18.75" customHeight="1">
      <c r="A234" s="145" t="s">
        <v>522</v>
      </c>
      <c r="B234" s="154"/>
      <c r="C234" s="154"/>
      <c r="D234" s="155"/>
      <c r="E234" s="154"/>
      <c r="F234" s="154"/>
      <c r="G234" s="154"/>
      <c r="H234" s="154"/>
      <c r="I234" s="154"/>
      <c r="J234" s="154"/>
    </row>
    <row r="235" spans="1:10" ht="13.2">
      <c r="A235" s="151" t="s">
        <v>523</v>
      </c>
      <c r="B235" s="154">
        <v>14013</v>
      </c>
      <c r="C235" s="154">
        <v>77388.570999999996</v>
      </c>
      <c r="D235" s="155">
        <v>0.88700000000000001</v>
      </c>
      <c r="E235" s="154">
        <v>68643.662477000005</v>
      </c>
      <c r="F235" s="154">
        <v>68243.765096726696</v>
      </c>
      <c r="G235" s="154">
        <v>4870.0324767520697</v>
      </c>
      <c r="H235" s="154">
        <v>-455.72739711389102</v>
      </c>
      <c r="I235" s="154">
        <v>0</v>
      </c>
      <c r="J235" s="154">
        <v>-6386108</v>
      </c>
    </row>
    <row r="236" spans="1:10" ht="13.2">
      <c r="A236" s="151" t="s">
        <v>524</v>
      </c>
      <c r="B236" s="154">
        <v>13286</v>
      </c>
      <c r="C236" s="154">
        <v>66613.267000000007</v>
      </c>
      <c r="D236" s="155">
        <v>0.91700000000000004</v>
      </c>
      <c r="E236" s="154">
        <v>61084.365838999998</v>
      </c>
      <c r="F236" s="154">
        <v>60728.506652686097</v>
      </c>
      <c r="G236" s="154">
        <v>4570.8645681684602</v>
      </c>
      <c r="H236" s="154">
        <v>-754.89530569750195</v>
      </c>
      <c r="I236" s="154">
        <v>0</v>
      </c>
      <c r="J236" s="154">
        <v>-10029539</v>
      </c>
    </row>
    <row r="237" spans="1:10" ht="13.2">
      <c r="A237" s="151" t="s">
        <v>525</v>
      </c>
      <c r="B237" s="154">
        <v>16409</v>
      </c>
      <c r="C237" s="154">
        <v>128374.02899999999</v>
      </c>
      <c r="D237" s="155">
        <v>0.93700000000000006</v>
      </c>
      <c r="E237" s="154">
        <v>120286.465173</v>
      </c>
      <c r="F237" s="154">
        <v>119585.712320235</v>
      </c>
      <c r="G237" s="154">
        <v>7287.8123176448698</v>
      </c>
      <c r="H237" s="154">
        <v>1962.0524437789099</v>
      </c>
      <c r="I237" s="154">
        <v>32195319</v>
      </c>
      <c r="J237" s="154">
        <v>0</v>
      </c>
    </row>
    <row r="238" spans="1:10" ht="13.2">
      <c r="A238" s="151" t="s">
        <v>526</v>
      </c>
      <c r="B238" s="154">
        <v>8729</v>
      </c>
      <c r="C238" s="154">
        <v>75241.97</v>
      </c>
      <c r="D238" s="155">
        <v>1.0920000000000001</v>
      </c>
      <c r="E238" s="154">
        <v>82164.231239999994</v>
      </c>
      <c r="F238" s="154">
        <v>81685.567083115093</v>
      </c>
      <c r="G238" s="154">
        <v>9357.9524668478807</v>
      </c>
      <c r="H238" s="154">
        <v>4032.1925929819199</v>
      </c>
      <c r="I238" s="154">
        <v>35197009</v>
      </c>
      <c r="J238" s="154">
        <v>0</v>
      </c>
    </row>
    <row r="239" spans="1:10" ht="13.2">
      <c r="A239" s="151" t="s">
        <v>527</v>
      </c>
      <c r="B239" s="154">
        <v>26160</v>
      </c>
      <c r="C239" s="154">
        <v>132296.01500000001</v>
      </c>
      <c r="D239" s="155">
        <v>1.165</v>
      </c>
      <c r="E239" s="154">
        <v>154124.857475</v>
      </c>
      <c r="F239" s="154">
        <v>153226.97230228101</v>
      </c>
      <c r="G239" s="154">
        <v>5857.30016446027</v>
      </c>
      <c r="H239" s="154">
        <v>531.54029059431605</v>
      </c>
      <c r="I239" s="154">
        <v>13905094</v>
      </c>
      <c r="J239" s="154">
        <v>0</v>
      </c>
    </row>
    <row r="240" spans="1:10" ht="13.2">
      <c r="A240" s="151" t="s">
        <v>528</v>
      </c>
      <c r="B240" s="154">
        <v>5725</v>
      </c>
      <c r="C240" s="154">
        <v>23669.723000000002</v>
      </c>
      <c r="D240" s="155">
        <v>1.071</v>
      </c>
      <c r="E240" s="154">
        <v>25350.273333000001</v>
      </c>
      <c r="F240" s="154">
        <v>25202.590247201999</v>
      </c>
      <c r="G240" s="154">
        <v>4402.1991698169504</v>
      </c>
      <c r="H240" s="154">
        <v>-923.56070404901095</v>
      </c>
      <c r="I240" s="154">
        <v>0</v>
      </c>
      <c r="J240" s="154">
        <v>-5287385</v>
      </c>
    </row>
    <row r="241" spans="1:10" ht="13.2">
      <c r="A241" s="151" t="s">
        <v>529</v>
      </c>
      <c r="B241" s="154">
        <v>22859</v>
      </c>
      <c r="C241" s="154">
        <v>141319.302</v>
      </c>
      <c r="D241" s="155">
        <v>0.92700000000000005</v>
      </c>
      <c r="E241" s="154">
        <v>131002.992954</v>
      </c>
      <c r="F241" s="154">
        <v>130239.80882599999</v>
      </c>
      <c r="G241" s="154">
        <v>5697.5287119296399</v>
      </c>
      <c r="H241" s="154">
        <v>371.76883806367999</v>
      </c>
      <c r="I241" s="154">
        <v>8498264</v>
      </c>
      <c r="J241" s="154">
        <v>0</v>
      </c>
    </row>
    <row r="242" spans="1:10" ht="13.2">
      <c r="A242" s="151" t="s">
        <v>530</v>
      </c>
      <c r="B242" s="154">
        <v>4373</v>
      </c>
      <c r="C242" s="154">
        <v>15580.361000000001</v>
      </c>
      <c r="D242" s="155">
        <v>1.1339999999999999</v>
      </c>
      <c r="E242" s="154">
        <v>17668.129374</v>
      </c>
      <c r="F242" s="154">
        <v>17565.2001537918</v>
      </c>
      <c r="G242" s="154">
        <v>4016.73911589111</v>
      </c>
      <c r="H242" s="154">
        <v>-1309.0207579748501</v>
      </c>
      <c r="I242" s="154">
        <v>0</v>
      </c>
      <c r="J242" s="154">
        <v>-5724348</v>
      </c>
    </row>
    <row r="243" spans="1:10" ht="13.2">
      <c r="A243" s="151" t="s">
        <v>531</v>
      </c>
      <c r="B243" s="154">
        <v>10100</v>
      </c>
      <c r="C243" s="154">
        <v>38390.035000000003</v>
      </c>
      <c r="D243" s="155">
        <v>1.123</v>
      </c>
      <c r="E243" s="154">
        <v>43112.009305</v>
      </c>
      <c r="F243" s="154">
        <v>42860.851675041602</v>
      </c>
      <c r="G243" s="154">
        <v>4243.6486806971898</v>
      </c>
      <c r="H243" s="154">
        <v>-1082.1111931687699</v>
      </c>
      <c r="I243" s="154">
        <v>0</v>
      </c>
      <c r="J243" s="154">
        <v>-10929323</v>
      </c>
    </row>
    <row r="244" spans="1:10" ht="13.2">
      <c r="A244" s="151" t="s">
        <v>532</v>
      </c>
      <c r="B244" s="154">
        <v>155574</v>
      </c>
      <c r="C244" s="154">
        <v>803424.91599999997</v>
      </c>
      <c r="D244" s="155">
        <v>0.94599999999999995</v>
      </c>
      <c r="E244" s="154">
        <v>760039.97053599998</v>
      </c>
      <c r="F244" s="154">
        <v>755612.20572636195</v>
      </c>
      <c r="G244" s="154">
        <v>4856.9311435481604</v>
      </c>
      <c r="H244" s="154">
        <v>-468.82873031779502</v>
      </c>
      <c r="I244" s="154">
        <v>0</v>
      </c>
      <c r="J244" s="154">
        <v>-72937561</v>
      </c>
    </row>
    <row r="245" spans="1:10" ht="18.75" customHeight="1">
      <c r="A245" s="145" t="s">
        <v>533</v>
      </c>
      <c r="B245" s="154"/>
      <c r="C245" s="154"/>
      <c r="D245" s="155"/>
      <c r="E245" s="154"/>
      <c r="F245" s="154"/>
      <c r="G245" s="154"/>
      <c r="H245" s="154"/>
      <c r="I245" s="154"/>
      <c r="J245" s="154"/>
    </row>
    <row r="246" spans="1:10" ht="13.2">
      <c r="A246" s="151" t="s">
        <v>534</v>
      </c>
      <c r="B246" s="154">
        <v>23100</v>
      </c>
      <c r="C246" s="154">
        <v>100147.41099999999</v>
      </c>
      <c r="D246" s="155">
        <v>1.0820000000000001</v>
      </c>
      <c r="E246" s="154">
        <v>108359.498702</v>
      </c>
      <c r="F246" s="154">
        <v>107728.228777072</v>
      </c>
      <c r="G246" s="154">
        <v>4663.5596873191198</v>
      </c>
      <c r="H246" s="154">
        <v>-662.20018654683497</v>
      </c>
      <c r="I246" s="154">
        <v>0</v>
      </c>
      <c r="J246" s="154">
        <v>-15296824</v>
      </c>
    </row>
    <row r="247" spans="1:10" ht="13.2">
      <c r="A247" s="151" t="s">
        <v>535</v>
      </c>
      <c r="B247" s="154">
        <v>52439</v>
      </c>
      <c r="C247" s="154">
        <v>339423.07199999999</v>
      </c>
      <c r="D247" s="155">
        <v>1.07</v>
      </c>
      <c r="E247" s="154">
        <v>363182.68703999999</v>
      </c>
      <c r="F247" s="154">
        <v>361066.893682433</v>
      </c>
      <c r="G247" s="154">
        <v>6885.4648960207696</v>
      </c>
      <c r="H247" s="154">
        <v>1559.70502215481</v>
      </c>
      <c r="I247" s="154">
        <v>81789372</v>
      </c>
      <c r="J247" s="154">
        <v>0</v>
      </c>
    </row>
    <row r="248" spans="1:10" ht="13.2">
      <c r="A248" s="151" t="s">
        <v>536</v>
      </c>
      <c r="B248" s="154">
        <v>59537</v>
      </c>
      <c r="C248" s="154">
        <v>355920.93599999999</v>
      </c>
      <c r="D248" s="155">
        <v>0.98299999999999998</v>
      </c>
      <c r="E248" s="154">
        <v>349870.280088</v>
      </c>
      <c r="F248" s="154">
        <v>347832.04081879498</v>
      </c>
      <c r="G248" s="154">
        <v>5842.2836357020897</v>
      </c>
      <c r="H248" s="154">
        <v>516.52376183612705</v>
      </c>
      <c r="I248" s="154">
        <v>30752275</v>
      </c>
      <c r="J248" s="154">
        <v>0</v>
      </c>
    </row>
    <row r="249" spans="1:10" ht="13.2">
      <c r="A249" s="151" t="s">
        <v>537</v>
      </c>
      <c r="B249" s="154">
        <v>10376</v>
      </c>
      <c r="C249" s="154">
        <v>57570.675000000003</v>
      </c>
      <c r="D249" s="155">
        <v>0.996</v>
      </c>
      <c r="E249" s="154">
        <v>57340.3923</v>
      </c>
      <c r="F249" s="154">
        <v>57006.344380102099</v>
      </c>
      <c r="G249" s="154">
        <v>5494.0578623845604</v>
      </c>
      <c r="H249" s="154">
        <v>168.29798851859701</v>
      </c>
      <c r="I249" s="154">
        <v>1746260</v>
      </c>
      <c r="J249" s="154">
        <v>0</v>
      </c>
    </row>
    <row r="250" spans="1:10" ht="13.2">
      <c r="A250" s="151" t="s">
        <v>538</v>
      </c>
      <c r="B250" s="154">
        <v>15423</v>
      </c>
      <c r="C250" s="154">
        <v>100667.126</v>
      </c>
      <c r="D250" s="155">
        <v>1.022</v>
      </c>
      <c r="E250" s="154">
        <v>102881.802772</v>
      </c>
      <c r="F250" s="154">
        <v>102282.444259914</v>
      </c>
      <c r="G250" s="154">
        <v>6631.81250469523</v>
      </c>
      <c r="H250" s="154">
        <v>1306.0526308292699</v>
      </c>
      <c r="I250" s="154">
        <v>20143250</v>
      </c>
      <c r="J250" s="154">
        <v>0</v>
      </c>
    </row>
    <row r="251" spans="1:10" ht="13.2">
      <c r="A251" s="151" t="s">
        <v>539</v>
      </c>
      <c r="B251" s="154">
        <v>15782</v>
      </c>
      <c r="C251" s="154">
        <v>46634.319000000003</v>
      </c>
      <c r="D251" s="155">
        <v>1.139</v>
      </c>
      <c r="E251" s="154">
        <v>53116.489341</v>
      </c>
      <c r="F251" s="154">
        <v>52807.048612310798</v>
      </c>
      <c r="G251" s="154">
        <v>3346.0301997408901</v>
      </c>
      <c r="H251" s="154">
        <v>-1979.72967412506</v>
      </c>
      <c r="I251" s="154">
        <v>0</v>
      </c>
      <c r="J251" s="154">
        <v>-31244094</v>
      </c>
    </row>
    <row r="252" spans="1:10" ht="13.2">
      <c r="A252" s="151" t="s">
        <v>540</v>
      </c>
      <c r="B252" s="154">
        <v>26666</v>
      </c>
      <c r="C252" s="154">
        <v>136228.65100000001</v>
      </c>
      <c r="D252" s="155">
        <v>1.0609999999999999</v>
      </c>
      <c r="E252" s="154">
        <v>144538.598711</v>
      </c>
      <c r="F252" s="154">
        <v>143696.56020537301</v>
      </c>
      <c r="G252" s="154">
        <v>5388.7557265946498</v>
      </c>
      <c r="H252" s="154">
        <v>62.995852728692597</v>
      </c>
      <c r="I252" s="154">
        <v>1679847</v>
      </c>
      <c r="J252" s="154">
        <v>0</v>
      </c>
    </row>
    <row r="253" spans="1:10" ht="13.2">
      <c r="A253" s="151" t="s">
        <v>541</v>
      </c>
      <c r="B253" s="154">
        <v>10112</v>
      </c>
      <c r="C253" s="154">
        <v>54377.194000000003</v>
      </c>
      <c r="D253" s="155">
        <v>1.117</v>
      </c>
      <c r="E253" s="154">
        <v>60739.325698000001</v>
      </c>
      <c r="F253" s="154">
        <v>60385.476612014303</v>
      </c>
      <c r="G253" s="154">
        <v>5971.6650130552098</v>
      </c>
      <c r="H253" s="154">
        <v>645.90513918925501</v>
      </c>
      <c r="I253" s="154">
        <v>6531393</v>
      </c>
      <c r="J253" s="154">
        <v>0</v>
      </c>
    </row>
    <row r="254" spans="1:10" ht="13.2">
      <c r="A254" s="151" t="s">
        <v>542</v>
      </c>
      <c r="B254" s="154">
        <v>20490</v>
      </c>
      <c r="C254" s="154">
        <v>134055.22700000001</v>
      </c>
      <c r="D254" s="155">
        <v>1.0589999999999999</v>
      </c>
      <c r="E254" s="154">
        <v>141964.48539300001</v>
      </c>
      <c r="F254" s="154">
        <v>141137.442899171</v>
      </c>
      <c r="G254" s="154">
        <v>6888.1133674558996</v>
      </c>
      <c r="H254" s="154">
        <v>1562.3534935899399</v>
      </c>
      <c r="I254" s="154">
        <v>32012623</v>
      </c>
      <c r="J254" s="154">
        <v>0</v>
      </c>
    </row>
    <row r="255" spans="1:10" ht="13.2">
      <c r="A255" s="151" t="s">
        <v>543</v>
      </c>
      <c r="B255" s="154">
        <v>6898</v>
      </c>
      <c r="C255" s="154">
        <v>36250.205000000002</v>
      </c>
      <c r="D255" s="155">
        <v>0.92100000000000004</v>
      </c>
      <c r="E255" s="154">
        <v>33386.438804999998</v>
      </c>
      <c r="F255" s="154">
        <v>33191.939430505699</v>
      </c>
      <c r="G255" s="154">
        <v>4811.8207350689599</v>
      </c>
      <c r="H255" s="154">
        <v>-513.93913879699403</v>
      </c>
      <c r="I255" s="154">
        <v>0</v>
      </c>
      <c r="J255" s="154">
        <v>-3545152</v>
      </c>
    </row>
    <row r="256" spans="1:10" ht="13.2">
      <c r="A256" s="151" t="s">
        <v>544</v>
      </c>
      <c r="B256" s="154">
        <v>11028</v>
      </c>
      <c r="C256" s="154">
        <v>63768.983999999997</v>
      </c>
      <c r="D256" s="155">
        <v>0.95699999999999996</v>
      </c>
      <c r="E256" s="154">
        <v>61026.917688000001</v>
      </c>
      <c r="F256" s="154">
        <v>60671.393177375903</v>
      </c>
      <c r="G256" s="154">
        <v>5501.5771832948703</v>
      </c>
      <c r="H256" s="154">
        <v>175.817309428914</v>
      </c>
      <c r="I256" s="154">
        <v>1938913</v>
      </c>
      <c r="J256" s="154">
        <v>0</v>
      </c>
    </row>
    <row r="257" spans="1:10" ht="13.2">
      <c r="A257" s="151" t="s">
        <v>545</v>
      </c>
      <c r="B257" s="154">
        <v>10842</v>
      </c>
      <c r="C257" s="154">
        <v>44356.659</v>
      </c>
      <c r="D257" s="155">
        <v>1.0449999999999999</v>
      </c>
      <c r="E257" s="154">
        <v>46352.708655000002</v>
      </c>
      <c r="F257" s="154">
        <v>46082.671683037501</v>
      </c>
      <c r="G257" s="154">
        <v>4250.3847706177403</v>
      </c>
      <c r="H257" s="154">
        <v>-1075.3751032482201</v>
      </c>
      <c r="I257" s="154">
        <v>0</v>
      </c>
      <c r="J257" s="154">
        <v>-11659217</v>
      </c>
    </row>
    <row r="258" spans="1:10" ht="13.2">
      <c r="A258" s="151" t="s">
        <v>546</v>
      </c>
      <c r="B258" s="154">
        <v>11147</v>
      </c>
      <c r="C258" s="154">
        <v>58005.188999999998</v>
      </c>
      <c r="D258" s="155">
        <v>1.008</v>
      </c>
      <c r="E258" s="154">
        <v>58469.230512000002</v>
      </c>
      <c r="F258" s="154">
        <v>58128.6063193999</v>
      </c>
      <c r="G258" s="154">
        <v>5214.7309876558602</v>
      </c>
      <c r="H258" s="154">
        <v>-111.02888621009799</v>
      </c>
      <c r="I258" s="154">
        <v>0</v>
      </c>
      <c r="J258" s="154">
        <v>-1237639</v>
      </c>
    </row>
    <row r="259" spans="1:10" ht="13.2">
      <c r="A259" s="151" t="s">
        <v>547</v>
      </c>
      <c r="B259" s="154">
        <v>6807</v>
      </c>
      <c r="C259" s="154">
        <v>37616.457999999999</v>
      </c>
      <c r="D259" s="155">
        <v>0.97499999999999998</v>
      </c>
      <c r="E259" s="154">
        <v>36676.046549999999</v>
      </c>
      <c r="F259" s="154">
        <v>36462.382907867803</v>
      </c>
      <c r="G259" s="154">
        <v>5356.6009854367303</v>
      </c>
      <c r="H259" s="154">
        <v>30.841111570774999</v>
      </c>
      <c r="I259" s="154">
        <v>209935</v>
      </c>
      <c r="J259" s="154">
        <v>0</v>
      </c>
    </row>
    <row r="260" spans="1:10" ht="13.2">
      <c r="A260" s="151" t="s">
        <v>548</v>
      </c>
      <c r="B260" s="154">
        <v>7034</v>
      </c>
      <c r="C260" s="154">
        <v>26446.638999999999</v>
      </c>
      <c r="D260" s="155">
        <v>0.97799999999999998</v>
      </c>
      <c r="E260" s="154">
        <v>25864.812942</v>
      </c>
      <c r="F260" s="154">
        <v>25714.132302833499</v>
      </c>
      <c r="G260" s="154">
        <v>3655.69125715574</v>
      </c>
      <c r="H260" s="154">
        <v>-1670.0686167102201</v>
      </c>
      <c r="I260" s="154">
        <v>0</v>
      </c>
      <c r="J260" s="154">
        <v>-11747263</v>
      </c>
    </row>
    <row r="261" spans="1:10" ht="18.75" customHeight="1">
      <c r="A261" s="145" t="s">
        <v>549</v>
      </c>
      <c r="B261" s="154"/>
      <c r="C261" s="154"/>
      <c r="D261" s="155"/>
      <c r="E261" s="154"/>
      <c r="F261" s="154"/>
      <c r="G261" s="154"/>
      <c r="H261" s="154"/>
      <c r="I261" s="154"/>
      <c r="J261" s="154"/>
    </row>
    <row r="262" spans="1:10" ht="13.2">
      <c r="A262" s="151" t="s">
        <v>550</v>
      </c>
      <c r="B262" s="154">
        <v>26811</v>
      </c>
      <c r="C262" s="154">
        <v>189068.43</v>
      </c>
      <c r="D262" s="155">
        <v>0.84399999999999997</v>
      </c>
      <c r="E262" s="154">
        <v>159573.75492000001</v>
      </c>
      <c r="F262" s="154">
        <v>158644.12610577</v>
      </c>
      <c r="G262" s="154">
        <v>5917.1282721931402</v>
      </c>
      <c r="H262" s="154">
        <v>591.36839832717999</v>
      </c>
      <c r="I262" s="154">
        <v>15855178</v>
      </c>
      <c r="J262" s="154">
        <v>0</v>
      </c>
    </row>
    <row r="263" spans="1:10" ht="13.2">
      <c r="A263" s="151" t="s">
        <v>551</v>
      </c>
      <c r="B263" s="154">
        <v>102827</v>
      </c>
      <c r="C263" s="154">
        <v>542186.31200000003</v>
      </c>
      <c r="D263" s="155">
        <v>1.018</v>
      </c>
      <c r="E263" s="154">
        <v>551945.66561599995</v>
      </c>
      <c r="F263" s="154">
        <v>548730.19578574505</v>
      </c>
      <c r="G263" s="154">
        <v>5336.4407770891403</v>
      </c>
      <c r="H263" s="154">
        <v>10.6809032231768</v>
      </c>
      <c r="I263" s="154">
        <v>1098285</v>
      </c>
      <c r="J263" s="154">
        <v>0</v>
      </c>
    </row>
    <row r="264" spans="1:10" ht="13.2">
      <c r="A264" s="151" t="s">
        <v>552</v>
      </c>
      <c r="B264" s="154">
        <v>9567</v>
      </c>
      <c r="C264" s="154">
        <v>56912.453999999998</v>
      </c>
      <c r="D264" s="155">
        <v>1.1060000000000001</v>
      </c>
      <c r="E264" s="154">
        <v>62945.174123999997</v>
      </c>
      <c r="F264" s="154">
        <v>62578.474426974601</v>
      </c>
      <c r="G264" s="154">
        <v>6541.0760350135397</v>
      </c>
      <c r="H264" s="154">
        <v>1215.31616114758</v>
      </c>
      <c r="I264" s="154">
        <v>11626930</v>
      </c>
      <c r="J264" s="154">
        <v>0</v>
      </c>
    </row>
    <row r="265" spans="1:10" ht="13.2">
      <c r="A265" s="151" t="s">
        <v>553</v>
      </c>
      <c r="B265" s="154">
        <v>37605</v>
      </c>
      <c r="C265" s="154">
        <v>276607.723</v>
      </c>
      <c r="D265" s="155">
        <v>1.0409999999999999</v>
      </c>
      <c r="E265" s="154">
        <v>287948.63964299997</v>
      </c>
      <c r="F265" s="154">
        <v>286271.13727072999</v>
      </c>
      <c r="G265" s="154">
        <v>7612.5817649442797</v>
      </c>
      <c r="H265" s="154">
        <v>2286.8218910783198</v>
      </c>
      <c r="I265" s="154">
        <v>85995937</v>
      </c>
      <c r="J265" s="154">
        <v>0</v>
      </c>
    </row>
    <row r="266" spans="1:10" ht="13.2">
      <c r="A266" s="151" t="s">
        <v>554</v>
      </c>
      <c r="B266" s="154">
        <v>18883</v>
      </c>
      <c r="C266" s="154">
        <v>133950.24900000001</v>
      </c>
      <c r="D266" s="155">
        <v>0.872</v>
      </c>
      <c r="E266" s="154">
        <v>116804.617128</v>
      </c>
      <c r="F266" s="154">
        <v>116124.148477176</v>
      </c>
      <c r="G266" s="154">
        <v>6149.6662859279004</v>
      </c>
      <c r="H266" s="154">
        <v>823.90641206193902</v>
      </c>
      <c r="I266" s="154">
        <v>15557825</v>
      </c>
      <c r="J266" s="154">
        <v>0</v>
      </c>
    </row>
    <row r="267" spans="1:10" ht="13.2">
      <c r="A267" s="151" t="s">
        <v>555</v>
      </c>
      <c r="B267" s="154">
        <v>9489</v>
      </c>
      <c r="C267" s="154">
        <v>40265.684999999998</v>
      </c>
      <c r="D267" s="155">
        <v>1.07</v>
      </c>
      <c r="E267" s="154">
        <v>43084.282950000001</v>
      </c>
      <c r="F267" s="154">
        <v>42833.286845466202</v>
      </c>
      <c r="G267" s="154">
        <v>4513.99376598864</v>
      </c>
      <c r="H267" s="154">
        <v>-811.76610787731499</v>
      </c>
      <c r="I267" s="154">
        <v>0</v>
      </c>
      <c r="J267" s="154">
        <v>-7702849</v>
      </c>
    </row>
    <row r="268" spans="1:10" ht="13.2">
      <c r="A268" s="151" t="s">
        <v>556</v>
      </c>
      <c r="B268" s="154">
        <v>5881</v>
      </c>
      <c r="C268" s="154">
        <v>39353.999000000003</v>
      </c>
      <c r="D268" s="155">
        <v>0.86099999999999999</v>
      </c>
      <c r="E268" s="154">
        <v>33883.793139000001</v>
      </c>
      <c r="F268" s="154">
        <v>33686.3963273927</v>
      </c>
      <c r="G268" s="154">
        <v>5728.00481676461</v>
      </c>
      <c r="H268" s="154">
        <v>402.24494289865601</v>
      </c>
      <c r="I268" s="154">
        <v>2365603</v>
      </c>
      <c r="J268" s="154">
        <v>0</v>
      </c>
    </row>
    <row r="269" spans="1:10" ht="13.2">
      <c r="A269" s="151" t="s">
        <v>557</v>
      </c>
      <c r="B269" s="154">
        <v>11677</v>
      </c>
      <c r="C269" s="154">
        <v>67522.057000000001</v>
      </c>
      <c r="D269" s="155">
        <v>0.89800000000000002</v>
      </c>
      <c r="E269" s="154">
        <v>60634.807185999998</v>
      </c>
      <c r="F269" s="154">
        <v>60281.5669935033</v>
      </c>
      <c r="G269" s="154">
        <v>5162.4190283037797</v>
      </c>
      <c r="H269" s="154">
        <v>-163.34084556217601</v>
      </c>
      <c r="I269" s="154">
        <v>0</v>
      </c>
      <c r="J269" s="154">
        <v>-1907331</v>
      </c>
    </row>
    <row r="270" spans="1:10" ht="13.2">
      <c r="A270" s="151" t="s">
        <v>558</v>
      </c>
      <c r="B270" s="154">
        <v>39309</v>
      </c>
      <c r="C270" s="154">
        <v>187048.796</v>
      </c>
      <c r="D270" s="155">
        <v>0.92700000000000005</v>
      </c>
      <c r="E270" s="154">
        <v>173394.23389199999</v>
      </c>
      <c r="F270" s="154">
        <v>172384.091114273</v>
      </c>
      <c r="G270" s="154">
        <v>4385.3593608148904</v>
      </c>
      <c r="H270" s="154">
        <v>-940.40051305106795</v>
      </c>
      <c r="I270" s="154">
        <v>0</v>
      </c>
      <c r="J270" s="154">
        <v>-36966204</v>
      </c>
    </row>
    <row r="271" spans="1:10" ht="13.2">
      <c r="A271" s="151" t="s">
        <v>559</v>
      </c>
      <c r="B271" s="154">
        <v>25582</v>
      </c>
      <c r="C271" s="154">
        <v>184782.03099999999</v>
      </c>
      <c r="D271" s="155">
        <v>0.95799999999999996</v>
      </c>
      <c r="E271" s="154">
        <v>177021.18569799999</v>
      </c>
      <c r="F271" s="154">
        <v>175989.913387359</v>
      </c>
      <c r="G271" s="154">
        <v>6879.4431001234898</v>
      </c>
      <c r="H271" s="154">
        <v>1553.6832262575399</v>
      </c>
      <c r="I271" s="154">
        <v>39746324</v>
      </c>
      <c r="J271" s="154">
        <v>0</v>
      </c>
    </row>
    <row r="272" spans="1:10" ht="18.75" customHeight="1">
      <c r="A272" s="145" t="s">
        <v>560</v>
      </c>
      <c r="B272" s="154"/>
      <c r="C272" s="154"/>
      <c r="D272" s="155"/>
      <c r="E272" s="154"/>
      <c r="F272" s="154"/>
      <c r="G272" s="154"/>
      <c r="H272" s="154"/>
      <c r="I272" s="154"/>
      <c r="J272" s="154"/>
    </row>
    <row r="273" spans="1:10" ht="13.2">
      <c r="A273" s="151" t="s">
        <v>561</v>
      </c>
      <c r="B273" s="154">
        <v>25111</v>
      </c>
      <c r="C273" s="154">
        <v>206969.12400000001</v>
      </c>
      <c r="D273" s="155">
        <v>0.94899999999999995</v>
      </c>
      <c r="E273" s="154">
        <v>196413.698676</v>
      </c>
      <c r="F273" s="154">
        <v>195269.45140369501</v>
      </c>
      <c r="G273" s="154">
        <v>7776.2514994900703</v>
      </c>
      <c r="H273" s="154">
        <v>2450.4916256241099</v>
      </c>
      <c r="I273" s="154">
        <v>61534295</v>
      </c>
      <c r="J273" s="154">
        <v>0</v>
      </c>
    </row>
    <row r="274" spans="1:10" ht="13.2">
      <c r="A274" s="151" t="s">
        <v>562</v>
      </c>
      <c r="B274" s="154">
        <v>18112</v>
      </c>
      <c r="C274" s="154">
        <v>129084.83100000001</v>
      </c>
      <c r="D274" s="155">
        <v>1.014</v>
      </c>
      <c r="E274" s="154">
        <v>130892.01863399999</v>
      </c>
      <c r="F274" s="154">
        <v>130129.481009089</v>
      </c>
      <c r="G274" s="154">
        <v>7184.71074475976</v>
      </c>
      <c r="H274" s="154">
        <v>1858.9508708937999</v>
      </c>
      <c r="I274" s="154">
        <v>33669318</v>
      </c>
      <c r="J274" s="154">
        <v>0</v>
      </c>
    </row>
    <row r="275" spans="1:10" ht="13.2">
      <c r="A275" s="151" t="s">
        <v>563</v>
      </c>
      <c r="B275" s="154">
        <v>18900</v>
      </c>
      <c r="C275" s="154">
        <v>153048.89000000001</v>
      </c>
      <c r="D275" s="155">
        <v>0.91700000000000004</v>
      </c>
      <c r="E275" s="154">
        <v>140345.83213</v>
      </c>
      <c r="F275" s="154">
        <v>139528.21942438601</v>
      </c>
      <c r="G275" s="154">
        <v>7382.44547218975</v>
      </c>
      <c r="H275" s="154">
        <v>2056.6855983237901</v>
      </c>
      <c r="I275" s="154">
        <v>38871358</v>
      </c>
      <c r="J275" s="154">
        <v>0</v>
      </c>
    </row>
    <row r="276" spans="1:10" ht="13.2">
      <c r="A276" s="151" t="s">
        <v>564</v>
      </c>
      <c r="B276" s="154">
        <v>99437</v>
      </c>
      <c r="C276" s="154">
        <v>531689.08799999999</v>
      </c>
      <c r="D276" s="155">
        <v>1.0109999999999999</v>
      </c>
      <c r="E276" s="154">
        <v>537537.66796800005</v>
      </c>
      <c r="F276" s="154">
        <v>534406.13480875699</v>
      </c>
      <c r="G276" s="154">
        <v>5374.3187627216903</v>
      </c>
      <c r="H276" s="154">
        <v>48.558888855733997</v>
      </c>
      <c r="I276" s="154">
        <v>4828550</v>
      </c>
      <c r="J276" s="154">
        <v>0</v>
      </c>
    </row>
    <row r="277" spans="1:10" ht="13.2">
      <c r="A277" s="151" t="s">
        <v>565</v>
      </c>
      <c r="B277" s="154">
        <v>17973</v>
      </c>
      <c r="C277" s="154">
        <v>87587.172999999995</v>
      </c>
      <c r="D277" s="155">
        <v>0.94299999999999995</v>
      </c>
      <c r="E277" s="154">
        <v>82594.704138999994</v>
      </c>
      <c r="F277" s="154">
        <v>82113.532176173903</v>
      </c>
      <c r="G277" s="154">
        <v>4568.7159726352802</v>
      </c>
      <c r="H277" s="154">
        <v>-757.04390123068094</v>
      </c>
      <c r="I277" s="154">
        <v>0</v>
      </c>
      <c r="J277" s="154">
        <v>-13606350</v>
      </c>
    </row>
    <row r="278" spans="1:10" ht="13.2">
      <c r="A278" s="151" t="s">
        <v>566</v>
      </c>
      <c r="B278" s="154">
        <v>9268</v>
      </c>
      <c r="C278" s="154">
        <v>58299.837</v>
      </c>
      <c r="D278" s="155">
        <v>0.88800000000000001</v>
      </c>
      <c r="E278" s="154">
        <v>51770.255255999997</v>
      </c>
      <c r="F278" s="154">
        <v>51468.657283136999</v>
      </c>
      <c r="G278" s="154">
        <v>5553.3726028417204</v>
      </c>
      <c r="H278" s="154">
        <v>227.61272897575799</v>
      </c>
      <c r="I278" s="154">
        <v>2109515</v>
      </c>
      <c r="J278" s="154">
        <v>0</v>
      </c>
    </row>
    <row r="279" spans="1:10" ht="13.2">
      <c r="A279" s="151" t="s">
        <v>567</v>
      </c>
      <c r="B279" s="154">
        <v>55862</v>
      </c>
      <c r="C279" s="154">
        <v>353784.22</v>
      </c>
      <c r="D279" s="155">
        <v>0.94</v>
      </c>
      <c r="E279" s="154">
        <v>332557.16680000001</v>
      </c>
      <c r="F279" s="154">
        <v>330619.78853381303</v>
      </c>
      <c r="G279" s="154">
        <v>5918.5096941357797</v>
      </c>
      <c r="H279" s="154">
        <v>592.74982026982002</v>
      </c>
      <c r="I279" s="154">
        <v>33112190</v>
      </c>
      <c r="J279" s="154">
        <v>0</v>
      </c>
    </row>
    <row r="280" spans="1:10" ht="18.75" customHeight="1">
      <c r="A280" s="145" t="s">
        <v>568</v>
      </c>
      <c r="B280" s="154"/>
      <c r="C280" s="154"/>
      <c r="D280" s="155"/>
      <c r="E280" s="154"/>
      <c r="F280" s="154"/>
      <c r="G280" s="154"/>
      <c r="H280" s="154"/>
      <c r="I280" s="154"/>
      <c r="J280" s="154"/>
    </row>
    <row r="281" spans="1:10" ht="13.2">
      <c r="A281" s="151" t="s">
        <v>569</v>
      </c>
      <c r="B281" s="154">
        <v>7113</v>
      </c>
      <c r="C281" s="154">
        <v>43541.108</v>
      </c>
      <c r="D281" s="155">
        <v>1.208</v>
      </c>
      <c r="E281" s="154">
        <v>52597.658464</v>
      </c>
      <c r="F281" s="154">
        <v>52291.240288319001</v>
      </c>
      <c r="G281" s="154">
        <v>7351.5029225810504</v>
      </c>
      <c r="H281" s="154">
        <v>2025.7430487151</v>
      </c>
      <c r="I281" s="154">
        <v>14409110</v>
      </c>
      <c r="J281" s="154">
        <v>0</v>
      </c>
    </row>
    <row r="282" spans="1:10" ht="13.2">
      <c r="A282" s="151" t="s">
        <v>570</v>
      </c>
      <c r="B282" s="154">
        <v>6207</v>
      </c>
      <c r="C282" s="154">
        <v>38434.474999999999</v>
      </c>
      <c r="D282" s="155">
        <v>1.1040000000000001</v>
      </c>
      <c r="E282" s="154">
        <v>42431.660400000001</v>
      </c>
      <c r="F282" s="154">
        <v>42184.466278615699</v>
      </c>
      <c r="G282" s="154">
        <v>6796.27296256092</v>
      </c>
      <c r="H282" s="154">
        <v>1470.5130886949601</v>
      </c>
      <c r="I282" s="154">
        <v>9127475</v>
      </c>
      <c r="J282" s="154">
        <v>0</v>
      </c>
    </row>
    <row r="283" spans="1:10" ht="13.2">
      <c r="A283" s="151" t="s">
        <v>571</v>
      </c>
      <c r="B283" s="154">
        <v>10045</v>
      </c>
      <c r="C283" s="154">
        <v>47081.358</v>
      </c>
      <c r="D283" s="155">
        <v>1.2549999999999999</v>
      </c>
      <c r="E283" s="154">
        <v>59087.104290000003</v>
      </c>
      <c r="F283" s="154">
        <v>58742.880550169401</v>
      </c>
      <c r="G283" s="154">
        <v>5847.9721802060103</v>
      </c>
      <c r="H283" s="154">
        <v>522.21230634004996</v>
      </c>
      <c r="I283" s="154">
        <v>5245623</v>
      </c>
      <c r="J283" s="154">
        <v>0</v>
      </c>
    </row>
    <row r="284" spans="1:10" ht="13.2">
      <c r="A284" s="151" t="s">
        <v>572</v>
      </c>
      <c r="B284" s="154">
        <v>15027</v>
      </c>
      <c r="C284" s="154">
        <v>77499.997000000003</v>
      </c>
      <c r="D284" s="155">
        <v>1.2889999999999999</v>
      </c>
      <c r="E284" s="154">
        <v>99897.496132999993</v>
      </c>
      <c r="F284" s="154">
        <v>99315.523295917897</v>
      </c>
      <c r="G284" s="154">
        <v>6609.1384372075499</v>
      </c>
      <c r="H284" s="154">
        <v>1283.3785633415901</v>
      </c>
      <c r="I284" s="154">
        <v>19285330</v>
      </c>
      <c r="J284" s="154">
        <v>0</v>
      </c>
    </row>
    <row r="285" spans="1:10" ht="13.2">
      <c r="A285" s="151" t="s">
        <v>573</v>
      </c>
      <c r="B285" s="154">
        <v>5209</v>
      </c>
      <c r="C285" s="154">
        <v>5900.8339999999998</v>
      </c>
      <c r="D285" s="155">
        <v>0.82899999999999996</v>
      </c>
      <c r="E285" s="154">
        <v>4891.7913859999999</v>
      </c>
      <c r="F285" s="154">
        <v>4863.2932772232398</v>
      </c>
      <c r="G285" s="154">
        <v>933.63280422792104</v>
      </c>
      <c r="H285" s="154">
        <v>-4392.1270696380398</v>
      </c>
      <c r="I285" s="154">
        <v>0</v>
      </c>
      <c r="J285" s="154">
        <v>-22878590</v>
      </c>
    </row>
    <row r="286" spans="1:10" ht="13.2">
      <c r="A286" s="151" t="s">
        <v>574</v>
      </c>
      <c r="B286" s="154">
        <v>11495</v>
      </c>
      <c r="C286" s="154">
        <v>74097.948999999993</v>
      </c>
      <c r="D286" s="155">
        <v>0.98199999999999998</v>
      </c>
      <c r="E286" s="154">
        <v>72764.185918000003</v>
      </c>
      <c r="F286" s="154">
        <v>72340.283604569704</v>
      </c>
      <c r="G286" s="154">
        <v>6293.1956158825296</v>
      </c>
      <c r="H286" s="154">
        <v>967.43574201657498</v>
      </c>
      <c r="I286" s="154">
        <v>11120674</v>
      </c>
      <c r="J286" s="154">
        <v>0</v>
      </c>
    </row>
    <row r="287" spans="1:10" ht="13.2">
      <c r="A287" s="151" t="s">
        <v>575</v>
      </c>
      <c r="B287" s="154">
        <v>11981</v>
      </c>
      <c r="C287" s="154">
        <v>36030.934999999998</v>
      </c>
      <c r="D287" s="155">
        <v>1.133</v>
      </c>
      <c r="E287" s="154">
        <v>40823.049355000003</v>
      </c>
      <c r="F287" s="154">
        <v>40585.226518881602</v>
      </c>
      <c r="G287" s="154">
        <v>3387.4656972608</v>
      </c>
      <c r="H287" s="154">
        <v>-1938.2941766051599</v>
      </c>
      <c r="I287" s="154">
        <v>0</v>
      </c>
      <c r="J287" s="154">
        <v>-23222703</v>
      </c>
    </row>
    <row r="288" spans="1:10" ht="13.2">
      <c r="A288" s="151" t="s">
        <v>576</v>
      </c>
      <c r="B288" s="154">
        <v>63987</v>
      </c>
      <c r="C288" s="154">
        <v>705080.78599999996</v>
      </c>
      <c r="D288" s="155">
        <v>0.98899999999999999</v>
      </c>
      <c r="E288" s="154">
        <v>697324.89735400002</v>
      </c>
      <c r="F288" s="154">
        <v>693262.49174234399</v>
      </c>
      <c r="G288" s="154">
        <v>10834.427176494301</v>
      </c>
      <c r="H288" s="154">
        <v>5508.6673026283897</v>
      </c>
      <c r="I288" s="154">
        <v>352483095</v>
      </c>
      <c r="J288" s="154">
        <v>0</v>
      </c>
    </row>
    <row r="289" spans="1:10" ht="18.75" customHeight="1">
      <c r="A289" s="145" t="s">
        <v>577</v>
      </c>
      <c r="B289" s="154"/>
      <c r="C289" s="154"/>
      <c r="D289" s="155"/>
      <c r="E289" s="154"/>
      <c r="F289" s="154"/>
      <c r="G289" s="154"/>
      <c r="H289" s="154"/>
      <c r="I289" s="154"/>
      <c r="J289" s="154"/>
    </row>
    <row r="290" spans="1:10" ht="13.2">
      <c r="A290" s="151" t="s">
        <v>578</v>
      </c>
      <c r="B290" s="154">
        <v>2384</v>
      </c>
      <c r="C290" s="154">
        <v>3173.1109999999999</v>
      </c>
      <c r="D290" s="155">
        <v>0.85799999999999998</v>
      </c>
      <c r="E290" s="154">
        <v>2722.5292380000001</v>
      </c>
      <c r="F290" s="154">
        <v>2706.66859958552</v>
      </c>
      <c r="G290" s="154">
        <v>1135.3475669402301</v>
      </c>
      <c r="H290" s="154">
        <v>-4190.4123069257303</v>
      </c>
      <c r="I290" s="154">
        <v>0</v>
      </c>
      <c r="J290" s="154">
        <v>-9989943</v>
      </c>
    </row>
    <row r="291" spans="1:10" ht="13.2">
      <c r="A291" s="151" t="s">
        <v>579</v>
      </c>
      <c r="B291" s="154">
        <v>2505</v>
      </c>
      <c r="C291" s="154">
        <v>13683.422</v>
      </c>
      <c r="D291" s="155">
        <v>1.02</v>
      </c>
      <c r="E291" s="154">
        <v>13957.09044</v>
      </c>
      <c r="F291" s="154">
        <v>13875.780619081501</v>
      </c>
      <c r="G291" s="154">
        <v>5539.2337800724599</v>
      </c>
      <c r="H291" s="154">
        <v>213.47390620650501</v>
      </c>
      <c r="I291" s="154">
        <v>534752</v>
      </c>
      <c r="J291" s="154">
        <v>0</v>
      </c>
    </row>
    <row r="292" spans="1:10" ht="13.2">
      <c r="A292" s="151" t="s">
        <v>580</v>
      </c>
      <c r="B292" s="154">
        <v>12327</v>
      </c>
      <c r="C292" s="154">
        <v>111141.549</v>
      </c>
      <c r="D292" s="155">
        <v>1.048</v>
      </c>
      <c r="E292" s="154">
        <v>116476.343352</v>
      </c>
      <c r="F292" s="154">
        <v>115797.78712569299</v>
      </c>
      <c r="G292" s="154">
        <v>9393.8336274594894</v>
      </c>
      <c r="H292" s="154">
        <v>4068.07375359353</v>
      </c>
      <c r="I292" s="154">
        <v>50147145</v>
      </c>
      <c r="J292" s="154">
        <v>0</v>
      </c>
    </row>
    <row r="293" spans="1:10" ht="13.2">
      <c r="A293" s="151" t="s">
        <v>581</v>
      </c>
      <c r="B293" s="154">
        <v>3026</v>
      </c>
      <c r="C293" s="154">
        <v>7871.8059999999996</v>
      </c>
      <c r="D293" s="155">
        <v>0.93899999999999995</v>
      </c>
      <c r="E293" s="154">
        <v>7391.6258340000004</v>
      </c>
      <c r="F293" s="154">
        <v>7348.5644398331697</v>
      </c>
      <c r="G293" s="154">
        <v>2428.4746992178402</v>
      </c>
      <c r="H293" s="154">
        <v>-2897.2851746481201</v>
      </c>
      <c r="I293" s="154">
        <v>0</v>
      </c>
      <c r="J293" s="154">
        <v>-8767185</v>
      </c>
    </row>
    <row r="294" spans="1:10" ht="13.2">
      <c r="A294" s="151" t="s">
        <v>582</v>
      </c>
      <c r="B294" s="154">
        <v>7099</v>
      </c>
      <c r="C294" s="154">
        <v>37707.781000000003</v>
      </c>
      <c r="D294" s="155">
        <v>1.127</v>
      </c>
      <c r="E294" s="154">
        <v>42496.669187</v>
      </c>
      <c r="F294" s="154">
        <v>42249.096343929203</v>
      </c>
      <c r="G294" s="154">
        <v>5951.4151773389503</v>
      </c>
      <c r="H294" s="154">
        <v>625.655303472995</v>
      </c>
      <c r="I294" s="154">
        <v>4441527</v>
      </c>
      <c r="J294" s="154">
        <v>0</v>
      </c>
    </row>
    <row r="295" spans="1:10" ht="13.2">
      <c r="A295" s="151" t="s">
        <v>583</v>
      </c>
      <c r="B295" s="154">
        <v>3946</v>
      </c>
      <c r="C295" s="154">
        <v>28352.51</v>
      </c>
      <c r="D295" s="155">
        <v>0.96499999999999997</v>
      </c>
      <c r="E295" s="154">
        <v>27360.172149999999</v>
      </c>
      <c r="F295" s="154">
        <v>27200.779996787402</v>
      </c>
      <c r="G295" s="154">
        <v>6893.2539272142303</v>
      </c>
      <c r="H295" s="154">
        <v>1567.49405334827</v>
      </c>
      <c r="I295" s="154">
        <v>6185332</v>
      </c>
      <c r="J295" s="154">
        <v>0</v>
      </c>
    </row>
    <row r="296" spans="1:10" ht="13.2">
      <c r="A296" s="151" t="s">
        <v>584</v>
      </c>
      <c r="B296" s="154">
        <v>6759</v>
      </c>
      <c r="C296" s="154">
        <v>22134.387999999999</v>
      </c>
      <c r="D296" s="155">
        <v>1.3169999999999999</v>
      </c>
      <c r="E296" s="154">
        <v>29150.988996</v>
      </c>
      <c r="F296" s="154">
        <v>28981.164081197701</v>
      </c>
      <c r="G296" s="154">
        <v>4287.7887381561904</v>
      </c>
      <c r="H296" s="154">
        <v>-1037.9711357097699</v>
      </c>
      <c r="I296" s="154">
        <v>0</v>
      </c>
      <c r="J296" s="154">
        <v>-7015647</v>
      </c>
    </row>
    <row r="297" spans="1:10" ht="13.2">
      <c r="A297" s="151" t="s">
        <v>585</v>
      </c>
      <c r="B297" s="154">
        <v>72846</v>
      </c>
      <c r="C297" s="154">
        <v>596797.69200000004</v>
      </c>
      <c r="D297" s="155">
        <v>0.99</v>
      </c>
      <c r="E297" s="154">
        <v>590829.71507999999</v>
      </c>
      <c r="F297" s="154">
        <v>587387.71844517195</v>
      </c>
      <c r="G297" s="154">
        <v>8063.4175993901099</v>
      </c>
      <c r="H297" s="154">
        <v>2737.65772552415</v>
      </c>
      <c r="I297" s="154">
        <v>199427415</v>
      </c>
      <c r="J297" s="154">
        <v>0</v>
      </c>
    </row>
    <row r="298" spans="1:10" ht="13.2">
      <c r="A298" s="151" t="s">
        <v>586</v>
      </c>
      <c r="B298" s="154">
        <v>2444</v>
      </c>
      <c r="C298" s="154">
        <v>6168.6019999999999</v>
      </c>
      <c r="D298" s="155">
        <v>1.635</v>
      </c>
      <c r="E298" s="154">
        <v>10085.664269999999</v>
      </c>
      <c r="F298" s="154">
        <v>10026.9082162821</v>
      </c>
      <c r="G298" s="154">
        <v>4102.6629362856602</v>
      </c>
      <c r="H298" s="154">
        <v>-1223.0969375802999</v>
      </c>
      <c r="I298" s="154">
        <v>0</v>
      </c>
      <c r="J298" s="154">
        <v>-2989249</v>
      </c>
    </row>
    <row r="299" spans="1:10" ht="13.2">
      <c r="A299" s="151" t="s">
        <v>587</v>
      </c>
      <c r="B299" s="154">
        <v>5832</v>
      </c>
      <c r="C299" s="154">
        <v>25531.798999999999</v>
      </c>
      <c r="D299" s="155">
        <v>1.181</v>
      </c>
      <c r="E299" s="154">
        <v>30153.054618999999</v>
      </c>
      <c r="F299" s="154">
        <v>29977.391970559402</v>
      </c>
      <c r="G299" s="154">
        <v>5140.1563735526997</v>
      </c>
      <c r="H299" s="154">
        <v>-185.603500313257</v>
      </c>
      <c r="I299" s="154">
        <v>0</v>
      </c>
      <c r="J299" s="154">
        <v>-1082440</v>
      </c>
    </row>
    <row r="300" spans="1:10" ht="13.2">
      <c r="A300" s="151" t="s">
        <v>588</v>
      </c>
      <c r="B300" s="154">
        <v>130248</v>
      </c>
      <c r="C300" s="154">
        <v>865783.67200000002</v>
      </c>
      <c r="D300" s="155">
        <v>0.99</v>
      </c>
      <c r="E300" s="154">
        <v>857125.83528</v>
      </c>
      <c r="F300" s="154">
        <v>852132.47735408996</v>
      </c>
      <c r="G300" s="154">
        <v>6542.3843541097804</v>
      </c>
      <c r="H300" s="154">
        <v>1216.62448024382</v>
      </c>
      <c r="I300" s="154">
        <v>158462905</v>
      </c>
      <c r="J300" s="154">
        <v>0</v>
      </c>
    </row>
    <row r="301" spans="1:10" ht="13.2">
      <c r="A301" s="151" t="s">
        <v>589</v>
      </c>
      <c r="B301" s="154">
        <v>6549</v>
      </c>
      <c r="C301" s="154">
        <v>50031.828000000001</v>
      </c>
      <c r="D301" s="155">
        <v>1.0860000000000001</v>
      </c>
      <c r="E301" s="154">
        <v>54334.565208</v>
      </c>
      <c r="F301" s="154">
        <v>54018.028334807299</v>
      </c>
      <c r="G301" s="154">
        <v>8248.2865070708904</v>
      </c>
      <c r="H301" s="154">
        <v>2922.52663320493</v>
      </c>
      <c r="I301" s="154">
        <v>19139627</v>
      </c>
      <c r="J301" s="154">
        <v>0</v>
      </c>
    </row>
    <row r="302" spans="1:10" ht="13.2">
      <c r="A302" s="151" t="s">
        <v>590</v>
      </c>
      <c r="B302" s="154">
        <v>5478</v>
      </c>
      <c r="C302" s="154">
        <v>22744.141</v>
      </c>
      <c r="D302" s="155">
        <v>1.349</v>
      </c>
      <c r="E302" s="154">
        <v>30681.846208999999</v>
      </c>
      <c r="F302" s="154">
        <v>30503.102979425999</v>
      </c>
      <c r="G302" s="154">
        <v>5568.2918910963899</v>
      </c>
      <c r="H302" s="154">
        <v>242.53201723042599</v>
      </c>
      <c r="I302" s="154">
        <v>1328590</v>
      </c>
      <c r="J302" s="154">
        <v>0</v>
      </c>
    </row>
    <row r="303" spans="1:10" ht="13.2">
      <c r="A303" s="151" t="s">
        <v>591</v>
      </c>
      <c r="B303" s="154">
        <v>8980</v>
      </c>
      <c r="C303" s="154">
        <v>78453.638999999996</v>
      </c>
      <c r="D303" s="155">
        <v>1.038</v>
      </c>
      <c r="E303" s="154">
        <v>81434.877282000001</v>
      </c>
      <c r="F303" s="154">
        <v>80960.4621224234</v>
      </c>
      <c r="G303" s="154">
        <v>9015.6416617398008</v>
      </c>
      <c r="H303" s="154">
        <v>3689.88178787384</v>
      </c>
      <c r="I303" s="154">
        <v>33135138</v>
      </c>
      <c r="J303" s="154">
        <v>0</v>
      </c>
    </row>
    <row r="304" spans="1:10" ht="13.2">
      <c r="A304" s="151" t="s">
        <v>592</v>
      </c>
      <c r="B304" s="154">
        <v>2797</v>
      </c>
      <c r="C304" s="154">
        <v>16468.098999999998</v>
      </c>
      <c r="D304" s="155">
        <v>1.139</v>
      </c>
      <c r="E304" s="154">
        <v>18757.164761</v>
      </c>
      <c r="F304" s="154">
        <v>18647.891147404702</v>
      </c>
      <c r="G304" s="154">
        <v>6667.1044502698296</v>
      </c>
      <c r="H304" s="154">
        <v>1341.34457640387</v>
      </c>
      <c r="I304" s="154">
        <v>3751741</v>
      </c>
      <c r="J304" s="154">
        <v>0</v>
      </c>
    </row>
    <row r="305" spans="1:10" ht="18.75" customHeight="1">
      <c r="A305" s="145" t="s">
        <v>593</v>
      </c>
      <c r="B305" s="154"/>
      <c r="C305" s="154"/>
      <c r="D305" s="155"/>
      <c r="E305" s="154"/>
      <c r="F305" s="154"/>
      <c r="G305" s="154"/>
      <c r="H305" s="154"/>
      <c r="I305" s="154"/>
      <c r="J305" s="154"/>
    </row>
    <row r="306" spans="1:10" ht="13.2">
      <c r="A306" s="151" t="s">
        <v>594</v>
      </c>
      <c r="B306" s="154">
        <v>2712</v>
      </c>
      <c r="C306" s="154">
        <v>8517.6190000000006</v>
      </c>
      <c r="D306" s="155">
        <v>1.111</v>
      </c>
      <c r="E306" s="154">
        <v>9463.0747090000004</v>
      </c>
      <c r="F306" s="154">
        <v>9407.9456752494007</v>
      </c>
      <c r="G306" s="154">
        <v>3469.00651742235</v>
      </c>
      <c r="H306" s="154">
        <v>-1856.7533564436101</v>
      </c>
      <c r="I306" s="154">
        <v>0</v>
      </c>
      <c r="J306" s="154">
        <v>-5035515</v>
      </c>
    </row>
    <row r="307" spans="1:10" ht="13.2">
      <c r="A307" s="151" t="s">
        <v>595</v>
      </c>
      <c r="B307" s="154">
        <v>6155</v>
      </c>
      <c r="C307" s="154">
        <v>40839.582999999999</v>
      </c>
      <c r="D307" s="155">
        <v>1.089</v>
      </c>
      <c r="E307" s="154">
        <v>44474.305887000002</v>
      </c>
      <c r="F307" s="154">
        <v>44215.211925927601</v>
      </c>
      <c r="G307" s="154">
        <v>7183.6250082741799</v>
      </c>
      <c r="H307" s="154">
        <v>1857.86513440822</v>
      </c>
      <c r="I307" s="154">
        <v>11435160</v>
      </c>
      <c r="J307" s="154">
        <v>0</v>
      </c>
    </row>
    <row r="308" spans="1:10" ht="13.2">
      <c r="A308" s="151" t="s">
        <v>596</v>
      </c>
      <c r="B308" s="154">
        <v>28083</v>
      </c>
      <c r="C308" s="154">
        <v>222598.641</v>
      </c>
      <c r="D308" s="155">
        <v>1.0349999999999999</v>
      </c>
      <c r="E308" s="154">
        <v>230389.59343499999</v>
      </c>
      <c r="F308" s="154">
        <v>229047.41279468601</v>
      </c>
      <c r="G308" s="154">
        <v>8156.0877682115797</v>
      </c>
      <c r="H308" s="154">
        <v>2830.3278943456298</v>
      </c>
      <c r="I308" s="154">
        <v>79484098</v>
      </c>
      <c r="J308" s="154">
        <v>0</v>
      </c>
    </row>
    <row r="309" spans="1:10" ht="13.2">
      <c r="A309" s="151" t="s">
        <v>597</v>
      </c>
      <c r="B309" s="154">
        <v>17472</v>
      </c>
      <c r="C309" s="154">
        <v>87383.804999999993</v>
      </c>
      <c r="D309" s="155">
        <v>1.177</v>
      </c>
      <c r="E309" s="154">
        <v>102850.73848499999</v>
      </c>
      <c r="F309" s="154">
        <v>102251.560944129</v>
      </c>
      <c r="G309" s="154">
        <v>5852.3100357216899</v>
      </c>
      <c r="H309" s="154">
        <v>526.55016185573095</v>
      </c>
      <c r="I309" s="154">
        <v>9199884</v>
      </c>
      <c r="J309" s="154">
        <v>0</v>
      </c>
    </row>
    <row r="310" spans="1:10" ht="13.2">
      <c r="A310" s="151" t="s">
        <v>598</v>
      </c>
      <c r="B310" s="154">
        <v>9595</v>
      </c>
      <c r="C310" s="154">
        <v>85419.061000000002</v>
      </c>
      <c r="D310" s="155">
        <v>0.84199999999999997</v>
      </c>
      <c r="E310" s="154">
        <v>71922.849361999994</v>
      </c>
      <c r="F310" s="154">
        <v>71503.848422892304</v>
      </c>
      <c r="G310" s="154">
        <v>7452.1988976438097</v>
      </c>
      <c r="H310" s="154">
        <v>2126.4390237778498</v>
      </c>
      <c r="I310" s="154">
        <v>20403182</v>
      </c>
      <c r="J310" s="154">
        <v>0</v>
      </c>
    </row>
    <row r="311" spans="1:10" ht="13.2">
      <c r="A311" s="151" t="s">
        <v>599</v>
      </c>
      <c r="B311" s="154">
        <v>4856</v>
      </c>
      <c r="C311" s="154">
        <v>16958.444</v>
      </c>
      <c r="D311" s="155">
        <v>1.02</v>
      </c>
      <c r="E311" s="154">
        <v>17297.612880000001</v>
      </c>
      <c r="F311" s="154">
        <v>17196.842177708098</v>
      </c>
      <c r="G311" s="154">
        <v>3541.3595917850398</v>
      </c>
      <c r="H311" s="154">
        <v>-1784.4002820809201</v>
      </c>
      <c r="I311" s="154">
        <v>0</v>
      </c>
      <c r="J311" s="154">
        <v>-8665048</v>
      </c>
    </row>
    <row r="312" spans="1:10" ht="13.2">
      <c r="A312" s="151" t="s">
        <v>600</v>
      </c>
      <c r="B312" s="154">
        <v>15791</v>
      </c>
      <c r="C312" s="154">
        <v>109810.088</v>
      </c>
      <c r="D312" s="155">
        <v>0.88900000000000001</v>
      </c>
      <c r="E312" s="154">
        <v>97621.168231999996</v>
      </c>
      <c r="F312" s="154">
        <v>97052.4565982309</v>
      </c>
      <c r="G312" s="154">
        <v>6146.0614652796403</v>
      </c>
      <c r="H312" s="154">
        <v>820.30159141368495</v>
      </c>
      <c r="I312" s="154">
        <v>12953382</v>
      </c>
      <c r="J312" s="154">
        <v>0</v>
      </c>
    </row>
    <row r="313" spans="1:10" ht="13.2">
      <c r="A313" s="151" t="s">
        <v>601</v>
      </c>
      <c r="B313" s="154">
        <v>22666</v>
      </c>
      <c r="C313" s="154">
        <v>116657.902</v>
      </c>
      <c r="D313" s="155">
        <v>1.0029999999999999</v>
      </c>
      <c r="E313" s="154">
        <v>117007.87570600001</v>
      </c>
      <c r="F313" s="154">
        <v>116326.22293169099</v>
      </c>
      <c r="G313" s="154">
        <v>5132.19019375678</v>
      </c>
      <c r="H313" s="154">
        <v>-193.569680109183</v>
      </c>
      <c r="I313" s="154">
        <v>0</v>
      </c>
      <c r="J313" s="154">
        <v>-4387450</v>
      </c>
    </row>
    <row r="314" spans="1:10" ht="13.2">
      <c r="A314" s="151" t="s">
        <v>602</v>
      </c>
      <c r="B314" s="154">
        <v>78604</v>
      </c>
      <c r="C314" s="154">
        <v>496364.554</v>
      </c>
      <c r="D314" s="155">
        <v>0.91500000000000004</v>
      </c>
      <c r="E314" s="154">
        <v>454173.56690999999</v>
      </c>
      <c r="F314" s="154">
        <v>451527.687989167</v>
      </c>
      <c r="G314" s="154">
        <v>5744.3347410967199</v>
      </c>
      <c r="H314" s="154">
        <v>418.57486723076403</v>
      </c>
      <c r="I314" s="154">
        <v>32901659</v>
      </c>
      <c r="J314" s="154">
        <v>0</v>
      </c>
    </row>
    <row r="315" spans="1:10" ht="13.2">
      <c r="A315" s="151" t="s">
        <v>603</v>
      </c>
      <c r="B315" s="154">
        <v>5974</v>
      </c>
      <c r="C315" s="154">
        <v>34990.671000000002</v>
      </c>
      <c r="D315" s="155">
        <v>1.048</v>
      </c>
      <c r="E315" s="154">
        <v>36670.223208000003</v>
      </c>
      <c r="F315" s="154">
        <v>36456.593490911</v>
      </c>
      <c r="G315" s="154">
        <v>6102.5432693188804</v>
      </c>
      <c r="H315" s="154">
        <v>776.78339545292101</v>
      </c>
      <c r="I315" s="154">
        <v>4640504</v>
      </c>
      <c r="J315" s="154">
        <v>0</v>
      </c>
    </row>
    <row r="316" spans="1:10" ht="13.2">
      <c r="A316" s="151" t="s">
        <v>604</v>
      </c>
      <c r="B316" s="154">
        <v>42186</v>
      </c>
      <c r="C316" s="154">
        <v>268928.54499999998</v>
      </c>
      <c r="D316" s="155">
        <v>0.93200000000000005</v>
      </c>
      <c r="E316" s="154">
        <v>250641.40393999999</v>
      </c>
      <c r="F316" s="154">
        <v>249181.242328472</v>
      </c>
      <c r="G316" s="154">
        <v>5906.72835368302</v>
      </c>
      <c r="H316" s="154">
        <v>580.96847981705798</v>
      </c>
      <c r="I316" s="154">
        <v>24508736</v>
      </c>
      <c r="J316" s="154">
        <v>0</v>
      </c>
    </row>
    <row r="317" spans="1:10" ht="13.2">
      <c r="A317" s="151" t="s">
        <v>605</v>
      </c>
      <c r="B317" s="154">
        <v>8042</v>
      </c>
      <c r="C317" s="154">
        <v>63130.233999999997</v>
      </c>
      <c r="D317" s="155">
        <v>0.93400000000000005</v>
      </c>
      <c r="E317" s="154">
        <v>58963.638555999998</v>
      </c>
      <c r="F317" s="154">
        <v>58620.134090488304</v>
      </c>
      <c r="G317" s="154">
        <v>7289.2482082179004</v>
      </c>
      <c r="H317" s="154">
        <v>1963.48833435194</v>
      </c>
      <c r="I317" s="154">
        <v>15790373</v>
      </c>
      <c r="J317" s="154">
        <v>0</v>
      </c>
    </row>
    <row r="318" spans="1:10" ht="13.2">
      <c r="A318" s="152" t="s">
        <v>606</v>
      </c>
      <c r="B318" s="154">
        <v>3297</v>
      </c>
      <c r="C318" s="154">
        <v>24455.472000000002</v>
      </c>
      <c r="D318" s="155">
        <v>1.0329999999999999</v>
      </c>
      <c r="E318" s="154">
        <v>25262.502575999999</v>
      </c>
      <c r="F318" s="154">
        <v>25115.3308162957</v>
      </c>
      <c r="G318" s="154">
        <v>7617.63142744789</v>
      </c>
      <c r="H318" s="154">
        <v>2291.8715535819301</v>
      </c>
      <c r="I318" s="154">
        <v>7556301</v>
      </c>
      <c r="J318" s="154">
        <v>0</v>
      </c>
    </row>
    <row r="319" spans="1:10" ht="13.8" thickBot="1">
      <c r="A319" s="153" t="s">
        <v>607</v>
      </c>
      <c r="B319" s="156">
        <v>4216</v>
      </c>
      <c r="C319" s="156">
        <v>43273.37</v>
      </c>
      <c r="D319" s="157">
        <v>0.88200000000000001</v>
      </c>
      <c r="E319" s="156">
        <v>38167.11234</v>
      </c>
      <c r="F319" s="156">
        <v>37944.762195986703</v>
      </c>
      <c r="G319" s="156">
        <v>9000.1807865243609</v>
      </c>
      <c r="H319" s="156">
        <v>3674.4209126584001</v>
      </c>
      <c r="I319" s="156">
        <v>15491359</v>
      </c>
      <c r="J319" s="156">
        <v>0</v>
      </c>
    </row>
    <row r="320" spans="1:10" ht="13.2">
      <c r="A320" s="145"/>
    </row>
    <row r="321" spans="1:1" ht="13.2">
      <c r="A321" s="145"/>
    </row>
    <row r="322" spans="1:1" ht="13.2">
      <c r="A322" s="145"/>
    </row>
  </sheetData>
  <mergeCells count="4">
    <mergeCell ref="F2:G2"/>
    <mergeCell ref="F3:G3"/>
    <mergeCell ref="F4:G4"/>
    <mergeCell ref="F5:G5"/>
  </mergeCells>
  <pageMargins left="0.70866141732283472" right="0.15748031496062992" top="1.1811023622047245" bottom="0.62992125984251968" header="0.39370078740157483" footer="0.39370078740157483"/>
  <pageSetup paperSize="9" scale="80" orientation="portrait" r:id="rId1"/>
  <headerFooter alignWithMargins="0"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P324"/>
  <sheetViews>
    <sheetView showGridLines="0" zoomScaleNormal="100" workbookViewId="0">
      <pane ySplit="8" topLeftCell="A9" activePane="bottomLeft" state="frozen"/>
      <selection pane="bottomLeft" activeCell="A2" sqref="A2"/>
    </sheetView>
  </sheetViews>
  <sheetFormatPr defaultColWidth="0" defaultRowHeight="13.2"/>
  <cols>
    <col min="1" max="1" width="21.33203125" style="11" customWidth="1"/>
    <col min="2" max="2" width="12.33203125" style="11" customWidth="1"/>
    <col min="3" max="3" width="11.33203125" style="11" customWidth="1"/>
    <col min="4" max="4" width="9.6640625" style="11" bestFit="1" customWidth="1"/>
    <col min="5" max="5" width="9.44140625" style="11" bestFit="1" customWidth="1"/>
    <col min="6" max="6" width="9.6640625" style="11" bestFit="1" customWidth="1"/>
    <col min="7" max="7" width="9.88671875" style="11" bestFit="1" customWidth="1"/>
    <col min="8" max="9" width="10.5546875" style="11" bestFit="1" customWidth="1"/>
    <col min="10" max="10" width="10.88671875" style="11" bestFit="1" customWidth="1"/>
    <col min="11" max="11" width="9.88671875" style="11" bestFit="1" customWidth="1"/>
    <col min="12" max="12" width="10.5546875" style="11" bestFit="1" customWidth="1"/>
    <col min="13" max="13" width="10.109375" style="11" bestFit="1" customWidth="1"/>
    <col min="14" max="14" width="13" style="11" bestFit="1" customWidth="1"/>
    <col min="15" max="15" width="12" style="11" customWidth="1"/>
    <col min="16" max="16" width="5" style="11" customWidth="1"/>
    <col min="17" max="16384" width="9.109375" style="11" hidden="1"/>
  </cols>
  <sheetData>
    <row r="1" spans="1:15" ht="16.2" thickBot="1">
      <c r="A1" s="27" t="s">
        <v>611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5" ht="15.6">
      <c r="A2" s="31" t="s">
        <v>6</v>
      </c>
      <c r="B2" s="204" t="s">
        <v>608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14" t="s">
        <v>34</v>
      </c>
      <c r="N2" s="13" t="s">
        <v>35</v>
      </c>
      <c r="O2" s="13" t="s">
        <v>8</v>
      </c>
    </row>
    <row r="3" spans="1:15">
      <c r="B3" s="16" t="s">
        <v>36</v>
      </c>
      <c r="C3" s="32" t="s">
        <v>37</v>
      </c>
      <c r="D3" s="16" t="s">
        <v>38</v>
      </c>
      <c r="E3" s="16" t="s">
        <v>39</v>
      </c>
      <c r="F3" s="16" t="s">
        <v>40</v>
      </c>
      <c r="G3" s="16" t="s">
        <v>41</v>
      </c>
      <c r="H3" s="16" t="s">
        <v>41</v>
      </c>
      <c r="I3" s="206" t="s">
        <v>42</v>
      </c>
      <c r="J3" s="207"/>
      <c r="K3" s="207"/>
      <c r="L3" s="16" t="s">
        <v>43</v>
      </c>
      <c r="M3" s="16" t="s">
        <v>44</v>
      </c>
      <c r="N3" s="16" t="s">
        <v>45</v>
      </c>
      <c r="O3" s="15" t="s">
        <v>14</v>
      </c>
    </row>
    <row r="4" spans="1:15">
      <c r="A4" s="33" t="s">
        <v>19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51</v>
      </c>
      <c r="I4" s="16" t="s">
        <v>52</v>
      </c>
      <c r="J4" s="16" t="s">
        <v>53</v>
      </c>
      <c r="K4" s="16" t="s">
        <v>54</v>
      </c>
      <c r="L4" s="16" t="s">
        <v>55</v>
      </c>
      <c r="M4" s="16" t="s">
        <v>56</v>
      </c>
      <c r="N4" s="16" t="s">
        <v>57</v>
      </c>
      <c r="O4" s="15" t="s">
        <v>20</v>
      </c>
    </row>
    <row r="5" spans="1:15" ht="15.6">
      <c r="A5" s="34"/>
      <c r="B5" s="16" t="s">
        <v>58</v>
      </c>
      <c r="C5" s="16" t="s">
        <v>59</v>
      </c>
      <c r="D5" s="16" t="s">
        <v>60</v>
      </c>
      <c r="E5" s="16" t="s">
        <v>61</v>
      </c>
      <c r="F5" s="16" t="s">
        <v>60</v>
      </c>
      <c r="G5" s="16" t="s">
        <v>62</v>
      </c>
      <c r="H5" s="16" t="s">
        <v>63</v>
      </c>
      <c r="I5" s="16" t="s">
        <v>64</v>
      </c>
      <c r="J5" s="16" t="s">
        <v>65</v>
      </c>
      <c r="K5" s="16" t="s">
        <v>64</v>
      </c>
      <c r="L5" s="16" t="s">
        <v>66</v>
      </c>
      <c r="M5" s="16" t="s">
        <v>67</v>
      </c>
      <c r="N5" s="35" t="s">
        <v>297</v>
      </c>
      <c r="O5" s="15" t="s">
        <v>16</v>
      </c>
    </row>
    <row r="6" spans="1:15">
      <c r="A6" s="34"/>
      <c r="B6" s="16"/>
      <c r="C6" s="16" t="s">
        <v>68</v>
      </c>
      <c r="D6" s="16" t="s">
        <v>69</v>
      </c>
      <c r="E6" s="16" t="s">
        <v>70</v>
      </c>
      <c r="F6" s="16" t="s">
        <v>69</v>
      </c>
      <c r="G6" s="16" t="s">
        <v>71</v>
      </c>
      <c r="H6" s="16" t="s">
        <v>72</v>
      </c>
      <c r="I6" s="16" t="s">
        <v>73</v>
      </c>
      <c r="J6" s="16" t="s">
        <v>74</v>
      </c>
      <c r="K6" s="16" t="s">
        <v>73</v>
      </c>
      <c r="L6" s="16" t="s">
        <v>75</v>
      </c>
      <c r="M6" s="36" t="s">
        <v>609</v>
      </c>
      <c r="N6" s="15" t="s">
        <v>76</v>
      </c>
      <c r="O6" s="35" t="s">
        <v>297</v>
      </c>
    </row>
    <row r="7" spans="1:15">
      <c r="A7" s="37"/>
      <c r="B7" s="38"/>
      <c r="C7" s="39" t="s">
        <v>77</v>
      </c>
      <c r="D7" s="38"/>
      <c r="E7" s="38"/>
      <c r="F7" s="38"/>
      <c r="G7" s="38"/>
      <c r="H7" s="38"/>
      <c r="I7" s="39" t="s">
        <v>78</v>
      </c>
      <c r="J7" s="38"/>
      <c r="K7" s="39" t="s">
        <v>78</v>
      </c>
      <c r="L7" s="38" t="s">
        <v>79</v>
      </c>
      <c r="M7" s="39" t="s">
        <v>80</v>
      </c>
      <c r="N7" s="39"/>
    </row>
    <row r="8" spans="1:15" ht="15" customHeight="1">
      <c r="A8" s="40" t="s">
        <v>263</v>
      </c>
      <c r="B8" s="41">
        <v>602785</v>
      </c>
      <c r="C8" s="41"/>
      <c r="D8" s="41">
        <v>76139</v>
      </c>
      <c r="E8" s="41">
        <v>30456</v>
      </c>
      <c r="F8" s="41">
        <v>76139</v>
      </c>
      <c r="G8" s="41">
        <v>304558</v>
      </c>
      <c r="H8" s="41">
        <v>167507</v>
      </c>
      <c r="I8" s="41">
        <v>1261765</v>
      </c>
      <c r="J8" s="41">
        <v>454235</v>
      </c>
      <c r="K8" s="41">
        <v>1009412</v>
      </c>
      <c r="L8" s="41">
        <v>213261</v>
      </c>
      <c r="M8" s="41">
        <v>301393</v>
      </c>
      <c r="N8" s="42"/>
      <c r="O8" s="43"/>
    </row>
    <row r="9" spans="1:15" ht="18" customHeight="1">
      <c r="A9" s="21" t="s">
        <v>32</v>
      </c>
      <c r="B9" s="81">
        <v>5218</v>
      </c>
      <c r="C9" s="81">
        <v>52</v>
      </c>
      <c r="D9" s="81">
        <v>7293</v>
      </c>
      <c r="E9" s="81">
        <v>18722</v>
      </c>
      <c r="F9" s="81">
        <v>3990</v>
      </c>
      <c r="G9" s="81">
        <v>9132</v>
      </c>
      <c r="H9" s="81">
        <v>4558</v>
      </c>
      <c r="I9" s="81">
        <v>859</v>
      </c>
      <c r="J9" s="81">
        <v>67</v>
      </c>
      <c r="K9" s="81">
        <v>28095</v>
      </c>
      <c r="L9" s="81">
        <v>38425</v>
      </c>
      <c r="M9" s="81">
        <v>14204</v>
      </c>
      <c r="N9" s="81">
        <v>4396484</v>
      </c>
      <c r="O9" s="81">
        <v>54433725.557999998</v>
      </c>
    </row>
    <row r="10" spans="1:15" ht="18.75" customHeight="1">
      <c r="A10" s="145" t="s">
        <v>298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>
      <c r="A11" s="151" t="s">
        <v>287</v>
      </c>
      <c r="B11" s="17">
        <v>77</v>
      </c>
      <c r="C11" s="17" t="s">
        <v>939</v>
      </c>
      <c r="D11" s="17">
        <v>141</v>
      </c>
      <c r="E11" s="17">
        <v>202</v>
      </c>
      <c r="F11" s="17">
        <v>66</v>
      </c>
      <c r="G11" s="17">
        <v>72</v>
      </c>
      <c r="H11" s="17">
        <v>74</v>
      </c>
      <c r="I11" s="17">
        <v>8</v>
      </c>
      <c r="J11" s="17">
        <v>0</v>
      </c>
      <c r="K11" s="17">
        <v>223</v>
      </c>
      <c r="L11" s="17">
        <v>369</v>
      </c>
      <c r="M11" s="17">
        <v>179</v>
      </c>
      <c r="N11" s="17">
        <v>57915</v>
      </c>
      <c r="O11" s="17">
        <v>527798.89099999995</v>
      </c>
    </row>
    <row r="12" spans="1:15">
      <c r="A12" s="151" t="s">
        <v>299</v>
      </c>
      <c r="B12" s="17">
        <v>18</v>
      </c>
      <c r="C12" s="17">
        <v>0</v>
      </c>
      <c r="D12" s="17">
        <v>24</v>
      </c>
      <c r="E12" s="17">
        <v>37</v>
      </c>
      <c r="F12" s="17">
        <v>29</v>
      </c>
      <c r="G12" s="17">
        <v>30</v>
      </c>
      <c r="H12" s="17">
        <v>17</v>
      </c>
      <c r="I12" s="17" t="s">
        <v>939</v>
      </c>
      <c r="J12" s="17">
        <v>0</v>
      </c>
      <c r="K12" s="17">
        <v>69</v>
      </c>
      <c r="L12" s="17">
        <v>90</v>
      </c>
      <c r="M12" s="17">
        <v>29</v>
      </c>
      <c r="N12" s="17">
        <v>8743</v>
      </c>
      <c r="O12" s="17">
        <v>138108.33799999999</v>
      </c>
    </row>
    <row r="13" spans="1:15">
      <c r="A13" s="151" t="s">
        <v>300</v>
      </c>
      <c r="B13" s="17">
        <v>8</v>
      </c>
      <c r="C13" s="17">
        <v>0</v>
      </c>
      <c r="D13" s="17">
        <v>12</v>
      </c>
      <c r="E13" s="17">
        <v>42</v>
      </c>
      <c r="F13" s="17">
        <v>11</v>
      </c>
      <c r="G13" s="17">
        <v>35</v>
      </c>
      <c r="H13" s="17">
        <v>15</v>
      </c>
      <c r="I13" s="17">
        <v>7</v>
      </c>
      <c r="J13" s="17">
        <v>0</v>
      </c>
      <c r="K13" s="17">
        <v>95</v>
      </c>
      <c r="L13" s="17">
        <v>108</v>
      </c>
      <c r="M13" s="17">
        <v>25</v>
      </c>
      <c r="N13" s="17">
        <v>9226</v>
      </c>
      <c r="O13" s="17">
        <v>165544.272</v>
      </c>
    </row>
    <row r="14" spans="1:15">
      <c r="A14" s="151" t="s">
        <v>301</v>
      </c>
      <c r="B14" s="17">
        <v>23</v>
      </c>
      <c r="C14" s="17">
        <v>0</v>
      </c>
      <c r="D14" s="17">
        <v>73</v>
      </c>
      <c r="E14" s="17">
        <v>138</v>
      </c>
      <c r="F14" s="17">
        <v>51</v>
      </c>
      <c r="G14" s="17">
        <v>104</v>
      </c>
      <c r="H14" s="17">
        <v>31</v>
      </c>
      <c r="I14" s="17">
        <v>11</v>
      </c>
      <c r="J14" s="17">
        <v>0</v>
      </c>
      <c r="K14" s="17">
        <v>171</v>
      </c>
      <c r="L14" s="17">
        <v>282</v>
      </c>
      <c r="M14" s="17">
        <v>141</v>
      </c>
      <c r="N14" s="17">
        <v>43492</v>
      </c>
      <c r="O14" s="17">
        <v>396991.85</v>
      </c>
    </row>
    <row r="15" spans="1:15">
      <c r="A15" s="151" t="s">
        <v>302</v>
      </c>
      <c r="B15" s="17">
        <v>39</v>
      </c>
      <c r="C15" s="17" t="s">
        <v>939</v>
      </c>
      <c r="D15" s="17">
        <v>28</v>
      </c>
      <c r="E15" s="17">
        <v>170</v>
      </c>
      <c r="F15" s="17">
        <v>54</v>
      </c>
      <c r="G15" s="17">
        <v>59</v>
      </c>
      <c r="H15" s="17">
        <v>53</v>
      </c>
      <c r="I15" s="17">
        <v>6</v>
      </c>
      <c r="J15" s="17">
        <v>0</v>
      </c>
      <c r="K15" s="17">
        <v>207</v>
      </c>
      <c r="L15" s="17">
        <v>316</v>
      </c>
      <c r="M15" s="17">
        <v>144</v>
      </c>
      <c r="N15" s="17">
        <v>44015</v>
      </c>
      <c r="O15" s="17">
        <v>432498.48300000001</v>
      </c>
    </row>
    <row r="16" spans="1:15">
      <c r="A16" s="151" t="s">
        <v>303</v>
      </c>
      <c r="B16" s="17">
        <v>64</v>
      </c>
      <c r="C16" s="17">
        <v>0</v>
      </c>
      <c r="D16" s="17">
        <v>91</v>
      </c>
      <c r="E16" s="17">
        <v>51</v>
      </c>
      <c r="F16" s="17">
        <v>72</v>
      </c>
      <c r="G16" s="17">
        <v>40</v>
      </c>
      <c r="H16" s="17">
        <v>39</v>
      </c>
      <c r="I16" s="17">
        <v>6</v>
      </c>
      <c r="J16" s="17">
        <v>0</v>
      </c>
      <c r="K16" s="17">
        <v>189</v>
      </c>
      <c r="L16" s="17">
        <v>264</v>
      </c>
      <c r="M16" s="17">
        <v>93</v>
      </c>
      <c r="N16" s="17">
        <v>34439</v>
      </c>
      <c r="O16" s="17">
        <v>388376.15700000001</v>
      </c>
    </row>
    <row r="17" spans="1:15">
      <c r="A17" s="151" t="s">
        <v>304</v>
      </c>
      <c r="B17" s="17">
        <v>13</v>
      </c>
      <c r="C17" s="17">
        <v>0</v>
      </c>
      <c r="D17" s="17">
        <v>29</v>
      </c>
      <c r="E17" s="17">
        <v>88</v>
      </c>
      <c r="F17" s="17">
        <v>30</v>
      </c>
      <c r="G17" s="17">
        <v>42</v>
      </c>
      <c r="H17" s="17">
        <v>31</v>
      </c>
      <c r="I17" s="17">
        <v>6</v>
      </c>
      <c r="J17" s="17">
        <v>0</v>
      </c>
      <c r="K17" s="17">
        <v>134</v>
      </c>
      <c r="L17" s="17">
        <v>157</v>
      </c>
      <c r="M17" s="17">
        <v>50</v>
      </c>
      <c r="N17" s="17">
        <v>16460</v>
      </c>
      <c r="O17" s="17">
        <v>240836.11199999999</v>
      </c>
    </row>
    <row r="18" spans="1:15">
      <c r="A18" s="151" t="s">
        <v>305</v>
      </c>
      <c r="B18" s="17">
        <v>58</v>
      </c>
      <c r="C18" s="17">
        <v>0</v>
      </c>
      <c r="D18" s="17">
        <v>80</v>
      </c>
      <c r="E18" s="17">
        <v>118</v>
      </c>
      <c r="F18" s="17">
        <v>95</v>
      </c>
      <c r="G18" s="17">
        <v>123</v>
      </c>
      <c r="H18" s="17">
        <v>66</v>
      </c>
      <c r="I18" s="17">
        <v>4</v>
      </c>
      <c r="J18" s="17">
        <v>0</v>
      </c>
      <c r="K18" s="17">
        <v>168</v>
      </c>
      <c r="L18" s="17">
        <v>254</v>
      </c>
      <c r="M18" s="17">
        <v>122</v>
      </c>
      <c r="N18" s="17">
        <v>38030</v>
      </c>
      <c r="O18" s="17">
        <v>403992.27500000002</v>
      </c>
    </row>
    <row r="19" spans="1:15">
      <c r="A19" s="151" t="s">
        <v>306</v>
      </c>
      <c r="B19" s="17">
        <v>18</v>
      </c>
      <c r="C19" s="17">
        <v>0</v>
      </c>
      <c r="D19" s="17">
        <v>20</v>
      </c>
      <c r="E19" s="17">
        <v>129</v>
      </c>
      <c r="F19" s="17">
        <v>16</v>
      </c>
      <c r="G19" s="17">
        <v>46</v>
      </c>
      <c r="H19" s="17">
        <v>20</v>
      </c>
      <c r="I19" s="17">
        <v>8</v>
      </c>
      <c r="J19" s="17">
        <v>0</v>
      </c>
      <c r="K19" s="17">
        <v>185</v>
      </c>
      <c r="L19" s="17">
        <v>278</v>
      </c>
      <c r="M19" s="17">
        <v>80</v>
      </c>
      <c r="N19" s="17">
        <v>0</v>
      </c>
      <c r="O19" s="17">
        <v>315113.10399999999</v>
      </c>
    </row>
    <row r="20" spans="1:15">
      <c r="A20" s="151" t="s">
        <v>307</v>
      </c>
      <c r="B20" s="17">
        <v>6</v>
      </c>
      <c r="C20" s="17">
        <v>0</v>
      </c>
      <c r="D20" s="17" t="s">
        <v>939</v>
      </c>
      <c r="E20" s="17">
        <v>17</v>
      </c>
      <c r="F20" s="17">
        <v>5</v>
      </c>
      <c r="G20" s="17">
        <v>5</v>
      </c>
      <c r="H20" s="17">
        <v>6</v>
      </c>
      <c r="I20" s="17" t="s">
        <v>939</v>
      </c>
      <c r="J20" s="17">
        <v>0</v>
      </c>
      <c r="K20" s="17">
        <v>24</v>
      </c>
      <c r="L20" s="17">
        <v>32</v>
      </c>
      <c r="M20" s="17">
        <v>14</v>
      </c>
      <c r="N20" s="17">
        <v>4049</v>
      </c>
      <c r="O20" s="17">
        <v>47851.913</v>
      </c>
    </row>
    <row r="21" spans="1:15">
      <c r="A21" s="151" t="s">
        <v>308</v>
      </c>
      <c r="B21" s="17">
        <v>9</v>
      </c>
      <c r="C21" s="17">
        <v>0</v>
      </c>
      <c r="D21" s="17">
        <v>6</v>
      </c>
      <c r="E21" s="17">
        <v>56</v>
      </c>
      <c r="F21" s="17">
        <v>10</v>
      </c>
      <c r="G21" s="17">
        <v>30</v>
      </c>
      <c r="H21" s="17">
        <v>17</v>
      </c>
      <c r="I21" s="17" t="s">
        <v>939</v>
      </c>
      <c r="J21" s="17">
        <v>0</v>
      </c>
      <c r="K21" s="17">
        <v>57</v>
      </c>
      <c r="L21" s="17">
        <v>88</v>
      </c>
      <c r="M21" s="17">
        <v>40</v>
      </c>
      <c r="N21" s="17">
        <v>13035</v>
      </c>
      <c r="O21" s="17">
        <v>122989.121</v>
      </c>
    </row>
    <row r="22" spans="1:15">
      <c r="A22" s="151" t="s">
        <v>309</v>
      </c>
      <c r="B22" s="17">
        <v>10</v>
      </c>
      <c r="C22" s="17">
        <v>0</v>
      </c>
      <c r="D22" s="17">
        <v>9</v>
      </c>
      <c r="E22" s="17">
        <v>24</v>
      </c>
      <c r="F22" s="17">
        <v>14</v>
      </c>
      <c r="G22" s="17">
        <v>25</v>
      </c>
      <c r="H22" s="17">
        <v>14</v>
      </c>
      <c r="I22" s="17">
        <v>0</v>
      </c>
      <c r="J22" s="17">
        <v>0</v>
      </c>
      <c r="K22" s="17">
        <v>37</v>
      </c>
      <c r="L22" s="17">
        <v>46</v>
      </c>
      <c r="M22" s="17">
        <v>26</v>
      </c>
      <c r="N22" s="17">
        <v>7835</v>
      </c>
      <c r="O22" s="17">
        <v>81298.506999999998</v>
      </c>
    </row>
    <row r="23" spans="1:15">
      <c r="A23" s="151" t="s">
        <v>310</v>
      </c>
      <c r="B23" s="17">
        <v>37</v>
      </c>
      <c r="C23" s="17">
        <v>0</v>
      </c>
      <c r="D23" s="17">
        <v>49</v>
      </c>
      <c r="E23" s="17">
        <v>43</v>
      </c>
      <c r="F23" s="17">
        <v>22</v>
      </c>
      <c r="G23" s="17">
        <v>48</v>
      </c>
      <c r="H23" s="17">
        <v>24</v>
      </c>
      <c r="I23" s="17" t="s">
        <v>939</v>
      </c>
      <c r="J23" s="17">
        <v>4</v>
      </c>
      <c r="K23" s="17">
        <v>96</v>
      </c>
      <c r="L23" s="17">
        <v>154</v>
      </c>
      <c r="M23" s="17">
        <v>61</v>
      </c>
      <c r="N23" s="17">
        <v>17512</v>
      </c>
      <c r="O23" s="17">
        <v>218902.42800000001</v>
      </c>
    </row>
    <row r="24" spans="1:15">
      <c r="A24" s="151" t="s">
        <v>311</v>
      </c>
      <c r="B24" s="17">
        <v>24</v>
      </c>
      <c r="C24" s="17">
        <v>0</v>
      </c>
      <c r="D24" s="17">
        <v>62</v>
      </c>
      <c r="E24" s="17">
        <v>72</v>
      </c>
      <c r="F24" s="17">
        <v>49</v>
      </c>
      <c r="G24" s="17">
        <v>61</v>
      </c>
      <c r="H24" s="17">
        <v>61</v>
      </c>
      <c r="I24" s="17">
        <v>4</v>
      </c>
      <c r="J24" s="17">
        <v>0</v>
      </c>
      <c r="K24" s="17">
        <v>154</v>
      </c>
      <c r="L24" s="17">
        <v>235</v>
      </c>
      <c r="M24" s="17">
        <v>103</v>
      </c>
      <c r="N24" s="17">
        <v>31725</v>
      </c>
      <c r="O24" s="17">
        <v>327288.38799999998</v>
      </c>
    </row>
    <row r="25" spans="1:15">
      <c r="A25" s="151" t="s">
        <v>312</v>
      </c>
      <c r="B25" s="17">
        <v>38</v>
      </c>
      <c r="C25" s="17">
        <v>0</v>
      </c>
      <c r="D25" s="17">
        <v>33</v>
      </c>
      <c r="E25" s="17">
        <v>55</v>
      </c>
      <c r="F25" s="17">
        <v>34</v>
      </c>
      <c r="G25" s="17">
        <v>32</v>
      </c>
      <c r="H25" s="17">
        <v>39</v>
      </c>
      <c r="I25" s="17" t="s">
        <v>939</v>
      </c>
      <c r="J25" s="17">
        <v>0</v>
      </c>
      <c r="K25" s="17">
        <v>111</v>
      </c>
      <c r="L25" s="17">
        <v>164</v>
      </c>
      <c r="M25" s="17">
        <v>69</v>
      </c>
      <c r="N25" s="17">
        <v>21165</v>
      </c>
      <c r="O25" s="17">
        <v>238726.8</v>
      </c>
    </row>
    <row r="26" spans="1:15">
      <c r="A26" s="151" t="s">
        <v>313</v>
      </c>
      <c r="B26" s="17">
        <v>281</v>
      </c>
      <c r="C26" s="17" t="s">
        <v>939</v>
      </c>
      <c r="D26" s="17">
        <v>686</v>
      </c>
      <c r="E26" s="17">
        <v>516</v>
      </c>
      <c r="F26" s="17">
        <v>439</v>
      </c>
      <c r="G26" s="17">
        <v>659</v>
      </c>
      <c r="H26" s="17">
        <v>431</v>
      </c>
      <c r="I26" s="17">
        <v>72</v>
      </c>
      <c r="J26" s="17" t="s">
        <v>939</v>
      </c>
      <c r="K26" s="17">
        <v>1614</v>
      </c>
      <c r="L26" s="17">
        <v>2837</v>
      </c>
      <c r="M26" s="17">
        <v>1120</v>
      </c>
      <c r="N26" s="17">
        <v>338904</v>
      </c>
      <c r="O26" s="17">
        <v>3545028.61</v>
      </c>
    </row>
    <row r="27" spans="1:15">
      <c r="A27" s="151" t="s">
        <v>314</v>
      </c>
      <c r="B27" s="17">
        <v>15</v>
      </c>
      <c r="C27" s="17">
        <v>0</v>
      </c>
      <c r="D27" s="17">
        <v>21</v>
      </c>
      <c r="E27" s="17">
        <v>33</v>
      </c>
      <c r="F27" s="17">
        <v>16</v>
      </c>
      <c r="G27" s="17">
        <v>21</v>
      </c>
      <c r="H27" s="17">
        <v>21</v>
      </c>
      <c r="I27" s="17" t="s">
        <v>939</v>
      </c>
      <c r="J27" s="17">
        <v>0</v>
      </c>
      <c r="K27" s="17">
        <v>60</v>
      </c>
      <c r="L27" s="17">
        <v>109</v>
      </c>
      <c r="M27" s="17">
        <v>46</v>
      </c>
      <c r="N27" s="17">
        <v>14474</v>
      </c>
      <c r="O27" s="17">
        <v>138710.87299999999</v>
      </c>
    </row>
    <row r="28" spans="1:15">
      <c r="A28" s="151" t="s">
        <v>315</v>
      </c>
      <c r="B28" s="17">
        <v>52</v>
      </c>
      <c r="C28" s="17" t="s">
        <v>939</v>
      </c>
      <c r="D28" s="17">
        <v>67</v>
      </c>
      <c r="E28" s="17">
        <v>182</v>
      </c>
      <c r="F28" s="17">
        <v>52</v>
      </c>
      <c r="G28" s="17">
        <v>89</v>
      </c>
      <c r="H28" s="17">
        <v>69</v>
      </c>
      <c r="I28" s="17">
        <v>6</v>
      </c>
      <c r="J28" s="17">
        <v>0</v>
      </c>
      <c r="K28" s="17">
        <v>398</v>
      </c>
      <c r="L28" s="17">
        <v>588</v>
      </c>
      <c r="M28" s="17">
        <v>177</v>
      </c>
      <c r="N28" s="17">
        <v>60585</v>
      </c>
      <c r="O28" s="17">
        <v>732654.80799999996</v>
      </c>
    </row>
    <row r="29" spans="1:15">
      <c r="A29" s="151" t="s">
        <v>316</v>
      </c>
      <c r="B29" s="17">
        <v>30</v>
      </c>
      <c r="C29" s="17">
        <v>0</v>
      </c>
      <c r="D29" s="17">
        <v>42</v>
      </c>
      <c r="E29" s="17">
        <v>74</v>
      </c>
      <c r="F29" s="17">
        <v>49</v>
      </c>
      <c r="G29" s="17">
        <v>85</v>
      </c>
      <c r="H29" s="17">
        <v>20</v>
      </c>
      <c r="I29" s="17">
        <v>5</v>
      </c>
      <c r="J29" s="17" t="s">
        <v>939</v>
      </c>
      <c r="K29" s="17">
        <v>117</v>
      </c>
      <c r="L29" s="17">
        <v>171</v>
      </c>
      <c r="M29" s="17">
        <v>70</v>
      </c>
      <c r="N29" s="17">
        <v>21744</v>
      </c>
      <c r="O29" s="17">
        <v>260676.91800000001</v>
      </c>
    </row>
    <row r="30" spans="1:15">
      <c r="A30" s="151" t="s">
        <v>317</v>
      </c>
      <c r="B30" s="17">
        <v>16</v>
      </c>
      <c r="C30" s="17">
        <v>0</v>
      </c>
      <c r="D30" s="17">
        <v>48</v>
      </c>
      <c r="E30" s="17">
        <v>33</v>
      </c>
      <c r="F30" s="17">
        <v>32</v>
      </c>
      <c r="G30" s="17">
        <v>65</v>
      </c>
      <c r="H30" s="17">
        <v>51</v>
      </c>
      <c r="I30" s="17">
        <v>6</v>
      </c>
      <c r="J30" s="17">
        <v>0</v>
      </c>
      <c r="K30" s="17">
        <v>146</v>
      </c>
      <c r="L30" s="17">
        <v>224</v>
      </c>
      <c r="M30" s="17">
        <v>96</v>
      </c>
      <c r="N30" s="17">
        <v>29660</v>
      </c>
      <c r="O30" s="17">
        <v>306388.78899999999</v>
      </c>
    </row>
    <row r="31" spans="1:15">
      <c r="A31" s="151" t="s">
        <v>318</v>
      </c>
      <c r="B31" s="17">
        <v>25</v>
      </c>
      <c r="C31" s="17">
        <v>0</v>
      </c>
      <c r="D31" s="17">
        <v>67</v>
      </c>
      <c r="E31" s="17">
        <v>22</v>
      </c>
      <c r="F31" s="17">
        <v>24</v>
      </c>
      <c r="G31" s="17">
        <v>47</v>
      </c>
      <c r="H31" s="17">
        <v>26</v>
      </c>
      <c r="I31" s="17" t="s">
        <v>939</v>
      </c>
      <c r="J31" s="17">
        <v>0</v>
      </c>
      <c r="K31" s="17">
        <v>127</v>
      </c>
      <c r="L31" s="17">
        <v>181</v>
      </c>
      <c r="M31" s="17">
        <v>68</v>
      </c>
      <c r="N31" s="17">
        <v>22428</v>
      </c>
      <c r="O31" s="17">
        <v>254841.29800000001</v>
      </c>
    </row>
    <row r="32" spans="1:15">
      <c r="A32" s="151" t="s">
        <v>319</v>
      </c>
      <c r="B32" s="17">
        <v>10</v>
      </c>
      <c r="C32" s="17">
        <v>0</v>
      </c>
      <c r="D32" s="17">
        <v>31</v>
      </c>
      <c r="E32" s="17">
        <v>23</v>
      </c>
      <c r="F32" s="17">
        <v>16</v>
      </c>
      <c r="G32" s="17">
        <v>10</v>
      </c>
      <c r="H32" s="17">
        <v>21</v>
      </c>
      <c r="I32" s="17">
        <v>5</v>
      </c>
      <c r="J32" s="17">
        <v>0</v>
      </c>
      <c r="K32" s="17">
        <v>55</v>
      </c>
      <c r="L32" s="17">
        <v>95</v>
      </c>
      <c r="M32" s="17">
        <v>44</v>
      </c>
      <c r="N32" s="17">
        <v>14314</v>
      </c>
      <c r="O32" s="17">
        <v>126531.67</v>
      </c>
    </row>
    <row r="33" spans="1:15">
      <c r="A33" s="151" t="s">
        <v>320</v>
      </c>
      <c r="B33" s="17">
        <v>10</v>
      </c>
      <c r="C33" s="17" t="s">
        <v>939</v>
      </c>
      <c r="D33" s="17">
        <v>14</v>
      </c>
      <c r="E33" s="17">
        <v>19</v>
      </c>
      <c r="F33" s="17">
        <v>17</v>
      </c>
      <c r="G33" s="17">
        <v>34</v>
      </c>
      <c r="H33" s="17">
        <v>22</v>
      </c>
      <c r="I33" s="17" t="s">
        <v>939</v>
      </c>
      <c r="J33" s="17">
        <v>0</v>
      </c>
      <c r="K33" s="17">
        <v>117</v>
      </c>
      <c r="L33" s="17">
        <v>118</v>
      </c>
      <c r="M33" s="17">
        <v>45</v>
      </c>
      <c r="N33" s="17">
        <v>13853</v>
      </c>
      <c r="O33" s="17">
        <v>194347.61600000001</v>
      </c>
    </row>
    <row r="34" spans="1:15">
      <c r="A34" s="151" t="s">
        <v>321</v>
      </c>
      <c r="B34" s="17">
        <v>5</v>
      </c>
      <c r="C34" s="17">
        <v>0</v>
      </c>
      <c r="D34" s="17">
        <v>8</v>
      </c>
      <c r="E34" s="17">
        <v>10</v>
      </c>
      <c r="F34" s="17">
        <v>8</v>
      </c>
      <c r="G34" s="17">
        <v>8</v>
      </c>
      <c r="H34" s="17">
        <v>5</v>
      </c>
      <c r="I34" s="17" t="s">
        <v>939</v>
      </c>
      <c r="J34" s="17">
        <v>0</v>
      </c>
      <c r="K34" s="17">
        <v>21</v>
      </c>
      <c r="L34" s="17">
        <v>22</v>
      </c>
      <c r="M34" s="17">
        <v>8</v>
      </c>
      <c r="N34" s="17">
        <v>2980</v>
      </c>
      <c r="O34" s="17">
        <v>41614.775999999998</v>
      </c>
    </row>
    <row r="35" spans="1:15">
      <c r="A35" s="151" t="s">
        <v>322</v>
      </c>
      <c r="B35" s="17">
        <v>9</v>
      </c>
      <c r="C35" s="17">
        <v>0</v>
      </c>
      <c r="D35" s="17">
        <v>56</v>
      </c>
      <c r="E35" s="17">
        <v>12</v>
      </c>
      <c r="F35" s="17">
        <v>11</v>
      </c>
      <c r="G35" s="17">
        <v>55</v>
      </c>
      <c r="H35" s="17">
        <v>37</v>
      </c>
      <c r="I35" s="17">
        <v>6</v>
      </c>
      <c r="J35" s="17">
        <v>0</v>
      </c>
      <c r="K35" s="17">
        <v>82</v>
      </c>
      <c r="L35" s="17">
        <v>118</v>
      </c>
      <c r="M35" s="17">
        <v>61</v>
      </c>
      <c r="N35" s="17">
        <v>19435</v>
      </c>
      <c r="O35" s="17">
        <v>187167.44399999999</v>
      </c>
    </row>
    <row r="36" spans="1:15">
      <c r="A36" s="151" t="s">
        <v>323</v>
      </c>
      <c r="B36" s="17">
        <v>23</v>
      </c>
      <c r="C36" s="17">
        <v>0</v>
      </c>
      <c r="D36" s="17">
        <v>24</v>
      </c>
      <c r="E36" s="17">
        <v>66</v>
      </c>
      <c r="F36" s="17">
        <v>19</v>
      </c>
      <c r="G36" s="17">
        <v>63</v>
      </c>
      <c r="H36" s="17">
        <v>25</v>
      </c>
      <c r="I36" s="17">
        <v>7</v>
      </c>
      <c r="J36" s="17">
        <v>0</v>
      </c>
      <c r="K36" s="17">
        <v>140</v>
      </c>
      <c r="L36" s="17">
        <v>172</v>
      </c>
      <c r="M36" s="17">
        <v>58</v>
      </c>
      <c r="N36" s="17">
        <v>15544</v>
      </c>
      <c r="O36" s="17">
        <v>262378.67800000001</v>
      </c>
    </row>
    <row r="37" spans="1:15" ht="18.75" customHeight="1">
      <c r="A37" s="145" t="s">
        <v>324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>
      <c r="A38" s="151" t="s">
        <v>325</v>
      </c>
      <c r="B38" s="17">
        <v>32</v>
      </c>
      <c r="C38" s="17">
        <v>0</v>
      </c>
      <c r="D38" s="17">
        <v>24</v>
      </c>
      <c r="E38" s="17">
        <v>158</v>
      </c>
      <c r="F38" s="17">
        <v>21</v>
      </c>
      <c r="G38" s="17">
        <v>58</v>
      </c>
      <c r="H38" s="17">
        <v>23</v>
      </c>
      <c r="I38" s="17">
        <v>5</v>
      </c>
      <c r="J38" s="17">
        <v>0</v>
      </c>
      <c r="K38" s="17">
        <v>106</v>
      </c>
      <c r="L38" s="17">
        <v>180</v>
      </c>
      <c r="M38" s="17">
        <v>57</v>
      </c>
      <c r="N38" s="17">
        <v>17587</v>
      </c>
      <c r="O38" s="17">
        <v>235504.326</v>
      </c>
    </row>
    <row r="39" spans="1:15">
      <c r="A39" s="151" t="s">
        <v>326</v>
      </c>
      <c r="B39" s="17">
        <v>4</v>
      </c>
      <c r="C39" s="17">
        <v>0</v>
      </c>
      <c r="D39" s="17">
        <v>4</v>
      </c>
      <c r="E39" s="17">
        <v>72</v>
      </c>
      <c r="F39" s="17" t="s">
        <v>939</v>
      </c>
      <c r="G39" s="17">
        <v>12</v>
      </c>
      <c r="H39" s="17">
        <v>8</v>
      </c>
      <c r="I39" s="17" t="s">
        <v>939</v>
      </c>
      <c r="J39" s="17">
        <v>0</v>
      </c>
      <c r="K39" s="17">
        <v>39</v>
      </c>
      <c r="L39" s="17">
        <v>57</v>
      </c>
      <c r="M39" s="17">
        <v>25</v>
      </c>
      <c r="N39" s="17">
        <v>7824</v>
      </c>
      <c r="O39" s="17">
        <v>79384.718999999997</v>
      </c>
    </row>
    <row r="40" spans="1:15">
      <c r="A40" s="151" t="s">
        <v>327</v>
      </c>
      <c r="B40" s="17">
        <v>10</v>
      </c>
      <c r="C40" s="17" t="s">
        <v>939</v>
      </c>
      <c r="D40" s="17">
        <v>8</v>
      </c>
      <c r="E40" s="17">
        <v>29</v>
      </c>
      <c r="F40" s="17">
        <v>7</v>
      </c>
      <c r="G40" s="17">
        <v>11</v>
      </c>
      <c r="H40" s="17">
        <v>4</v>
      </c>
      <c r="I40" s="17">
        <v>4</v>
      </c>
      <c r="J40" s="17">
        <v>0</v>
      </c>
      <c r="K40" s="17">
        <v>41</v>
      </c>
      <c r="L40" s="17">
        <v>58</v>
      </c>
      <c r="M40" s="17">
        <v>22</v>
      </c>
      <c r="N40" s="17">
        <v>7007</v>
      </c>
      <c r="O40" s="17">
        <v>83910.275999999998</v>
      </c>
    </row>
    <row r="41" spans="1:15">
      <c r="A41" s="151" t="s">
        <v>328</v>
      </c>
      <c r="B41" s="17">
        <v>7</v>
      </c>
      <c r="C41" s="17">
        <v>0</v>
      </c>
      <c r="D41" s="17">
        <v>24</v>
      </c>
      <c r="E41" s="17">
        <v>12</v>
      </c>
      <c r="F41" s="17">
        <v>10</v>
      </c>
      <c r="G41" s="17">
        <v>10</v>
      </c>
      <c r="H41" s="17" t="s">
        <v>939</v>
      </c>
      <c r="I41" s="17" t="s">
        <v>939</v>
      </c>
      <c r="J41" s="17">
        <v>0</v>
      </c>
      <c r="K41" s="17">
        <v>30</v>
      </c>
      <c r="L41" s="17">
        <v>41</v>
      </c>
      <c r="M41" s="17">
        <v>18</v>
      </c>
      <c r="N41" s="17">
        <v>5105</v>
      </c>
      <c r="O41" s="17">
        <v>64063.224000000002</v>
      </c>
    </row>
    <row r="42" spans="1:15">
      <c r="A42" s="151" t="s">
        <v>329</v>
      </c>
      <c r="B42" s="17">
        <v>16</v>
      </c>
      <c r="C42" s="17">
        <v>0</v>
      </c>
      <c r="D42" s="17">
        <v>29</v>
      </c>
      <c r="E42" s="17">
        <v>84</v>
      </c>
      <c r="F42" s="17">
        <v>6</v>
      </c>
      <c r="G42" s="17">
        <v>20</v>
      </c>
      <c r="H42" s="17">
        <v>7</v>
      </c>
      <c r="I42" s="17">
        <v>0</v>
      </c>
      <c r="J42" s="17">
        <v>0</v>
      </c>
      <c r="K42" s="17">
        <v>71</v>
      </c>
      <c r="L42" s="17">
        <v>108</v>
      </c>
      <c r="M42" s="17">
        <v>27</v>
      </c>
      <c r="N42" s="17">
        <v>8420</v>
      </c>
      <c r="O42" s="17">
        <v>133389.489</v>
      </c>
    </row>
    <row r="43" spans="1:15">
      <c r="A43" s="151" t="s">
        <v>330</v>
      </c>
      <c r="B43" s="17">
        <v>131</v>
      </c>
      <c r="C43" s="17">
        <v>0</v>
      </c>
      <c r="D43" s="17">
        <v>251</v>
      </c>
      <c r="E43" s="17">
        <v>376</v>
      </c>
      <c r="F43" s="17">
        <v>148</v>
      </c>
      <c r="G43" s="17">
        <v>179</v>
      </c>
      <c r="H43" s="17">
        <v>102</v>
      </c>
      <c r="I43" s="17">
        <v>12</v>
      </c>
      <c r="J43" s="17">
        <v>0</v>
      </c>
      <c r="K43" s="17">
        <v>617</v>
      </c>
      <c r="L43" s="17">
        <v>938</v>
      </c>
      <c r="M43" s="17">
        <v>310</v>
      </c>
      <c r="N43" s="17">
        <v>96226</v>
      </c>
      <c r="O43" s="17">
        <v>1220042.3799999999</v>
      </c>
    </row>
    <row r="44" spans="1:15">
      <c r="A44" s="151" t="s">
        <v>331</v>
      </c>
      <c r="B44" s="17">
        <v>6</v>
      </c>
      <c r="C44" s="17">
        <v>0</v>
      </c>
      <c r="D44" s="17" t="s">
        <v>939</v>
      </c>
      <c r="E44" s="17">
        <v>10</v>
      </c>
      <c r="F44" s="17" t="s">
        <v>939</v>
      </c>
      <c r="G44" s="17">
        <v>9</v>
      </c>
      <c r="H44" s="17" t="s">
        <v>939</v>
      </c>
      <c r="I44" s="17">
        <v>0</v>
      </c>
      <c r="J44" s="17">
        <v>0</v>
      </c>
      <c r="K44" s="17">
        <v>17</v>
      </c>
      <c r="L44" s="17">
        <v>35</v>
      </c>
      <c r="M44" s="17">
        <v>10</v>
      </c>
      <c r="N44" s="17">
        <v>3785</v>
      </c>
      <c r="O44" s="17">
        <v>38892.438000000002</v>
      </c>
    </row>
    <row r="45" spans="1:15">
      <c r="A45" s="151" t="s">
        <v>332</v>
      </c>
      <c r="B45" s="17">
        <v>9</v>
      </c>
      <c r="C45" s="17">
        <v>0</v>
      </c>
      <c r="D45" s="17">
        <v>39</v>
      </c>
      <c r="E45" s="17">
        <v>52</v>
      </c>
      <c r="F45" s="17">
        <v>4</v>
      </c>
      <c r="G45" s="17">
        <v>14</v>
      </c>
      <c r="H45" s="17">
        <v>6</v>
      </c>
      <c r="I45" s="17" t="s">
        <v>939</v>
      </c>
      <c r="J45" s="17">
        <v>0</v>
      </c>
      <c r="K45" s="17">
        <v>49</v>
      </c>
      <c r="L45" s="17">
        <v>106</v>
      </c>
      <c r="M45" s="17">
        <v>19</v>
      </c>
      <c r="N45" s="17">
        <v>5899</v>
      </c>
      <c r="O45" s="17">
        <v>103029.224</v>
      </c>
    </row>
    <row r="46" spans="1:15" ht="18.75" customHeight="1">
      <c r="A46" s="145" t="s">
        <v>333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>
      <c r="A47" s="151" t="s">
        <v>334</v>
      </c>
      <c r="B47" s="17">
        <v>71</v>
      </c>
      <c r="C47" s="17">
        <v>0</v>
      </c>
      <c r="D47" s="17">
        <v>13</v>
      </c>
      <c r="E47" s="17">
        <v>270</v>
      </c>
      <c r="F47" s="17">
        <v>20</v>
      </c>
      <c r="G47" s="17">
        <v>77</v>
      </c>
      <c r="H47" s="17">
        <v>45</v>
      </c>
      <c r="I47" s="17">
        <v>9</v>
      </c>
      <c r="J47" s="17">
        <v>0</v>
      </c>
      <c r="K47" s="17">
        <v>265</v>
      </c>
      <c r="L47" s="17">
        <v>426</v>
      </c>
      <c r="M47" s="17">
        <v>218</v>
      </c>
      <c r="N47" s="17">
        <v>68551</v>
      </c>
      <c r="O47" s="17">
        <v>588476.14800000004</v>
      </c>
    </row>
    <row r="48" spans="1:15">
      <c r="A48" s="151" t="s">
        <v>335</v>
      </c>
      <c r="B48" s="17">
        <v>17</v>
      </c>
      <c r="C48" s="17">
        <v>0</v>
      </c>
      <c r="D48" s="17">
        <v>13</v>
      </c>
      <c r="E48" s="17">
        <v>62</v>
      </c>
      <c r="F48" s="17">
        <v>5</v>
      </c>
      <c r="G48" s="17">
        <v>11</v>
      </c>
      <c r="H48" s="17" t="s">
        <v>939</v>
      </c>
      <c r="I48" s="17">
        <v>4</v>
      </c>
      <c r="J48" s="17">
        <v>0</v>
      </c>
      <c r="K48" s="17">
        <v>35</v>
      </c>
      <c r="L48" s="17">
        <v>61</v>
      </c>
      <c r="M48" s="17">
        <v>27</v>
      </c>
      <c r="N48" s="17">
        <v>8173</v>
      </c>
      <c r="O48" s="17">
        <v>86719.775999999998</v>
      </c>
    </row>
    <row r="49" spans="1:15">
      <c r="A49" s="151" t="s">
        <v>336</v>
      </c>
      <c r="B49" s="17">
        <v>8</v>
      </c>
      <c r="C49" s="17">
        <v>0</v>
      </c>
      <c r="D49" s="17">
        <v>4</v>
      </c>
      <c r="E49" s="17">
        <v>24</v>
      </c>
      <c r="F49" s="17">
        <v>4</v>
      </c>
      <c r="G49" s="17">
        <v>26</v>
      </c>
      <c r="H49" s="17">
        <v>7</v>
      </c>
      <c r="I49" s="17" t="s">
        <v>939</v>
      </c>
      <c r="J49" s="17">
        <v>0</v>
      </c>
      <c r="K49" s="17">
        <v>24</v>
      </c>
      <c r="L49" s="17">
        <v>50</v>
      </c>
      <c r="M49" s="17">
        <v>14</v>
      </c>
      <c r="N49" s="17">
        <v>3432</v>
      </c>
      <c r="O49" s="17">
        <v>60317.362999999998</v>
      </c>
    </row>
    <row r="50" spans="1:15">
      <c r="A50" s="151" t="s">
        <v>337</v>
      </c>
      <c r="B50" s="17">
        <v>31</v>
      </c>
      <c r="C50" s="17">
        <v>0</v>
      </c>
      <c r="D50" s="17">
        <v>29</v>
      </c>
      <c r="E50" s="17">
        <v>120</v>
      </c>
      <c r="F50" s="17" t="s">
        <v>939</v>
      </c>
      <c r="G50" s="17">
        <v>55</v>
      </c>
      <c r="H50" s="17">
        <v>25</v>
      </c>
      <c r="I50" s="17">
        <v>4</v>
      </c>
      <c r="J50" s="17">
        <v>0</v>
      </c>
      <c r="K50" s="17">
        <v>142</v>
      </c>
      <c r="L50" s="17">
        <v>226</v>
      </c>
      <c r="M50" s="17">
        <v>70</v>
      </c>
      <c r="N50" s="17">
        <v>21643</v>
      </c>
      <c r="O50" s="17">
        <v>284884.65000000002</v>
      </c>
    </row>
    <row r="51" spans="1:15">
      <c r="A51" s="151" t="s">
        <v>338</v>
      </c>
      <c r="B51" s="17">
        <v>33</v>
      </c>
      <c r="C51" s="17">
        <v>0</v>
      </c>
      <c r="D51" s="17">
        <v>9</v>
      </c>
      <c r="E51" s="17">
        <v>213</v>
      </c>
      <c r="F51" s="17">
        <v>6</v>
      </c>
      <c r="G51" s="17">
        <v>43</v>
      </c>
      <c r="H51" s="17">
        <v>20</v>
      </c>
      <c r="I51" s="17" t="s">
        <v>939</v>
      </c>
      <c r="J51" s="17" t="s">
        <v>939</v>
      </c>
      <c r="K51" s="17">
        <v>182</v>
      </c>
      <c r="L51" s="17">
        <v>237</v>
      </c>
      <c r="M51" s="17">
        <v>55</v>
      </c>
      <c r="N51" s="17">
        <v>17211</v>
      </c>
      <c r="O51" s="17">
        <v>316250.23800000001</v>
      </c>
    </row>
    <row r="52" spans="1:15">
      <c r="A52" s="151" t="s">
        <v>339</v>
      </c>
      <c r="B52" s="17">
        <v>7</v>
      </c>
      <c r="C52" s="17">
        <v>0</v>
      </c>
      <c r="D52" s="17">
        <v>5</v>
      </c>
      <c r="E52" s="17">
        <v>14</v>
      </c>
      <c r="F52" s="17">
        <v>4</v>
      </c>
      <c r="G52" s="17">
        <v>8</v>
      </c>
      <c r="H52" s="17">
        <v>4</v>
      </c>
      <c r="I52" s="17" t="s">
        <v>939</v>
      </c>
      <c r="J52" s="17">
        <v>0</v>
      </c>
      <c r="K52" s="17">
        <v>31</v>
      </c>
      <c r="L52" s="17">
        <v>33</v>
      </c>
      <c r="M52" s="17">
        <v>19</v>
      </c>
      <c r="N52" s="17">
        <v>6302</v>
      </c>
      <c r="O52" s="17">
        <v>61319.004000000001</v>
      </c>
    </row>
    <row r="53" spans="1:15">
      <c r="A53" s="151" t="s">
        <v>340</v>
      </c>
      <c r="B53" s="17">
        <v>9</v>
      </c>
      <c r="C53" s="17">
        <v>0</v>
      </c>
      <c r="D53" s="17">
        <v>10</v>
      </c>
      <c r="E53" s="17">
        <v>38</v>
      </c>
      <c r="F53" s="17">
        <v>6</v>
      </c>
      <c r="G53" s="17">
        <v>25</v>
      </c>
      <c r="H53" s="17">
        <v>17</v>
      </c>
      <c r="I53" s="17">
        <v>5</v>
      </c>
      <c r="J53" s="17">
        <v>0</v>
      </c>
      <c r="K53" s="17">
        <v>81</v>
      </c>
      <c r="L53" s="17">
        <v>112</v>
      </c>
      <c r="M53" s="17">
        <v>31</v>
      </c>
      <c r="N53" s="17">
        <v>9927</v>
      </c>
      <c r="O53" s="17">
        <v>149488.79800000001</v>
      </c>
    </row>
    <row r="54" spans="1:15">
      <c r="A54" s="151" t="s">
        <v>341</v>
      </c>
      <c r="B54" s="17">
        <v>5</v>
      </c>
      <c r="C54" s="17">
        <v>0</v>
      </c>
      <c r="D54" s="17">
        <v>9</v>
      </c>
      <c r="E54" s="17">
        <v>31</v>
      </c>
      <c r="F54" s="17">
        <v>0</v>
      </c>
      <c r="G54" s="17">
        <v>17</v>
      </c>
      <c r="H54" s="17">
        <v>4</v>
      </c>
      <c r="I54" s="17" t="s">
        <v>939</v>
      </c>
      <c r="J54" s="17">
        <v>0</v>
      </c>
      <c r="K54" s="17">
        <v>16</v>
      </c>
      <c r="L54" s="17">
        <v>34</v>
      </c>
      <c r="M54" s="17">
        <v>21</v>
      </c>
      <c r="N54" s="17">
        <v>6430</v>
      </c>
      <c r="O54" s="17">
        <v>49175.074999999997</v>
      </c>
    </row>
    <row r="55" spans="1:15">
      <c r="A55" s="151" t="s">
        <v>342</v>
      </c>
      <c r="B55" s="17">
        <v>6</v>
      </c>
      <c r="C55" s="17">
        <v>0</v>
      </c>
      <c r="D55" s="17">
        <v>7</v>
      </c>
      <c r="E55" s="17">
        <v>31</v>
      </c>
      <c r="F55" s="17" t="s">
        <v>939</v>
      </c>
      <c r="G55" s="17">
        <v>10</v>
      </c>
      <c r="H55" s="17">
        <v>6</v>
      </c>
      <c r="I55" s="17">
        <v>0</v>
      </c>
      <c r="J55" s="17">
        <v>0</v>
      </c>
      <c r="K55" s="17">
        <v>23</v>
      </c>
      <c r="L55" s="17">
        <v>45</v>
      </c>
      <c r="M55" s="17">
        <v>28</v>
      </c>
      <c r="N55" s="17">
        <v>8842</v>
      </c>
      <c r="O55" s="17">
        <v>59390.944000000003</v>
      </c>
    </row>
    <row r="56" spans="1:15" ht="18.75" customHeight="1">
      <c r="A56" s="145" t="s">
        <v>343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>
      <c r="A57" s="151" t="s">
        <v>344</v>
      </c>
      <c r="B57" s="17" t="s">
        <v>939</v>
      </c>
      <c r="C57" s="17">
        <v>0</v>
      </c>
      <c r="D57" s="17">
        <v>0</v>
      </c>
      <c r="E57" s="17">
        <v>8</v>
      </c>
      <c r="F57" s="17" t="s">
        <v>939</v>
      </c>
      <c r="G57" s="17">
        <v>9</v>
      </c>
      <c r="H57" s="17">
        <v>6</v>
      </c>
      <c r="I57" s="17">
        <v>0</v>
      </c>
      <c r="J57" s="17">
        <v>0</v>
      </c>
      <c r="K57" s="17">
        <v>8</v>
      </c>
      <c r="L57" s="17">
        <v>23</v>
      </c>
      <c r="M57" s="17">
        <v>7</v>
      </c>
      <c r="N57" s="17">
        <v>2479</v>
      </c>
      <c r="O57" s="17">
        <v>22237.686000000002</v>
      </c>
    </row>
    <row r="58" spans="1:15">
      <c r="A58" s="151" t="s">
        <v>345</v>
      </c>
      <c r="B58" s="17" t="s">
        <v>939</v>
      </c>
      <c r="C58" s="17">
        <v>0</v>
      </c>
      <c r="D58" s="17">
        <v>8</v>
      </c>
      <c r="E58" s="17">
        <v>60</v>
      </c>
      <c r="F58" s="17">
        <v>4</v>
      </c>
      <c r="G58" s="17">
        <v>31</v>
      </c>
      <c r="H58" s="17">
        <v>9</v>
      </c>
      <c r="I58" s="17">
        <v>5</v>
      </c>
      <c r="J58" s="17">
        <v>0</v>
      </c>
      <c r="K58" s="17">
        <v>73</v>
      </c>
      <c r="L58" s="17">
        <v>78</v>
      </c>
      <c r="M58" s="17">
        <v>39</v>
      </c>
      <c r="N58" s="17">
        <v>11301</v>
      </c>
      <c r="O58" s="17">
        <v>134581.04500000001</v>
      </c>
    </row>
    <row r="59" spans="1:15">
      <c r="A59" s="151" t="s">
        <v>346</v>
      </c>
      <c r="B59" s="17" t="s">
        <v>939</v>
      </c>
      <c r="C59" s="17">
        <v>0</v>
      </c>
      <c r="D59" s="17">
        <v>10</v>
      </c>
      <c r="E59" s="17">
        <v>30</v>
      </c>
      <c r="F59" s="17">
        <v>5</v>
      </c>
      <c r="G59" s="17">
        <v>19</v>
      </c>
      <c r="H59" s="17">
        <v>7</v>
      </c>
      <c r="I59" s="17">
        <v>0</v>
      </c>
      <c r="J59" s="17" t="s">
        <v>939</v>
      </c>
      <c r="K59" s="17">
        <v>33</v>
      </c>
      <c r="L59" s="17">
        <v>49</v>
      </c>
      <c r="M59" s="17">
        <v>8</v>
      </c>
      <c r="N59" s="17">
        <v>2294</v>
      </c>
      <c r="O59" s="17">
        <v>58537.464999999997</v>
      </c>
    </row>
    <row r="60" spans="1:15">
      <c r="A60" s="151" t="s">
        <v>347</v>
      </c>
      <c r="B60" s="17">
        <v>82</v>
      </c>
      <c r="C60" s="17">
        <v>0</v>
      </c>
      <c r="D60" s="17">
        <v>52</v>
      </c>
      <c r="E60" s="17">
        <v>172</v>
      </c>
      <c r="F60" s="17">
        <v>65</v>
      </c>
      <c r="G60" s="17">
        <v>145</v>
      </c>
      <c r="H60" s="17">
        <v>63</v>
      </c>
      <c r="I60" s="17">
        <v>14</v>
      </c>
      <c r="J60" s="17" t="s">
        <v>939</v>
      </c>
      <c r="K60" s="17">
        <v>506</v>
      </c>
      <c r="L60" s="17">
        <v>622</v>
      </c>
      <c r="M60" s="17">
        <v>199</v>
      </c>
      <c r="N60" s="17">
        <v>51253</v>
      </c>
      <c r="O60" s="17">
        <v>891503.11699999997</v>
      </c>
    </row>
    <row r="61" spans="1:15">
      <c r="A61" s="151" t="s">
        <v>348</v>
      </c>
      <c r="B61" s="17">
        <v>13</v>
      </c>
      <c r="C61" s="17">
        <v>0</v>
      </c>
      <c r="D61" s="17">
        <v>21</v>
      </c>
      <c r="E61" s="17">
        <v>90</v>
      </c>
      <c r="F61" s="17" t="s">
        <v>939</v>
      </c>
      <c r="G61" s="17">
        <v>33</v>
      </c>
      <c r="H61" s="17">
        <v>9</v>
      </c>
      <c r="I61" s="17" t="s">
        <v>939</v>
      </c>
      <c r="J61" s="17">
        <v>0</v>
      </c>
      <c r="K61" s="17">
        <v>78</v>
      </c>
      <c r="L61" s="17">
        <v>112</v>
      </c>
      <c r="M61" s="17">
        <v>35</v>
      </c>
      <c r="N61" s="17">
        <v>10407</v>
      </c>
      <c r="O61" s="17">
        <v>151170.698</v>
      </c>
    </row>
    <row r="62" spans="1:15">
      <c r="A62" s="151" t="s">
        <v>349</v>
      </c>
      <c r="B62" s="17">
        <v>19</v>
      </c>
      <c r="C62" s="17">
        <v>0</v>
      </c>
      <c r="D62" s="17">
        <v>31</v>
      </c>
      <c r="E62" s="17">
        <v>94</v>
      </c>
      <c r="F62" s="17">
        <v>10</v>
      </c>
      <c r="G62" s="17">
        <v>57</v>
      </c>
      <c r="H62" s="17">
        <v>25</v>
      </c>
      <c r="I62" s="17">
        <v>0</v>
      </c>
      <c r="J62" s="17">
        <v>0</v>
      </c>
      <c r="K62" s="17">
        <v>130</v>
      </c>
      <c r="L62" s="17">
        <v>192</v>
      </c>
      <c r="M62" s="17">
        <v>81</v>
      </c>
      <c r="N62" s="17">
        <v>25667</v>
      </c>
      <c r="O62" s="17">
        <v>261234.46400000001</v>
      </c>
    </row>
    <row r="63" spans="1:15">
      <c r="A63" s="151" t="s">
        <v>350</v>
      </c>
      <c r="B63" s="17">
        <v>97</v>
      </c>
      <c r="C63" s="17">
        <v>0</v>
      </c>
      <c r="D63" s="17">
        <v>55</v>
      </c>
      <c r="E63" s="17">
        <v>253</v>
      </c>
      <c r="F63" s="17">
        <v>53</v>
      </c>
      <c r="G63" s="17">
        <v>175</v>
      </c>
      <c r="H63" s="17">
        <v>51</v>
      </c>
      <c r="I63" s="17">
        <v>6</v>
      </c>
      <c r="J63" s="17">
        <v>0</v>
      </c>
      <c r="K63" s="17">
        <v>546</v>
      </c>
      <c r="L63" s="17">
        <v>554</v>
      </c>
      <c r="M63" s="17">
        <v>199</v>
      </c>
      <c r="N63" s="17">
        <v>59272</v>
      </c>
      <c r="O63" s="17">
        <v>932344.375</v>
      </c>
    </row>
    <row r="64" spans="1:15">
      <c r="A64" s="151" t="s">
        <v>351</v>
      </c>
      <c r="B64" s="17">
        <v>11</v>
      </c>
      <c r="C64" s="17">
        <v>0</v>
      </c>
      <c r="D64" s="17" t="s">
        <v>939</v>
      </c>
      <c r="E64" s="17">
        <v>39</v>
      </c>
      <c r="F64" s="17" t="s">
        <v>939</v>
      </c>
      <c r="G64" s="17">
        <v>27</v>
      </c>
      <c r="H64" s="17">
        <v>13</v>
      </c>
      <c r="I64" s="17" t="s">
        <v>939</v>
      </c>
      <c r="J64" s="17">
        <v>0</v>
      </c>
      <c r="K64" s="17">
        <v>53</v>
      </c>
      <c r="L64" s="17">
        <v>60</v>
      </c>
      <c r="M64" s="17">
        <v>21</v>
      </c>
      <c r="N64" s="17">
        <v>6898</v>
      </c>
      <c r="O64" s="17">
        <v>99307.145999999993</v>
      </c>
    </row>
    <row r="65" spans="1:15">
      <c r="A65" s="151" t="s">
        <v>352</v>
      </c>
      <c r="B65" s="17">
        <v>4</v>
      </c>
      <c r="C65" s="17">
        <v>0</v>
      </c>
      <c r="D65" s="17" t="s">
        <v>939</v>
      </c>
      <c r="E65" s="17">
        <v>8</v>
      </c>
      <c r="F65" s="17" t="s">
        <v>939</v>
      </c>
      <c r="G65" s="17" t="s">
        <v>939</v>
      </c>
      <c r="H65" s="17">
        <v>0</v>
      </c>
      <c r="I65" s="17">
        <v>0</v>
      </c>
      <c r="J65" s="17">
        <v>0</v>
      </c>
      <c r="K65" s="17">
        <v>17</v>
      </c>
      <c r="L65" s="17">
        <v>19</v>
      </c>
      <c r="M65" s="17">
        <v>16</v>
      </c>
      <c r="N65" s="17">
        <v>5844</v>
      </c>
      <c r="O65" s="17">
        <v>35751.269</v>
      </c>
    </row>
    <row r="66" spans="1:15">
      <c r="A66" s="151" t="s">
        <v>353</v>
      </c>
      <c r="B66" s="17">
        <v>4</v>
      </c>
      <c r="C66" s="17">
        <v>0</v>
      </c>
      <c r="D66" s="17">
        <v>0</v>
      </c>
      <c r="E66" s="17">
        <v>16</v>
      </c>
      <c r="F66" s="17" t="s">
        <v>939</v>
      </c>
      <c r="G66" s="17">
        <v>4</v>
      </c>
      <c r="H66" s="17" t="s">
        <v>939</v>
      </c>
      <c r="I66" s="17">
        <v>0</v>
      </c>
      <c r="J66" s="17">
        <v>0</v>
      </c>
      <c r="K66" s="17">
        <v>32</v>
      </c>
      <c r="L66" s="17">
        <v>29</v>
      </c>
      <c r="M66" s="17">
        <v>9</v>
      </c>
      <c r="N66" s="17">
        <v>2852</v>
      </c>
      <c r="O66" s="17">
        <v>48486.743000000002</v>
      </c>
    </row>
    <row r="67" spans="1:15">
      <c r="A67" s="151" t="s">
        <v>354</v>
      </c>
      <c r="B67" s="17">
        <v>7</v>
      </c>
      <c r="C67" s="17">
        <v>0</v>
      </c>
      <c r="D67" s="17" t="s">
        <v>939</v>
      </c>
      <c r="E67" s="17" t="s">
        <v>939</v>
      </c>
      <c r="F67" s="17">
        <v>0</v>
      </c>
      <c r="G67" s="17" t="s">
        <v>939</v>
      </c>
      <c r="H67" s="17">
        <v>0</v>
      </c>
      <c r="I67" s="17">
        <v>0</v>
      </c>
      <c r="J67" s="17">
        <v>0</v>
      </c>
      <c r="K67" s="17" t="s">
        <v>939</v>
      </c>
      <c r="L67" s="17" t="s">
        <v>939</v>
      </c>
      <c r="M67" s="17">
        <v>0</v>
      </c>
      <c r="N67" s="17">
        <v>0</v>
      </c>
      <c r="O67" s="17">
        <v>9044.8340000000007</v>
      </c>
    </row>
    <row r="68" spans="1:15">
      <c r="A68" s="151" t="s">
        <v>355</v>
      </c>
      <c r="B68" s="17" t="s">
        <v>939</v>
      </c>
      <c r="C68" s="17">
        <v>0</v>
      </c>
      <c r="D68" s="17" t="s">
        <v>939</v>
      </c>
      <c r="E68" s="17">
        <v>21</v>
      </c>
      <c r="F68" s="17">
        <v>9</v>
      </c>
      <c r="G68" s="17">
        <v>19</v>
      </c>
      <c r="H68" s="17">
        <v>13</v>
      </c>
      <c r="I68" s="17" t="s">
        <v>939</v>
      </c>
      <c r="J68" s="17">
        <v>0</v>
      </c>
      <c r="K68" s="17">
        <v>33</v>
      </c>
      <c r="L68" s="17">
        <v>45</v>
      </c>
      <c r="M68" s="17">
        <v>11</v>
      </c>
      <c r="N68" s="17">
        <v>3456</v>
      </c>
      <c r="O68" s="17">
        <v>61511.158000000003</v>
      </c>
    </row>
    <row r="69" spans="1:15">
      <c r="A69" s="151" t="s">
        <v>356</v>
      </c>
      <c r="B69" s="17" t="s">
        <v>939</v>
      </c>
      <c r="C69" s="17">
        <v>0</v>
      </c>
      <c r="D69" s="17" t="s">
        <v>939</v>
      </c>
      <c r="E69" s="17">
        <v>6</v>
      </c>
      <c r="F69" s="17">
        <v>0</v>
      </c>
      <c r="G69" s="17">
        <v>10</v>
      </c>
      <c r="H69" s="17" t="s">
        <v>939</v>
      </c>
      <c r="I69" s="17">
        <v>0</v>
      </c>
      <c r="J69" s="17">
        <v>0</v>
      </c>
      <c r="K69" s="17">
        <v>14</v>
      </c>
      <c r="L69" s="17">
        <v>17</v>
      </c>
      <c r="M69" s="17">
        <v>7</v>
      </c>
      <c r="N69" s="17">
        <v>2302</v>
      </c>
      <c r="O69" s="17">
        <v>27860.425999999999</v>
      </c>
    </row>
    <row r="70" spans="1:15" ht="18.75" customHeight="1">
      <c r="A70" s="145" t="s">
        <v>357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>
      <c r="A71" s="151" t="s">
        <v>358</v>
      </c>
      <c r="B71" s="17">
        <v>8</v>
      </c>
      <c r="C71" s="17">
        <v>0</v>
      </c>
      <c r="D71" s="17">
        <v>5</v>
      </c>
      <c r="E71" s="17">
        <v>14</v>
      </c>
      <c r="F71" s="17" t="s">
        <v>939</v>
      </c>
      <c r="G71" s="17">
        <v>6</v>
      </c>
      <c r="H71" s="17" t="s">
        <v>939</v>
      </c>
      <c r="I71" s="17" t="s">
        <v>939</v>
      </c>
      <c r="J71" s="17">
        <v>0</v>
      </c>
      <c r="K71" s="17">
        <v>13</v>
      </c>
      <c r="L71" s="17">
        <v>27</v>
      </c>
      <c r="M71" s="17">
        <v>8</v>
      </c>
      <c r="N71" s="17">
        <v>2516</v>
      </c>
      <c r="O71" s="17">
        <v>32769.665000000001</v>
      </c>
    </row>
    <row r="72" spans="1:15">
      <c r="A72" s="151" t="s">
        <v>359</v>
      </c>
      <c r="B72" s="17">
        <v>17</v>
      </c>
      <c r="C72" s="17" t="s">
        <v>939</v>
      </c>
      <c r="D72" s="17">
        <v>4</v>
      </c>
      <c r="E72" s="17">
        <v>12</v>
      </c>
      <c r="F72" s="17" t="s">
        <v>939</v>
      </c>
      <c r="G72" s="17">
        <v>18</v>
      </c>
      <c r="H72" s="17">
        <v>6</v>
      </c>
      <c r="I72" s="17" t="s">
        <v>939</v>
      </c>
      <c r="J72" s="17">
        <v>0</v>
      </c>
      <c r="K72" s="17">
        <v>62</v>
      </c>
      <c r="L72" s="17">
        <v>78</v>
      </c>
      <c r="M72" s="17">
        <v>51</v>
      </c>
      <c r="N72" s="17">
        <v>16750</v>
      </c>
      <c r="O72" s="17">
        <v>130740.288</v>
      </c>
    </row>
    <row r="73" spans="1:15">
      <c r="A73" s="151" t="s">
        <v>360</v>
      </c>
      <c r="B73" s="17">
        <v>17</v>
      </c>
      <c r="C73" s="17">
        <v>0</v>
      </c>
      <c r="D73" s="17">
        <v>20</v>
      </c>
      <c r="E73" s="17">
        <v>57</v>
      </c>
      <c r="F73" s="17">
        <v>9</v>
      </c>
      <c r="G73" s="17">
        <v>32</v>
      </c>
      <c r="H73" s="17">
        <v>20</v>
      </c>
      <c r="I73" s="17">
        <v>5</v>
      </c>
      <c r="J73" s="17">
        <v>0</v>
      </c>
      <c r="K73" s="17">
        <v>87</v>
      </c>
      <c r="L73" s="17">
        <v>90</v>
      </c>
      <c r="M73" s="17">
        <v>25</v>
      </c>
      <c r="N73" s="17">
        <v>7626</v>
      </c>
      <c r="O73" s="17">
        <v>155769.348</v>
      </c>
    </row>
    <row r="74" spans="1:15">
      <c r="A74" s="151" t="s">
        <v>361</v>
      </c>
      <c r="B74" s="17">
        <v>7</v>
      </c>
      <c r="C74" s="17">
        <v>0</v>
      </c>
      <c r="D74" s="17">
        <v>5</v>
      </c>
      <c r="E74" s="17">
        <v>8</v>
      </c>
      <c r="F74" s="17">
        <v>0</v>
      </c>
      <c r="G74" s="17">
        <v>9</v>
      </c>
      <c r="H74" s="17">
        <v>4</v>
      </c>
      <c r="I74" s="17">
        <v>0</v>
      </c>
      <c r="J74" s="17">
        <v>0</v>
      </c>
      <c r="K74" s="17">
        <v>22</v>
      </c>
      <c r="L74" s="17">
        <v>23</v>
      </c>
      <c r="M74" s="17">
        <v>8</v>
      </c>
      <c r="N74" s="17">
        <v>2872</v>
      </c>
      <c r="O74" s="17">
        <v>40650.099000000002</v>
      </c>
    </row>
    <row r="75" spans="1:15">
      <c r="A75" s="151" t="s">
        <v>362</v>
      </c>
      <c r="B75" s="17">
        <v>6</v>
      </c>
      <c r="C75" s="17">
        <v>0</v>
      </c>
      <c r="D75" s="17">
        <v>7</v>
      </c>
      <c r="E75" s="17">
        <v>9</v>
      </c>
      <c r="F75" s="17" t="s">
        <v>939</v>
      </c>
      <c r="G75" s="17">
        <v>10</v>
      </c>
      <c r="H75" s="17" t="s">
        <v>939</v>
      </c>
      <c r="I75" s="17">
        <v>0</v>
      </c>
      <c r="J75" s="17" t="s">
        <v>939</v>
      </c>
      <c r="K75" s="17">
        <v>10</v>
      </c>
      <c r="L75" s="17">
        <v>21</v>
      </c>
      <c r="M75" s="17">
        <v>10</v>
      </c>
      <c r="N75" s="17">
        <v>3159</v>
      </c>
      <c r="O75" s="17">
        <v>29323.932000000001</v>
      </c>
    </row>
    <row r="76" spans="1:15">
      <c r="A76" s="151" t="s">
        <v>363</v>
      </c>
      <c r="B76" s="17">
        <v>109</v>
      </c>
      <c r="C76" s="17">
        <v>6</v>
      </c>
      <c r="D76" s="17">
        <v>62</v>
      </c>
      <c r="E76" s="17">
        <v>234</v>
      </c>
      <c r="F76" s="17">
        <v>23</v>
      </c>
      <c r="G76" s="17">
        <v>104</v>
      </c>
      <c r="H76" s="17">
        <v>70</v>
      </c>
      <c r="I76" s="17">
        <v>7</v>
      </c>
      <c r="J76" s="17">
        <v>0</v>
      </c>
      <c r="K76" s="17">
        <v>409</v>
      </c>
      <c r="L76" s="17">
        <v>477</v>
      </c>
      <c r="M76" s="17">
        <v>156</v>
      </c>
      <c r="N76" s="17">
        <v>47803</v>
      </c>
      <c r="O76" s="17">
        <v>737312.56400000001</v>
      </c>
    </row>
    <row r="77" spans="1:15">
      <c r="A77" s="151" t="s">
        <v>364</v>
      </c>
      <c r="B77" s="17" t="s">
        <v>939</v>
      </c>
      <c r="C77" s="17">
        <v>0</v>
      </c>
      <c r="D77" s="17">
        <v>4</v>
      </c>
      <c r="E77" s="17">
        <v>8</v>
      </c>
      <c r="F77" s="17" t="s">
        <v>939</v>
      </c>
      <c r="G77" s="17">
        <v>8</v>
      </c>
      <c r="H77" s="17" t="s">
        <v>939</v>
      </c>
      <c r="I77" s="17">
        <v>0</v>
      </c>
      <c r="J77" s="17" t="s">
        <v>939</v>
      </c>
      <c r="K77" s="17">
        <v>14</v>
      </c>
      <c r="L77" s="17">
        <v>20</v>
      </c>
      <c r="M77" s="17">
        <v>7</v>
      </c>
      <c r="N77" s="17">
        <v>2047</v>
      </c>
      <c r="O77" s="17">
        <v>27441.858</v>
      </c>
    </row>
    <row r="78" spans="1:15">
      <c r="A78" s="151" t="s">
        <v>365</v>
      </c>
      <c r="B78" s="17">
        <v>37</v>
      </c>
      <c r="C78" s="17">
        <v>0</v>
      </c>
      <c r="D78" s="17">
        <v>17</v>
      </c>
      <c r="E78" s="17">
        <v>56</v>
      </c>
      <c r="F78" s="17" t="s">
        <v>939</v>
      </c>
      <c r="G78" s="17">
        <v>23</v>
      </c>
      <c r="H78" s="17">
        <v>12</v>
      </c>
      <c r="I78" s="17" t="s">
        <v>939</v>
      </c>
      <c r="J78" s="17">
        <v>0</v>
      </c>
      <c r="K78" s="17">
        <v>98</v>
      </c>
      <c r="L78" s="17">
        <v>137</v>
      </c>
      <c r="M78" s="17">
        <v>56</v>
      </c>
      <c r="N78" s="17">
        <v>18212</v>
      </c>
      <c r="O78" s="17">
        <v>199037.185</v>
      </c>
    </row>
    <row r="79" spans="1:15">
      <c r="A79" s="151" t="s">
        <v>366</v>
      </c>
      <c r="B79" s="17">
        <v>17</v>
      </c>
      <c r="C79" s="17">
        <v>0</v>
      </c>
      <c r="D79" s="17">
        <v>14</v>
      </c>
      <c r="E79" s="17">
        <v>21</v>
      </c>
      <c r="F79" s="17">
        <v>5</v>
      </c>
      <c r="G79" s="17">
        <v>11</v>
      </c>
      <c r="H79" s="17" t="s">
        <v>939</v>
      </c>
      <c r="I79" s="17">
        <v>0</v>
      </c>
      <c r="J79" s="17">
        <v>0</v>
      </c>
      <c r="K79" s="17">
        <v>34</v>
      </c>
      <c r="L79" s="17">
        <v>56</v>
      </c>
      <c r="M79" s="17">
        <v>20</v>
      </c>
      <c r="N79" s="17">
        <v>7415</v>
      </c>
      <c r="O79" s="17">
        <v>75891.705000000002</v>
      </c>
    </row>
    <row r="80" spans="1:15">
      <c r="A80" s="151" t="s">
        <v>367</v>
      </c>
      <c r="B80" s="17">
        <v>17</v>
      </c>
      <c r="C80" s="17">
        <v>0</v>
      </c>
      <c r="D80" s="17">
        <v>35</v>
      </c>
      <c r="E80" s="17">
        <v>35</v>
      </c>
      <c r="F80" s="17">
        <v>7</v>
      </c>
      <c r="G80" s="17">
        <v>16</v>
      </c>
      <c r="H80" s="17">
        <v>11</v>
      </c>
      <c r="I80" s="17" t="s">
        <v>939</v>
      </c>
      <c r="J80" s="17">
        <v>0</v>
      </c>
      <c r="K80" s="17">
        <v>60</v>
      </c>
      <c r="L80" s="17">
        <v>96</v>
      </c>
      <c r="M80" s="17">
        <v>24</v>
      </c>
      <c r="N80" s="17">
        <v>8505</v>
      </c>
      <c r="O80" s="17">
        <v>119264.621</v>
      </c>
    </row>
    <row r="81" spans="1:15">
      <c r="A81" s="151" t="s">
        <v>368</v>
      </c>
      <c r="B81" s="17">
        <v>9</v>
      </c>
      <c r="C81" s="17">
        <v>0</v>
      </c>
      <c r="D81" s="17">
        <v>10</v>
      </c>
      <c r="E81" s="17">
        <v>24</v>
      </c>
      <c r="F81" s="17" t="s">
        <v>939</v>
      </c>
      <c r="G81" s="17">
        <v>21</v>
      </c>
      <c r="H81" s="17">
        <v>12</v>
      </c>
      <c r="I81" s="17">
        <v>0</v>
      </c>
      <c r="J81" s="17">
        <v>0</v>
      </c>
      <c r="K81" s="17">
        <v>41</v>
      </c>
      <c r="L81" s="17">
        <v>57</v>
      </c>
      <c r="M81" s="17">
        <v>18</v>
      </c>
      <c r="N81" s="17">
        <v>4911</v>
      </c>
      <c r="O81" s="17">
        <v>79277.183000000005</v>
      </c>
    </row>
    <row r="82" spans="1:15">
      <c r="A82" s="151" t="s">
        <v>369</v>
      </c>
      <c r="B82" s="17">
        <v>31</v>
      </c>
      <c r="C82" s="17">
        <v>0</v>
      </c>
      <c r="D82" s="17">
        <v>17</v>
      </c>
      <c r="E82" s="17">
        <v>37</v>
      </c>
      <c r="F82" s="17" t="s">
        <v>939</v>
      </c>
      <c r="G82" s="17">
        <v>24</v>
      </c>
      <c r="H82" s="17">
        <v>10</v>
      </c>
      <c r="I82" s="17" t="s">
        <v>939</v>
      </c>
      <c r="J82" s="17">
        <v>0</v>
      </c>
      <c r="K82" s="17">
        <v>68</v>
      </c>
      <c r="L82" s="17">
        <v>101</v>
      </c>
      <c r="M82" s="17">
        <v>34</v>
      </c>
      <c r="N82" s="17">
        <v>10852</v>
      </c>
      <c r="O82" s="17">
        <v>143970.44</v>
      </c>
    </row>
    <row r="83" spans="1:15">
      <c r="A83" s="151" t="s">
        <v>370</v>
      </c>
      <c r="B83" s="17">
        <v>29</v>
      </c>
      <c r="C83" s="17">
        <v>0</v>
      </c>
      <c r="D83" s="17">
        <v>9</v>
      </c>
      <c r="E83" s="17">
        <v>94</v>
      </c>
      <c r="F83" s="17">
        <v>8</v>
      </c>
      <c r="G83" s="17">
        <v>31</v>
      </c>
      <c r="H83" s="17">
        <v>27</v>
      </c>
      <c r="I83" s="17" t="s">
        <v>939</v>
      </c>
      <c r="J83" s="17">
        <v>0</v>
      </c>
      <c r="K83" s="17">
        <v>128</v>
      </c>
      <c r="L83" s="17">
        <v>123</v>
      </c>
      <c r="M83" s="17">
        <v>21</v>
      </c>
      <c r="N83" s="17">
        <v>6900</v>
      </c>
      <c r="O83" s="17">
        <v>208052.36600000001</v>
      </c>
    </row>
    <row r="84" spans="1:15" ht="18.75" customHeight="1">
      <c r="A84" s="145" t="s">
        <v>371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>
      <c r="A85" s="151" t="s">
        <v>372</v>
      </c>
      <c r="B85" s="17">
        <v>8</v>
      </c>
      <c r="C85" s="17">
        <v>0</v>
      </c>
      <c r="D85" s="17">
        <v>11</v>
      </c>
      <c r="E85" s="17">
        <v>56</v>
      </c>
      <c r="F85" s="17" t="s">
        <v>939</v>
      </c>
      <c r="G85" s="17">
        <v>32</v>
      </c>
      <c r="H85" s="17">
        <v>12</v>
      </c>
      <c r="I85" s="17">
        <v>4</v>
      </c>
      <c r="J85" s="17">
        <v>0</v>
      </c>
      <c r="K85" s="17">
        <v>44</v>
      </c>
      <c r="L85" s="17">
        <v>73</v>
      </c>
      <c r="M85" s="17">
        <v>23</v>
      </c>
      <c r="N85" s="17">
        <v>7160</v>
      </c>
      <c r="O85" s="17">
        <v>98394.842999999993</v>
      </c>
    </row>
    <row r="86" spans="1:15">
      <c r="A86" s="151" t="s">
        <v>373</v>
      </c>
      <c r="B86" s="17" t="s">
        <v>939</v>
      </c>
      <c r="C86" s="17">
        <v>0</v>
      </c>
      <c r="D86" s="17">
        <v>6</v>
      </c>
      <c r="E86" s="17">
        <v>17</v>
      </c>
      <c r="F86" s="17" t="s">
        <v>939</v>
      </c>
      <c r="G86" s="17">
        <v>8</v>
      </c>
      <c r="H86" s="17">
        <v>0</v>
      </c>
      <c r="I86" s="17">
        <v>0</v>
      </c>
      <c r="J86" s="17">
        <v>0</v>
      </c>
      <c r="K86" s="17">
        <v>17</v>
      </c>
      <c r="L86" s="17">
        <v>26</v>
      </c>
      <c r="M86" s="17">
        <v>6</v>
      </c>
      <c r="N86" s="17">
        <v>1906</v>
      </c>
      <c r="O86" s="17">
        <v>31714.691999999999</v>
      </c>
    </row>
    <row r="87" spans="1:15">
      <c r="A87" s="151" t="s">
        <v>374</v>
      </c>
      <c r="B87" s="17">
        <v>17</v>
      </c>
      <c r="C87" s="17">
        <v>0</v>
      </c>
      <c r="D87" s="17">
        <v>14</v>
      </c>
      <c r="E87" s="17">
        <v>59</v>
      </c>
      <c r="F87" s="17">
        <v>10</v>
      </c>
      <c r="G87" s="17">
        <v>36</v>
      </c>
      <c r="H87" s="17">
        <v>16</v>
      </c>
      <c r="I87" s="17">
        <v>0</v>
      </c>
      <c r="J87" s="17">
        <v>0</v>
      </c>
      <c r="K87" s="17">
        <v>104</v>
      </c>
      <c r="L87" s="17">
        <v>167</v>
      </c>
      <c r="M87" s="17">
        <v>39</v>
      </c>
      <c r="N87" s="17">
        <v>11643</v>
      </c>
      <c r="O87" s="17">
        <v>191506.54699999999</v>
      </c>
    </row>
    <row r="88" spans="1:15">
      <c r="A88" s="151" t="s">
        <v>375</v>
      </c>
      <c r="B88" s="17">
        <v>8</v>
      </c>
      <c r="C88" s="17">
        <v>0</v>
      </c>
      <c r="D88" s="17">
        <v>7</v>
      </c>
      <c r="E88" s="17">
        <v>39</v>
      </c>
      <c r="F88" s="17" t="s">
        <v>939</v>
      </c>
      <c r="G88" s="17">
        <v>18</v>
      </c>
      <c r="H88" s="17" t="s">
        <v>939</v>
      </c>
      <c r="I88" s="17">
        <v>0</v>
      </c>
      <c r="J88" s="17">
        <v>0</v>
      </c>
      <c r="K88" s="17">
        <v>26</v>
      </c>
      <c r="L88" s="17">
        <v>49</v>
      </c>
      <c r="M88" s="17">
        <v>9</v>
      </c>
      <c r="N88" s="17">
        <v>3106</v>
      </c>
      <c r="O88" s="17">
        <v>55116.779000000002</v>
      </c>
    </row>
    <row r="89" spans="1:15">
      <c r="A89" s="151" t="s">
        <v>376</v>
      </c>
      <c r="B89" s="17">
        <v>13</v>
      </c>
      <c r="C89" s="17">
        <v>0</v>
      </c>
      <c r="D89" s="17">
        <v>26</v>
      </c>
      <c r="E89" s="17">
        <v>44</v>
      </c>
      <c r="F89" s="17">
        <v>5</v>
      </c>
      <c r="G89" s="17">
        <v>13</v>
      </c>
      <c r="H89" s="17">
        <v>0</v>
      </c>
      <c r="I89" s="17" t="s">
        <v>939</v>
      </c>
      <c r="J89" s="17">
        <v>0</v>
      </c>
      <c r="K89" s="17">
        <v>40</v>
      </c>
      <c r="L89" s="17">
        <v>68</v>
      </c>
      <c r="M89" s="17">
        <v>16</v>
      </c>
      <c r="N89" s="17">
        <v>5290</v>
      </c>
      <c r="O89" s="17">
        <v>84271.642999999996</v>
      </c>
    </row>
    <row r="90" spans="1:15">
      <c r="A90" s="151" t="s">
        <v>377</v>
      </c>
      <c r="B90" s="17">
        <v>6</v>
      </c>
      <c r="C90" s="17">
        <v>0</v>
      </c>
      <c r="D90" s="17" t="s">
        <v>939</v>
      </c>
      <c r="E90" s="17">
        <v>14</v>
      </c>
      <c r="F90" s="17" t="s">
        <v>939</v>
      </c>
      <c r="G90" s="17">
        <v>7</v>
      </c>
      <c r="H90" s="17" t="s">
        <v>939</v>
      </c>
      <c r="I90" s="17" t="s">
        <v>939</v>
      </c>
      <c r="J90" s="17">
        <v>0</v>
      </c>
      <c r="K90" s="17">
        <v>21</v>
      </c>
      <c r="L90" s="17">
        <v>29</v>
      </c>
      <c r="M90" s="17">
        <v>8</v>
      </c>
      <c r="N90" s="17">
        <v>2994</v>
      </c>
      <c r="O90" s="17">
        <v>41881.819000000003</v>
      </c>
    </row>
    <row r="91" spans="1:15">
      <c r="A91" s="151" t="s">
        <v>378</v>
      </c>
      <c r="B91" s="17">
        <v>44</v>
      </c>
      <c r="C91" s="17" t="s">
        <v>939</v>
      </c>
      <c r="D91" s="17">
        <v>187</v>
      </c>
      <c r="E91" s="17">
        <v>127</v>
      </c>
      <c r="F91" s="17">
        <v>34</v>
      </c>
      <c r="G91" s="17">
        <v>104</v>
      </c>
      <c r="H91" s="17">
        <v>30</v>
      </c>
      <c r="I91" s="17">
        <v>7</v>
      </c>
      <c r="J91" s="17" t="s">
        <v>939</v>
      </c>
      <c r="K91" s="17">
        <v>295</v>
      </c>
      <c r="L91" s="17">
        <v>363</v>
      </c>
      <c r="M91" s="17">
        <v>110</v>
      </c>
      <c r="N91" s="17">
        <v>34610</v>
      </c>
      <c r="O91" s="17">
        <v>534348.16099999996</v>
      </c>
    </row>
    <row r="92" spans="1:15">
      <c r="A92" s="151" t="s">
        <v>379</v>
      </c>
      <c r="B92" s="17">
        <v>12</v>
      </c>
      <c r="C92" s="17">
        <v>0</v>
      </c>
      <c r="D92" s="17">
        <v>9</v>
      </c>
      <c r="E92" s="17">
        <v>47</v>
      </c>
      <c r="F92" s="17">
        <v>6</v>
      </c>
      <c r="G92" s="17">
        <v>7</v>
      </c>
      <c r="H92" s="17">
        <v>14</v>
      </c>
      <c r="I92" s="17" t="s">
        <v>939</v>
      </c>
      <c r="J92" s="17">
        <v>0</v>
      </c>
      <c r="K92" s="17">
        <v>48</v>
      </c>
      <c r="L92" s="17">
        <v>50</v>
      </c>
      <c r="M92" s="17">
        <v>18</v>
      </c>
      <c r="N92" s="17">
        <v>5049</v>
      </c>
      <c r="O92" s="17">
        <v>85134.606</v>
      </c>
    </row>
    <row r="93" spans="1:15" ht="18.75" customHeight="1">
      <c r="A93" s="145" t="s">
        <v>380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>
      <c r="A94" s="151" t="s">
        <v>381</v>
      </c>
      <c r="B94" s="17">
        <v>6</v>
      </c>
      <c r="C94" s="17">
        <v>0</v>
      </c>
      <c r="D94" s="17">
        <v>6</v>
      </c>
      <c r="E94" s="17">
        <v>20</v>
      </c>
      <c r="F94" s="17">
        <v>11</v>
      </c>
      <c r="G94" s="17" t="s">
        <v>939</v>
      </c>
      <c r="H94" s="17" t="s">
        <v>939</v>
      </c>
      <c r="I94" s="17">
        <v>0</v>
      </c>
      <c r="J94" s="17">
        <v>0</v>
      </c>
      <c r="K94" s="17">
        <v>32</v>
      </c>
      <c r="L94" s="17">
        <v>47</v>
      </c>
      <c r="M94" s="17">
        <v>16</v>
      </c>
      <c r="N94" s="17">
        <v>4378</v>
      </c>
      <c r="O94" s="17">
        <v>57516.997000000003</v>
      </c>
    </row>
    <row r="95" spans="1:15">
      <c r="A95" s="151" t="s">
        <v>382</v>
      </c>
      <c r="B95" s="17">
        <v>4</v>
      </c>
      <c r="C95" s="17">
        <v>0</v>
      </c>
      <c r="D95" s="17">
        <v>17</v>
      </c>
      <c r="E95" s="17">
        <v>12</v>
      </c>
      <c r="F95" s="17" t="s">
        <v>939</v>
      </c>
      <c r="G95" s="17">
        <v>8</v>
      </c>
      <c r="H95" s="17" t="s">
        <v>939</v>
      </c>
      <c r="I95" s="17">
        <v>0</v>
      </c>
      <c r="J95" s="17">
        <v>0</v>
      </c>
      <c r="K95" s="17">
        <v>37</v>
      </c>
      <c r="L95" s="17">
        <v>26</v>
      </c>
      <c r="M95" s="17">
        <v>13</v>
      </c>
      <c r="N95" s="17">
        <v>4060</v>
      </c>
      <c r="O95" s="17">
        <v>57942.008999999998</v>
      </c>
    </row>
    <row r="96" spans="1:15">
      <c r="A96" s="151" t="s">
        <v>383</v>
      </c>
      <c r="B96" s="17">
        <v>9</v>
      </c>
      <c r="C96" s="17">
        <v>0</v>
      </c>
      <c r="D96" s="17">
        <v>7</v>
      </c>
      <c r="E96" s="17">
        <v>37</v>
      </c>
      <c r="F96" s="17" t="s">
        <v>939</v>
      </c>
      <c r="G96" s="17">
        <v>11</v>
      </c>
      <c r="H96" s="17" t="s">
        <v>939</v>
      </c>
      <c r="I96" s="17">
        <v>0</v>
      </c>
      <c r="J96" s="17">
        <v>0</v>
      </c>
      <c r="K96" s="17">
        <v>71</v>
      </c>
      <c r="L96" s="17">
        <v>71</v>
      </c>
      <c r="M96" s="17">
        <v>24</v>
      </c>
      <c r="N96" s="17">
        <v>8820</v>
      </c>
      <c r="O96" s="17">
        <v>113861.694</v>
      </c>
    </row>
    <row r="97" spans="1:15">
      <c r="A97" s="151" t="s">
        <v>384</v>
      </c>
      <c r="B97" s="17" t="s">
        <v>939</v>
      </c>
      <c r="C97" s="17">
        <v>0</v>
      </c>
      <c r="D97" s="17">
        <v>4</v>
      </c>
      <c r="E97" s="17">
        <v>9</v>
      </c>
      <c r="F97" s="17" t="s">
        <v>939</v>
      </c>
      <c r="G97" s="17">
        <v>4</v>
      </c>
      <c r="H97" s="17">
        <v>0</v>
      </c>
      <c r="I97" s="17" t="s">
        <v>939</v>
      </c>
      <c r="J97" s="17">
        <v>0</v>
      </c>
      <c r="K97" s="17">
        <v>17</v>
      </c>
      <c r="L97" s="17">
        <v>22</v>
      </c>
      <c r="M97" s="17">
        <v>5</v>
      </c>
      <c r="N97" s="17">
        <v>1562</v>
      </c>
      <c r="O97" s="17">
        <v>30016.14</v>
      </c>
    </row>
    <row r="98" spans="1:15">
      <c r="A98" s="151" t="s">
        <v>385</v>
      </c>
      <c r="B98" s="17">
        <v>35</v>
      </c>
      <c r="C98" s="17">
        <v>0</v>
      </c>
      <c r="D98" s="17">
        <v>56</v>
      </c>
      <c r="E98" s="17">
        <v>174</v>
      </c>
      <c r="F98" s="17">
        <v>11</v>
      </c>
      <c r="G98" s="17">
        <v>68</v>
      </c>
      <c r="H98" s="17">
        <v>34</v>
      </c>
      <c r="I98" s="17" t="s">
        <v>939</v>
      </c>
      <c r="J98" s="17">
        <v>0</v>
      </c>
      <c r="K98" s="17">
        <v>308</v>
      </c>
      <c r="L98" s="17">
        <v>371</v>
      </c>
      <c r="M98" s="17">
        <v>112</v>
      </c>
      <c r="N98" s="17">
        <v>34519</v>
      </c>
      <c r="O98" s="17">
        <v>519982.35200000001</v>
      </c>
    </row>
    <row r="99" spans="1:15">
      <c r="A99" s="151" t="s">
        <v>386</v>
      </c>
      <c r="B99" s="17">
        <v>13</v>
      </c>
      <c r="C99" s="17">
        <v>0</v>
      </c>
      <c r="D99" s="17">
        <v>10</v>
      </c>
      <c r="E99" s="17">
        <v>28</v>
      </c>
      <c r="F99" s="17" t="s">
        <v>939</v>
      </c>
      <c r="G99" s="17">
        <v>22</v>
      </c>
      <c r="H99" s="17">
        <v>8</v>
      </c>
      <c r="I99" s="17">
        <v>0</v>
      </c>
      <c r="J99" s="17">
        <v>0</v>
      </c>
      <c r="K99" s="17">
        <v>42</v>
      </c>
      <c r="L99" s="17">
        <v>54</v>
      </c>
      <c r="M99" s="17">
        <v>28</v>
      </c>
      <c r="N99" s="17">
        <v>8059</v>
      </c>
      <c r="O99" s="17">
        <v>88128.513999999996</v>
      </c>
    </row>
    <row r="100" spans="1:15">
      <c r="A100" s="151" t="s">
        <v>387</v>
      </c>
      <c r="B100" s="17">
        <v>11</v>
      </c>
      <c r="C100" s="17">
        <v>0</v>
      </c>
      <c r="D100" s="17">
        <v>8</v>
      </c>
      <c r="E100" s="17">
        <v>25</v>
      </c>
      <c r="F100" s="17" t="s">
        <v>939</v>
      </c>
      <c r="G100" s="17">
        <v>13</v>
      </c>
      <c r="H100" s="17">
        <v>6</v>
      </c>
      <c r="I100" s="17">
        <v>0</v>
      </c>
      <c r="J100" s="17">
        <v>0</v>
      </c>
      <c r="K100" s="17">
        <v>53</v>
      </c>
      <c r="L100" s="17">
        <v>59</v>
      </c>
      <c r="M100" s="17">
        <v>26</v>
      </c>
      <c r="N100" s="17">
        <v>7106</v>
      </c>
      <c r="O100" s="17">
        <v>94065.035000000003</v>
      </c>
    </row>
    <row r="101" spans="1:15">
      <c r="A101" s="151" t="s">
        <v>388</v>
      </c>
      <c r="B101" s="17">
        <v>13</v>
      </c>
      <c r="C101" s="17">
        <v>0</v>
      </c>
      <c r="D101" s="17">
        <v>16</v>
      </c>
      <c r="E101" s="17">
        <v>50</v>
      </c>
      <c r="F101" s="17">
        <v>11</v>
      </c>
      <c r="G101" s="17">
        <v>21</v>
      </c>
      <c r="H101" s="17">
        <v>20</v>
      </c>
      <c r="I101" s="17">
        <v>0</v>
      </c>
      <c r="J101" s="17">
        <v>0</v>
      </c>
      <c r="K101" s="17">
        <v>67</v>
      </c>
      <c r="L101" s="17">
        <v>100</v>
      </c>
      <c r="M101" s="17">
        <v>37</v>
      </c>
      <c r="N101" s="17">
        <v>11884</v>
      </c>
      <c r="O101" s="17">
        <v>133152.861</v>
      </c>
    </row>
    <row r="102" spans="1:15">
      <c r="A102" s="151" t="s">
        <v>389</v>
      </c>
      <c r="B102" s="17">
        <v>14</v>
      </c>
      <c r="C102" s="17">
        <v>0</v>
      </c>
      <c r="D102" s="17">
        <v>9</v>
      </c>
      <c r="E102" s="17">
        <v>95</v>
      </c>
      <c r="F102" s="17">
        <v>9</v>
      </c>
      <c r="G102" s="17">
        <v>21</v>
      </c>
      <c r="H102" s="17">
        <v>9</v>
      </c>
      <c r="I102" s="17" t="s">
        <v>939</v>
      </c>
      <c r="J102" s="17">
        <v>0</v>
      </c>
      <c r="K102" s="17">
        <v>78</v>
      </c>
      <c r="L102" s="17">
        <v>98</v>
      </c>
      <c r="M102" s="17">
        <v>37</v>
      </c>
      <c r="N102" s="17">
        <v>11965</v>
      </c>
      <c r="O102" s="17">
        <v>144618.11300000001</v>
      </c>
    </row>
    <row r="103" spans="1:15">
      <c r="A103" s="151" t="s">
        <v>390</v>
      </c>
      <c r="B103" s="17">
        <v>6</v>
      </c>
      <c r="C103" s="17">
        <v>0</v>
      </c>
      <c r="D103" s="17">
        <v>9</v>
      </c>
      <c r="E103" s="17">
        <v>6</v>
      </c>
      <c r="F103" s="17">
        <v>7</v>
      </c>
      <c r="G103" s="17">
        <v>12</v>
      </c>
      <c r="H103" s="17">
        <v>5</v>
      </c>
      <c r="I103" s="17">
        <v>0</v>
      </c>
      <c r="J103" s="17">
        <v>0</v>
      </c>
      <c r="K103" s="17">
        <v>17</v>
      </c>
      <c r="L103" s="17">
        <v>32</v>
      </c>
      <c r="M103" s="17">
        <v>8</v>
      </c>
      <c r="N103" s="17">
        <v>2545</v>
      </c>
      <c r="O103" s="17">
        <v>38450.400999999998</v>
      </c>
    </row>
    <row r="104" spans="1:15">
      <c r="A104" s="151" t="s">
        <v>391</v>
      </c>
      <c r="B104" s="17">
        <v>13</v>
      </c>
      <c r="C104" s="17">
        <v>0</v>
      </c>
      <c r="D104" s="17">
        <v>8</v>
      </c>
      <c r="E104" s="17">
        <v>30</v>
      </c>
      <c r="F104" s="17">
        <v>4</v>
      </c>
      <c r="G104" s="17">
        <v>21</v>
      </c>
      <c r="H104" s="17">
        <v>7</v>
      </c>
      <c r="I104" s="17">
        <v>0</v>
      </c>
      <c r="J104" s="17">
        <v>0</v>
      </c>
      <c r="K104" s="17">
        <v>54</v>
      </c>
      <c r="L104" s="17">
        <v>59</v>
      </c>
      <c r="M104" s="17">
        <v>19</v>
      </c>
      <c r="N104" s="17">
        <v>5430</v>
      </c>
      <c r="O104" s="17">
        <v>95478.933999999994</v>
      </c>
    </row>
    <row r="105" spans="1:15">
      <c r="A105" s="151" t="s">
        <v>392</v>
      </c>
      <c r="B105" s="17">
        <v>23</v>
      </c>
      <c r="C105" s="17">
        <v>0</v>
      </c>
      <c r="D105" s="17">
        <v>7</v>
      </c>
      <c r="E105" s="17">
        <v>154</v>
      </c>
      <c r="F105" s="17">
        <v>7</v>
      </c>
      <c r="G105" s="17">
        <v>28</v>
      </c>
      <c r="H105" s="17">
        <v>10</v>
      </c>
      <c r="I105" s="17" t="s">
        <v>939</v>
      </c>
      <c r="J105" s="17">
        <v>0</v>
      </c>
      <c r="K105" s="17">
        <v>155</v>
      </c>
      <c r="L105" s="17">
        <v>202</v>
      </c>
      <c r="M105" s="17">
        <v>31</v>
      </c>
      <c r="N105" s="17">
        <v>9542</v>
      </c>
      <c r="O105" s="17">
        <v>250769.21400000001</v>
      </c>
    </row>
    <row r="106" spans="1:15" ht="18.75" customHeight="1">
      <c r="A106" s="145" t="s">
        <v>393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>
      <c r="A107" s="151" t="s">
        <v>394</v>
      </c>
      <c r="B107" s="17">
        <v>22</v>
      </c>
      <c r="C107" s="17">
        <v>0</v>
      </c>
      <c r="D107" s="17">
        <v>65</v>
      </c>
      <c r="E107" s="17">
        <v>118</v>
      </c>
      <c r="F107" s="17">
        <v>23</v>
      </c>
      <c r="G107" s="17">
        <v>61</v>
      </c>
      <c r="H107" s="17">
        <v>18</v>
      </c>
      <c r="I107" s="17">
        <v>7</v>
      </c>
      <c r="J107" s="17">
        <v>0</v>
      </c>
      <c r="K107" s="17">
        <v>182</v>
      </c>
      <c r="L107" s="17">
        <v>313</v>
      </c>
      <c r="M107" s="17">
        <v>106</v>
      </c>
      <c r="N107" s="17">
        <v>33319</v>
      </c>
      <c r="O107" s="17">
        <v>369711.16399999999</v>
      </c>
    </row>
    <row r="108" spans="1:15" ht="18.75" customHeight="1">
      <c r="A108" s="145" t="s">
        <v>395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>
      <c r="A109" s="151" t="s">
        <v>396</v>
      </c>
      <c r="B109" s="17">
        <v>37</v>
      </c>
      <c r="C109" s="17">
        <v>0</v>
      </c>
      <c r="D109" s="17">
        <v>10</v>
      </c>
      <c r="E109" s="17">
        <v>179</v>
      </c>
      <c r="F109" s="17">
        <v>9</v>
      </c>
      <c r="G109" s="17">
        <v>22</v>
      </c>
      <c r="H109" s="17">
        <v>10</v>
      </c>
      <c r="I109" s="17" t="s">
        <v>939</v>
      </c>
      <c r="J109" s="17">
        <v>0</v>
      </c>
      <c r="K109" s="17">
        <v>114</v>
      </c>
      <c r="L109" s="17">
        <v>144</v>
      </c>
      <c r="M109" s="17">
        <v>32</v>
      </c>
      <c r="N109" s="17">
        <v>8217</v>
      </c>
      <c r="O109" s="17">
        <v>205006.079</v>
      </c>
    </row>
    <row r="110" spans="1:15">
      <c r="A110" s="151" t="s">
        <v>397</v>
      </c>
      <c r="B110" s="17">
        <v>34</v>
      </c>
      <c r="C110" s="17">
        <v>0</v>
      </c>
      <c r="D110" s="17">
        <v>17</v>
      </c>
      <c r="E110" s="17">
        <v>198</v>
      </c>
      <c r="F110" s="17">
        <v>24</v>
      </c>
      <c r="G110" s="17">
        <v>82</v>
      </c>
      <c r="H110" s="17">
        <v>25</v>
      </c>
      <c r="I110" s="17">
        <v>5</v>
      </c>
      <c r="J110" s="17">
        <v>0</v>
      </c>
      <c r="K110" s="17">
        <v>206</v>
      </c>
      <c r="L110" s="17">
        <v>271</v>
      </c>
      <c r="M110" s="17">
        <v>81</v>
      </c>
      <c r="N110" s="17">
        <v>24484</v>
      </c>
      <c r="O110" s="17">
        <v>379746.36900000001</v>
      </c>
    </row>
    <row r="111" spans="1:15">
      <c r="A111" s="151" t="s">
        <v>398</v>
      </c>
      <c r="B111" s="17">
        <v>7</v>
      </c>
      <c r="C111" s="17">
        <v>0</v>
      </c>
      <c r="D111" s="17">
        <v>5</v>
      </c>
      <c r="E111" s="17">
        <v>32</v>
      </c>
      <c r="F111" s="17" t="s">
        <v>939</v>
      </c>
      <c r="G111" s="17">
        <v>17</v>
      </c>
      <c r="H111" s="17">
        <v>7</v>
      </c>
      <c r="I111" s="17">
        <v>0</v>
      </c>
      <c r="J111" s="17">
        <v>0</v>
      </c>
      <c r="K111" s="17">
        <v>38</v>
      </c>
      <c r="L111" s="17">
        <v>58</v>
      </c>
      <c r="M111" s="17">
        <v>24</v>
      </c>
      <c r="N111" s="17">
        <v>7383</v>
      </c>
      <c r="O111" s="17">
        <v>77420.320999999996</v>
      </c>
    </row>
    <row r="112" spans="1:15">
      <c r="A112" s="151" t="s">
        <v>399</v>
      </c>
      <c r="B112" s="17">
        <v>15</v>
      </c>
      <c r="C112" s="17">
        <v>0</v>
      </c>
      <c r="D112" s="17">
        <v>10</v>
      </c>
      <c r="E112" s="17">
        <v>133</v>
      </c>
      <c r="F112" s="17">
        <v>6</v>
      </c>
      <c r="G112" s="17">
        <v>24</v>
      </c>
      <c r="H112" s="17">
        <v>13</v>
      </c>
      <c r="I112" s="17">
        <v>5</v>
      </c>
      <c r="J112" s="17">
        <v>0</v>
      </c>
      <c r="K112" s="17">
        <v>82</v>
      </c>
      <c r="L112" s="17">
        <v>136</v>
      </c>
      <c r="M112" s="17">
        <v>42</v>
      </c>
      <c r="N112" s="17">
        <v>10883</v>
      </c>
      <c r="O112" s="17">
        <v>165423.24100000001</v>
      </c>
    </row>
    <row r="113" spans="1:15">
      <c r="A113" s="151" t="s">
        <v>400</v>
      </c>
      <c r="B113" s="17">
        <v>10</v>
      </c>
      <c r="C113" s="17">
        <v>0</v>
      </c>
      <c r="D113" s="17">
        <v>14</v>
      </c>
      <c r="E113" s="17">
        <v>72</v>
      </c>
      <c r="F113" s="17">
        <v>6</v>
      </c>
      <c r="G113" s="17">
        <v>22</v>
      </c>
      <c r="H113" s="17">
        <v>7</v>
      </c>
      <c r="I113" s="17" t="s">
        <v>939</v>
      </c>
      <c r="J113" s="17">
        <v>0</v>
      </c>
      <c r="K113" s="17">
        <v>48</v>
      </c>
      <c r="L113" s="17">
        <v>90</v>
      </c>
      <c r="M113" s="17">
        <v>24</v>
      </c>
      <c r="N113" s="17">
        <v>5847</v>
      </c>
      <c r="O113" s="17">
        <v>100865.515</v>
      </c>
    </row>
    <row r="114" spans="1:15" ht="18.75" customHeight="1">
      <c r="A114" s="145" t="s">
        <v>401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>
      <c r="A115" s="151" t="s">
        <v>402</v>
      </c>
      <c r="B115" s="17">
        <v>8</v>
      </c>
      <c r="C115" s="17">
        <v>0</v>
      </c>
      <c r="D115" s="17" t="s">
        <v>939</v>
      </c>
      <c r="E115" s="17">
        <v>31</v>
      </c>
      <c r="F115" s="17" t="s">
        <v>939</v>
      </c>
      <c r="G115" s="17">
        <v>15</v>
      </c>
      <c r="H115" s="17" t="s">
        <v>939</v>
      </c>
      <c r="I115" s="17">
        <v>0</v>
      </c>
      <c r="J115" s="17">
        <v>0</v>
      </c>
      <c r="K115" s="17">
        <v>25</v>
      </c>
      <c r="L115" s="17">
        <v>49</v>
      </c>
      <c r="M115" s="17">
        <v>26</v>
      </c>
      <c r="N115" s="17">
        <v>8184</v>
      </c>
      <c r="O115" s="17">
        <v>62679.663</v>
      </c>
    </row>
    <row r="116" spans="1:15">
      <c r="A116" s="151" t="s">
        <v>403</v>
      </c>
      <c r="B116" s="17">
        <v>7</v>
      </c>
      <c r="C116" s="17">
        <v>0</v>
      </c>
      <c r="D116" s="17">
        <v>6</v>
      </c>
      <c r="E116" s="17">
        <v>27</v>
      </c>
      <c r="F116" s="17">
        <v>5</v>
      </c>
      <c r="G116" s="17">
        <v>11</v>
      </c>
      <c r="H116" s="17">
        <v>7</v>
      </c>
      <c r="I116" s="17">
        <v>0</v>
      </c>
      <c r="J116" s="17">
        <v>0</v>
      </c>
      <c r="K116" s="17">
        <v>36</v>
      </c>
      <c r="L116" s="17">
        <v>39</v>
      </c>
      <c r="M116" s="17">
        <v>16</v>
      </c>
      <c r="N116" s="17">
        <v>4330</v>
      </c>
      <c r="O116" s="17">
        <v>64210.322</v>
      </c>
    </row>
    <row r="117" spans="1:15">
      <c r="A117" s="151" t="s">
        <v>404</v>
      </c>
      <c r="B117" s="17">
        <v>13</v>
      </c>
      <c r="C117" s="17">
        <v>0</v>
      </c>
      <c r="D117" s="17">
        <v>18</v>
      </c>
      <c r="E117" s="17">
        <v>10</v>
      </c>
      <c r="F117" s="17">
        <v>4</v>
      </c>
      <c r="G117" s="17">
        <v>12</v>
      </c>
      <c r="H117" s="17">
        <v>6</v>
      </c>
      <c r="I117" s="17" t="s">
        <v>939</v>
      </c>
      <c r="J117" s="17">
        <v>0</v>
      </c>
      <c r="K117" s="17">
        <v>22</v>
      </c>
      <c r="L117" s="17">
        <v>56</v>
      </c>
      <c r="M117" s="17">
        <v>22</v>
      </c>
      <c r="N117" s="17">
        <v>6683</v>
      </c>
      <c r="O117" s="17">
        <v>63200.652000000002</v>
      </c>
    </row>
    <row r="118" spans="1:15">
      <c r="A118" s="151" t="s">
        <v>405</v>
      </c>
      <c r="B118" s="17">
        <v>8</v>
      </c>
      <c r="C118" s="17">
        <v>0</v>
      </c>
      <c r="D118" s="17">
        <v>14</v>
      </c>
      <c r="E118" s="17">
        <v>20</v>
      </c>
      <c r="F118" s="17">
        <v>5</v>
      </c>
      <c r="G118" s="17">
        <v>10</v>
      </c>
      <c r="H118" s="17">
        <v>6</v>
      </c>
      <c r="I118" s="17" t="s">
        <v>939</v>
      </c>
      <c r="J118" s="17">
        <v>0</v>
      </c>
      <c r="K118" s="17">
        <v>24</v>
      </c>
      <c r="L118" s="17">
        <v>32</v>
      </c>
      <c r="M118" s="17">
        <v>16</v>
      </c>
      <c r="N118" s="17">
        <v>5370</v>
      </c>
      <c r="O118" s="17">
        <v>53432.955999999998</v>
      </c>
    </row>
    <row r="119" spans="1:15">
      <c r="A119" s="151" t="s">
        <v>406</v>
      </c>
      <c r="B119" s="17">
        <v>12</v>
      </c>
      <c r="C119" s="17">
        <v>0</v>
      </c>
      <c r="D119" s="17">
        <v>27</v>
      </c>
      <c r="E119" s="17">
        <v>59</v>
      </c>
      <c r="F119" s="17">
        <v>10</v>
      </c>
      <c r="G119" s="17">
        <v>40</v>
      </c>
      <c r="H119" s="17">
        <v>23</v>
      </c>
      <c r="I119" s="17">
        <v>4</v>
      </c>
      <c r="J119" s="17">
        <v>0</v>
      </c>
      <c r="K119" s="17">
        <v>161</v>
      </c>
      <c r="L119" s="17">
        <v>181</v>
      </c>
      <c r="M119" s="17">
        <v>57</v>
      </c>
      <c r="N119" s="17">
        <v>18122</v>
      </c>
      <c r="O119" s="17">
        <v>269346.48200000002</v>
      </c>
    </row>
    <row r="120" spans="1:15">
      <c r="A120" s="151" t="s">
        <v>407</v>
      </c>
      <c r="B120" s="17">
        <v>79</v>
      </c>
      <c r="C120" s="17" t="s">
        <v>939</v>
      </c>
      <c r="D120" s="17">
        <v>132</v>
      </c>
      <c r="E120" s="17">
        <v>211</v>
      </c>
      <c r="F120" s="17">
        <v>47</v>
      </c>
      <c r="G120" s="17">
        <v>82</v>
      </c>
      <c r="H120" s="17">
        <v>53</v>
      </c>
      <c r="I120" s="17">
        <v>4</v>
      </c>
      <c r="J120" s="17">
        <v>0</v>
      </c>
      <c r="K120" s="17">
        <v>250</v>
      </c>
      <c r="L120" s="17">
        <v>494</v>
      </c>
      <c r="M120" s="17">
        <v>215</v>
      </c>
      <c r="N120" s="17">
        <v>66618</v>
      </c>
      <c r="O120" s="17">
        <v>594489.65800000005</v>
      </c>
    </row>
    <row r="121" spans="1:15">
      <c r="A121" s="151" t="s">
        <v>408</v>
      </c>
      <c r="B121" s="17">
        <v>49</v>
      </c>
      <c r="C121" s="17">
        <v>0</v>
      </c>
      <c r="D121" s="17">
        <v>50</v>
      </c>
      <c r="E121" s="17">
        <v>153</v>
      </c>
      <c r="F121" s="17">
        <v>27</v>
      </c>
      <c r="G121" s="17">
        <v>53</v>
      </c>
      <c r="H121" s="17">
        <v>15</v>
      </c>
      <c r="I121" s="17" t="s">
        <v>939</v>
      </c>
      <c r="J121" s="17">
        <v>0</v>
      </c>
      <c r="K121" s="17">
        <v>204</v>
      </c>
      <c r="L121" s="17">
        <v>270</v>
      </c>
      <c r="M121" s="17">
        <v>73</v>
      </c>
      <c r="N121" s="17">
        <v>23052</v>
      </c>
      <c r="O121" s="17">
        <v>371052.61700000003</v>
      </c>
    </row>
    <row r="122" spans="1:15">
      <c r="A122" s="151" t="s">
        <v>409</v>
      </c>
      <c r="B122" s="17">
        <v>10</v>
      </c>
      <c r="C122" s="17">
        <v>0</v>
      </c>
      <c r="D122" s="17">
        <v>34</v>
      </c>
      <c r="E122" s="17">
        <v>59</v>
      </c>
      <c r="F122" s="17">
        <v>19</v>
      </c>
      <c r="G122" s="17">
        <v>26</v>
      </c>
      <c r="H122" s="17">
        <v>12</v>
      </c>
      <c r="I122" s="17">
        <v>0</v>
      </c>
      <c r="J122" s="17">
        <v>0</v>
      </c>
      <c r="K122" s="17">
        <v>74</v>
      </c>
      <c r="L122" s="17">
        <v>95</v>
      </c>
      <c r="M122" s="17">
        <v>29</v>
      </c>
      <c r="N122" s="17">
        <v>9150</v>
      </c>
      <c r="O122" s="17">
        <v>134635.39300000001</v>
      </c>
    </row>
    <row r="123" spans="1:15">
      <c r="A123" s="151" t="s">
        <v>410</v>
      </c>
      <c r="B123" s="17">
        <v>6</v>
      </c>
      <c r="C123" s="17">
        <v>0</v>
      </c>
      <c r="D123" s="17">
        <v>10</v>
      </c>
      <c r="E123" s="17">
        <v>25</v>
      </c>
      <c r="F123" s="17">
        <v>6</v>
      </c>
      <c r="G123" s="17">
        <v>10</v>
      </c>
      <c r="H123" s="17">
        <v>4</v>
      </c>
      <c r="I123" s="17">
        <v>0</v>
      </c>
      <c r="J123" s="17">
        <v>0</v>
      </c>
      <c r="K123" s="17">
        <v>48</v>
      </c>
      <c r="L123" s="17">
        <v>62</v>
      </c>
      <c r="M123" s="17">
        <v>22</v>
      </c>
      <c r="N123" s="17">
        <v>5876</v>
      </c>
      <c r="O123" s="17">
        <v>83492.546000000002</v>
      </c>
    </row>
    <row r="124" spans="1:15">
      <c r="A124" s="151" t="s">
        <v>411</v>
      </c>
      <c r="B124" s="17">
        <v>5</v>
      </c>
      <c r="C124" s="17">
        <v>0</v>
      </c>
      <c r="D124" s="17">
        <v>6</v>
      </c>
      <c r="E124" s="17">
        <v>13</v>
      </c>
      <c r="F124" s="17" t="s">
        <v>939</v>
      </c>
      <c r="G124" s="17">
        <v>18</v>
      </c>
      <c r="H124" s="17">
        <v>7</v>
      </c>
      <c r="I124" s="17" t="s">
        <v>939</v>
      </c>
      <c r="J124" s="17">
        <v>0</v>
      </c>
      <c r="K124" s="17">
        <v>28</v>
      </c>
      <c r="L124" s="17">
        <v>47</v>
      </c>
      <c r="M124" s="17">
        <v>28</v>
      </c>
      <c r="N124" s="17">
        <v>8960</v>
      </c>
      <c r="O124" s="17">
        <v>67544.990999999995</v>
      </c>
    </row>
    <row r="125" spans="1:15">
      <c r="A125" s="151" t="s">
        <v>412</v>
      </c>
      <c r="B125" s="17">
        <v>13</v>
      </c>
      <c r="C125" s="17">
        <v>0</v>
      </c>
      <c r="D125" s="17">
        <v>21</v>
      </c>
      <c r="E125" s="17">
        <v>56</v>
      </c>
      <c r="F125" s="17">
        <v>0</v>
      </c>
      <c r="G125" s="17">
        <v>11</v>
      </c>
      <c r="H125" s="17">
        <v>8</v>
      </c>
      <c r="I125" s="17">
        <v>0</v>
      </c>
      <c r="J125" s="17">
        <v>0</v>
      </c>
      <c r="K125" s="17">
        <v>45</v>
      </c>
      <c r="L125" s="17">
        <v>99</v>
      </c>
      <c r="M125" s="17">
        <v>30</v>
      </c>
      <c r="N125" s="17">
        <v>8988</v>
      </c>
      <c r="O125" s="17">
        <v>100397.023</v>
      </c>
    </row>
    <row r="126" spans="1:15">
      <c r="A126" s="151" t="s">
        <v>413</v>
      </c>
      <c r="B126" s="17">
        <v>67</v>
      </c>
      <c r="C126" s="17" t="s">
        <v>939</v>
      </c>
      <c r="D126" s="17">
        <v>109</v>
      </c>
      <c r="E126" s="17">
        <v>156</v>
      </c>
      <c r="F126" s="17">
        <v>32</v>
      </c>
      <c r="G126" s="17">
        <v>58</v>
      </c>
      <c r="H126" s="17">
        <v>41</v>
      </c>
      <c r="I126" s="17">
        <v>9</v>
      </c>
      <c r="J126" s="17">
        <v>0</v>
      </c>
      <c r="K126" s="17">
        <v>179</v>
      </c>
      <c r="L126" s="17">
        <v>367</v>
      </c>
      <c r="M126" s="17">
        <v>141</v>
      </c>
      <c r="N126" s="17">
        <v>44184</v>
      </c>
      <c r="O126" s="17">
        <v>436790.52899999998</v>
      </c>
    </row>
    <row r="127" spans="1:15">
      <c r="A127" s="151" t="s">
        <v>414</v>
      </c>
      <c r="B127" s="17">
        <v>7</v>
      </c>
      <c r="C127" s="17">
        <v>0</v>
      </c>
      <c r="D127" s="17">
        <v>16</v>
      </c>
      <c r="E127" s="17">
        <v>41</v>
      </c>
      <c r="F127" s="17">
        <v>13</v>
      </c>
      <c r="G127" s="17">
        <v>25</v>
      </c>
      <c r="H127" s="17">
        <v>14</v>
      </c>
      <c r="I127" s="17">
        <v>0</v>
      </c>
      <c r="J127" s="17">
        <v>0</v>
      </c>
      <c r="K127" s="17">
        <v>56</v>
      </c>
      <c r="L127" s="17">
        <v>100</v>
      </c>
      <c r="M127" s="17">
        <v>37</v>
      </c>
      <c r="N127" s="17">
        <v>11530</v>
      </c>
      <c r="O127" s="17">
        <v>118169.98299999999</v>
      </c>
    </row>
    <row r="128" spans="1:15">
      <c r="A128" s="151" t="s">
        <v>415</v>
      </c>
      <c r="B128" s="17">
        <v>23</v>
      </c>
      <c r="C128" s="17">
        <v>0</v>
      </c>
      <c r="D128" s="17">
        <v>21</v>
      </c>
      <c r="E128" s="17">
        <v>98</v>
      </c>
      <c r="F128" s="17">
        <v>11</v>
      </c>
      <c r="G128" s="17">
        <v>28</v>
      </c>
      <c r="H128" s="17">
        <v>17</v>
      </c>
      <c r="I128" s="17">
        <v>4</v>
      </c>
      <c r="J128" s="17">
        <v>0</v>
      </c>
      <c r="K128" s="17">
        <v>119</v>
      </c>
      <c r="L128" s="17">
        <v>181</v>
      </c>
      <c r="M128" s="17">
        <v>58</v>
      </c>
      <c r="N128" s="17">
        <v>17415</v>
      </c>
      <c r="O128" s="17">
        <v>229323.557</v>
      </c>
    </row>
    <row r="129" spans="1:15">
      <c r="A129" s="151" t="s">
        <v>416</v>
      </c>
      <c r="B129" s="17">
        <v>13</v>
      </c>
      <c r="C129" s="17">
        <v>0</v>
      </c>
      <c r="D129" s="17">
        <v>16</v>
      </c>
      <c r="E129" s="17">
        <v>6</v>
      </c>
      <c r="F129" s="17">
        <v>11</v>
      </c>
      <c r="G129" s="17">
        <v>16</v>
      </c>
      <c r="H129" s="17">
        <v>13</v>
      </c>
      <c r="I129" s="17">
        <v>0</v>
      </c>
      <c r="J129" s="17">
        <v>0</v>
      </c>
      <c r="K129" s="17">
        <v>40</v>
      </c>
      <c r="L129" s="17">
        <v>32</v>
      </c>
      <c r="M129" s="17">
        <v>31</v>
      </c>
      <c r="N129" s="17">
        <v>10076</v>
      </c>
      <c r="O129" s="17">
        <v>83745.228000000003</v>
      </c>
    </row>
    <row r="130" spans="1:15">
      <c r="A130" s="151" t="s">
        <v>417</v>
      </c>
      <c r="B130" s="17">
        <v>45</v>
      </c>
      <c r="C130" s="17" t="s">
        <v>939</v>
      </c>
      <c r="D130" s="17">
        <v>123</v>
      </c>
      <c r="E130" s="17">
        <v>156</v>
      </c>
      <c r="F130" s="17">
        <v>79</v>
      </c>
      <c r="G130" s="17">
        <v>78</v>
      </c>
      <c r="H130" s="17">
        <v>59</v>
      </c>
      <c r="I130" s="17">
        <v>4</v>
      </c>
      <c r="J130" s="17">
        <v>0</v>
      </c>
      <c r="K130" s="17">
        <v>374</v>
      </c>
      <c r="L130" s="17">
        <v>423</v>
      </c>
      <c r="M130" s="17">
        <v>173</v>
      </c>
      <c r="N130" s="17">
        <v>53847</v>
      </c>
      <c r="O130" s="17">
        <v>659056.73100000003</v>
      </c>
    </row>
    <row r="131" spans="1:15">
      <c r="A131" s="151" t="s">
        <v>418</v>
      </c>
      <c r="B131" s="17">
        <v>197</v>
      </c>
      <c r="C131" s="17">
        <v>4</v>
      </c>
      <c r="D131" s="17">
        <v>345</v>
      </c>
      <c r="E131" s="17">
        <v>623</v>
      </c>
      <c r="F131" s="17">
        <v>138</v>
      </c>
      <c r="G131" s="17">
        <v>171</v>
      </c>
      <c r="H131" s="17">
        <v>179</v>
      </c>
      <c r="I131" s="17">
        <v>12</v>
      </c>
      <c r="J131" s="17">
        <v>0</v>
      </c>
      <c r="K131" s="17">
        <v>908</v>
      </c>
      <c r="L131" s="17">
        <v>815</v>
      </c>
      <c r="M131" s="17">
        <v>407</v>
      </c>
      <c r="N131" s="17">
        <v>125933</v>
      </c>
      <c r="O131" s="17">
        <v>1608244.8430000001</v>
      </c>
    </row>
    <row r="132" spans="1:15">
      <c r="A132" s="151" t="s">
        <v>419</v>
      </c>
      <c r="B132" s="17">
        <v>6</v>
      </c>
      <c r="C132" s="17">
        <v>0</v>
      </c>
      <c r="D132" s="17">
        <v>32</v>
      </c>
      <c r="E132" s="17">
        <v>23</v>
      </c>
      <c r="F132" s="17">
        <v>9</v>
      </c>
      <c r="G132" s="17">
        <v>12</v>
      </c>
      <c r="H132" s="17">
        <v>7</v>
      </c>
      <c r="I132" s="17" t="s">
        <v>939</v>
      </c>
      <c r="J132" s="17" t="s">
        <v>939</v>
      </c>
      <c r="K132" s="17">
        <v>27</v>
      </c>
      <c r="L132" s="17">
        <v>53</v>
      </c>
      <c r="M132" s="17">
        <v>13</v>
      </c>
      <c r="N132" s="17">
        <v>4068</v>
      </c>
      <c r="O132" s="17">
        <v>60525.207999999999</v>
      </c>
    </row>
    <row r="133" spans="1:15">
      <c r="A133" s="151" t="s">
        <v>420</v>
      </c>
      <c r="B133" s="17" t="s">
        <v>939</v>
      </c>
      <c r="C133" s="17">
        <v>0</v>
      </c>
      <c r="D133" s="17" t="s">
        <v>939</v>
      </c>
      <c r="E133" s="17">
        <v>12</v>
      </c>
      <c r="F133" s="17" t="s">
        <v>939</v>
      </c>
      <c r="G133" s="17">
        <v>0</v>
      </c>
      <c r="H133" s="17" t="s">
        <v>939</v>
      </c>
      <c r="I133" s="17">
        <v>0</v>
      </c>
      <c r="J133" s="17">
        <v>0</v>
      </c>
      <c r="K133" s="17">
        <v>9</v>
      </c>
      <c r="L133" s="17">
        <v>37</v>
      </c>
      <c r="M133" s="17">
        <v>7</v>
      </c>
      <c r="N133" s="17">
        <v>1798</v>
      </c>
      <c r="O133" s="17">
        <v>23185.096000000001</v>
      </c>
    </row>
    <row r="134" spans="1:15">
      <c r="A134" s="151" t="s">
        <v>421</v>
      </c>
      <c r="B134" s="17" t="s">
        <v>939</v>
      </c>
      <c r="C134" s="17">
        <v>0</v>
      </c>
      <c r="D134" s="17">
        <v>19</v>
      </c>
      <c r="E134" s="17">
        <v>25</v>
      </c>
      <c r="F134" s="17" t="s">
        <v>939</v>
      </c>
      <c r="G134" s="17">
        <v>13</v>
      </c>
      <c r="H134" s="17">
        <v>6</v>
      </c>
      <c r="I134" s="17">
        <v>0</v>
      </c>
      <c r="J134" s="17">
        <v>0</v>
      </c>
      <c r="K134" s="17">
        <v>52</v>
      </c>
      <c r="L134" s="17">
        <v>112</v>
      </c>
      <c r="M134" s="17">
        <v>35</v>
      </c>
      <c r="N134" s="17">
        <v>11140</v>
      </c>
      <c r="O134" s="17">
        <v>106517.45699999999</v>
      </c>
    </row>
    <row r="135" spans="1:15">
      <c r="A135" s="151" t="s">
        <v>422</v>
      </c>
      <c r="B135" s="17">
        <v>7</v>
      </c>
      <c r="C135" s="17">
        <v>0</v>
      </c>
      <c r="D135" s="17">
        <v>19</v>
      </c>
      <c r="E135" s="17">
        <v>39</v>
      </c>
      <c r="F135" s="17">
        <v>8</v>
      </c>
      <c r="G135" s="17">
        <v>25</v>
      </c>
      <c r="H135" s="17">
        <v>17</v>
      </c>
      <c r="I135" s="17" t="s">
        <v>939</v>
      </c>
      <c r="J135" s="17">
        <v>0</v>
      </c>
      <c r="K135" s="17">
        <v>50</v>
      </c>
      <c r="L135" s="17">
        <v>76</v>
      </c>
      <c r="M135" s="17">
        <v>16</v>
      </c>
      <c r="N135" s="17">
        <v>5515</v>
      </c>
      <c r="O135" s="17">
        <v>98725.62</v>
      </c>
    </row>
    <row r="136" spans="1:15">
      <c r="A136" s="151" t="s">
        <v>423</v>
      </c>
      <c r="B136" s="17" t="s">
        <v>939</v>
      </c>
      <c r="C136" s="17">
        <v>0</v>
      </c>
      <c r="D136" s="17">
        <v>17</v>
      </c>
      <c r="E136" s="17">
        <v>24</v>
      </c>
      <c r="F136" s="17">
        <v>16</v>
      </c>
      <c r="G136" s="17">
        <v>19</v>
      </c>
      <c r="H136" s="17">
        <v>15</v>
      </c>
      <c r="I136" s="17" t="s">
        <v>939</v>
      </c>
      <c r="J136" s="17">
        <v>0</v>
      </c>
      <c r="K136" s="17">
        <v>25</v>
      </c>
      <c r="L136" s="17">
        <v>40</v>
      </c>
      <c r="M136" s="17">
        <v>21</v>
      </c>
      <c r="N136" s="17">
        <v>6391</v>
      </c>
      <c r="O136" s="17">
        <v>60496.065999999999</v>
      </c>
    </row>
    <row r="137" spans="1:15">
      <c r="A137" s="151" t="s">
        <v>424</v>
      </c>
      <c r="B137" s="17">
        <v>13</v>
      </c>
      <c r="C137" s="17">
        <v>0</v>
      </c>
      <c r="D137" s="17">
        <v>23</v>
      </c>
      <c r="E137" s="17">
        <v>28</v>
      </c>
      <c r="F137" s="17">
        <v>15</v>
      </c>
      <c r="G137" s="17">
        <v>18</v>
      </c>
      <c r="H137" s="17">
        <v>8</v>
      </c>
      <c r="I137" s="17">
        <v>0</v>
      </c>
      <c r="J137" s="17">
        <v>0</v>
      </c>
      <c r="K137" s="17">
        <v>38</v>
      </c>
      <c r="L137" s="17">
        <v>49</v>
      </c>
      <c r="M137" s="17">
        <v>37</v>
      </c>
      <c r="N137" s="17">
        <v>10763</v>
      </c>
      <c r="O137" s="17">
        <v>89126.341</v>
      </c>
    </row>
    <row r="138" spans="1:15">
      <c r="A138" s="151" t="s">
        <v>425</v>
      </c>
      <c r="B138" s="17">
        <v>4</v>
      </c>
      <c r="C138" s="17">
        <v>0</v>
      </c>
      <c r="D138" s="17">
        <v>7</v>
      </c>
      <c r="E138" s="17">
        <v>30</v>
      </c>
      <c r="F138" s="17">
        <v>9</v>
      </c>
      <c r="G138" s="17">
        <v>20</v>
      </c>
      <c r="H138" s="17">
        <v>6</v>
      </c>
      <c r="I138" s="17" t="s">
        <v>939</v>
      </c>
      <c r="J138" s="17">
        <v>0</v>
      </c>
      <c r="K138" s="17">
        <v>28</v>
      </c>
      <c r="L138" s="17">
        <v>52</v>
      </c>
      <c r="M138" s="17">
        <v>18</v>
      </c>
      <c r="N138" s="17">
        <v>5428</v>
      </c>
      <c r="O138" s="17">
        <v>63107.192999999999</v>
      </c>
    </row>
    <row r="139" spans="1:15">
      <c r="A139" s="151" t="s">
        <v>426</v>
      </c>
      <c r="B139" s="17">
        <v>4</v>
      </c>
      <c r="C139" s="17">
        <v>0</v>
      </c>
      <c r="D139" s="17">
        <v>11</v>
      </c>
      <c r="E139" s="17">
        <v>53</v>
      </c>
      <c r="F139" s="17">
        <v>10</v>
      </c>
      <c r="G139" s="17">
        <v>17</v>
      </c>
      <c r="H139" s="17">
        <v>9</v>
      </c>
      <c r="I139" s="17">
        <v>0</v>
      </c>
      <c r="J139" s="17">
        <v>0</v>
      </c>
      <c r="K139" s="17">
        <v>37</v>
      </c>
      <c r="L139" s="17">
        <v>49</v>
      </c>
      <c r="M139" s="17">
        <v>17</v>
      </c>
      <c r="N139" s="17">
        <v>5504</v>
      </c>
      <c r="O139" s="17">
        <v>70734.990000000005</v>
      </c>
    </row>
    <row r="140" spans="1:15">
      <c r="A140" s="151" t="s">
        <v>427</v>
      </c>
      <c r="B140" s="17">
        <v>5</v>
      </c>
      <c r="C140" s="17">
        <v>0</v>
      </c>
      <c r="D140" s="17">
        <v>21</v>
      </c>
      <c r="E140" s="17">
        <v>17</v>
      </c>
      <c r="F140" s="17">
        <v>0</v>
      </c>
      <c r="G140" s="17">
        <v>9</v>
      </c>
      <c r="H140" s="17">
        <v>9</v>
      </c>
      <c r="I140" s="17">
        <v>0</v>
      </c>
      <c r="J140" s="17">
        <v>0</v>
      </c>
      <c r="K140" s="17">
        <v>30</v>
      </c>
      <c r="L140" s="17">
        <v>47</v>
      </c>
      <c r="M140" s="17">
        <v>29</v>
      </c>
      <c r="N140" s="17">
        <v>13302</v>
      </c>
      <c r="O140" s="17">
        <v>71727.205000000002</v>
      </c>
    </row>
    <row r="141" spans="1:15">
      <c r="A141" s="151" t="s">
        <v>428</v>
      </c>
      <c r="B141" s="17">
        <v>25</v>
      </c>
      <c r="C141" s="17">
        <v>0</v>
      </c>
      <c r="D141" s="17">
        <v>29</v>
      </c>
      <c r="E141" s="17">
        <v>118</v>
      </c>
      <c r="F141" s="17">
        <v>22</v>
      </c>
      <c r="G141" s="17">
        <v>63</v>
      </c>
      <c r="H141" s="17">
        <v>14</v>
      </c>
      <c r="I141" s="17">
        <v>5</v>
      </c>
      <c r="J141" s="17">
        <v>0</v>
      </c>
      <c r="K141" s="17">
        <v>123</v>
      </c>
      <c r="L141" s="17">
        <v>188</v>
      </c>
      <c r="M141" s="17">
        <v>70</v>
      </c>
      <c r="N141" s="17">
        <v>19714</v>
      </c>
      <c r="O141" s="17">
        <v>255449.853</v>
      </c>
    </row>
    <row r="142" spans="1:15">
      <c r="A142" s="151" t="s">
        <v>429</v>
      </c>
      <c r="B142" s="17">
        <v>14</v>
      </c>
      <c r="C142" s="17">
        <v>0</v>
      </c>
      <c r="D142" s="17">
        <v>57</v>
      </c>
      <c r="E142" s="17">
        <v>52</v>
      </c>
      <c r="F142" s="17">
        <v>16</v>
      </c>
      <c r="G142" s="17">
        <v>35</v>
      </c>
      <c r="H142" s="17">
        <v>18</v>
      </c>
      <c r="I142" s="17" t="s">
        <v>939</v>
      </c>
      <c r="J142" s="17">
        <v>0</v>
      </c>
      <c r="K142" s="17">
        <v>31</v>
      </c>
      <c r="L142" s="17">
        <v>73</v>
      </c>
      <c r="M142" s="17">
        <v>49</v>
      </c>
      <c r="N142" s="17">
        <v>15771</v>
      </c>
      <c r="O142" s="17">
        <v>109178.117</v>
      </c>
    </row>
    <row r="143" spans="1:15">
      <c r="A143" s="151" t="s">
        <v>430</v>
      </c>
      <c r="B143" s="17">
        <v>12</v>
      </c>
      <c r="C143" s="17">
        <v>0</v>
      </c>
      <c r="D143" s="17">
        <v>30</v>
      </c>
      <c r="E143" s="17">
        <v>46</v>
      </c>
      <c r="F143" s="17">
        <v>8</v>
      </c>
      <c r="G143" s="17">
        <v>31</v>
      </c>
      <c r="H143" s="17">
        <v>14</v>
      </c>
      <c r="I143" s="17" t="s">
        <v>939</v>
      </c>
      <c r="J143" s="17">
        <v>0</v>
      </c>
      <c r="K143" s="17">
        <v>101</v>
      </c>
      <c r="L143" s="17">
        <v>106</v>
      </c>
      <c r="M143" s="17">
        <v>39</v>
      </c>
      <c r="N143" s="17">
        <v>13587</v>
      </c>
      <c r="O143" s="17">
        <v>174473.44399999999</v>
      </c>
    </row>
    <row r="144" spans="1:15">
      <c r="A144" s="151" t="s">
        <v>431</v>
      </c>
      <c r="B144" s="17">
        <v>14</v>
      </c>
      <c r="C144" s="17" t="s">
        <v>939</v>
      </c>
      <c r="D144" s="17">
        <v>5</v>
      </c>
      <c r="E144" s="17">
        <v>50</v>
      </c>
      <c r="F144" s="17">
        <v>4</v>
      </c>
      <c r="G144" s="17">
        <v>7</v>
      </c>
      <c r="H144" s="17">
        <v>11</v>
      </c>
      <c r="I144" s="17">
        <v>0</v>
      </c>
      <c r="J144" s="17">
        <v>0</v>
      </c>
      <c r="K144" s="17">
        <v>40</v>
      </c>
      <c r="L144" s="17">
        <v>57</v>
      </c>
      <c r="M144" s="17">
        <v>18</v>
      </c>
      <c r="N144" s="17">
        <v>7051</v>
      </c>
      <c r="O144" s="17">
        <v>79027.17</v>
      </c>
    </row>
    <row r="145" spans="1:15">
      <c r="A145" s="151" t="s">
        <v>432</v>
      </c>
      <c r="B145" s="17">
        <v>25</v>
      </c>
      <c r="C145" s="17">
        <v>0</v>
      </c>
      <c r="D145" s="17">
        <v>33</v>
      </c>
      <c r="E145" s="17">
        <v>49</v>
      </c>
      <c r="F145" s="17">
        <v>4</v>
      </c>
      <c r="G145" s="17">
        <v>23</v>
      </c>
      <c r="H145" s="17">
        <v>16</v>
      </c>
      <c r="I145" s="17" t="s">
        <v>939</v>
      </c>
      <c r="J145" s="17">
        <v>0</v>
      </c>
      <c r="K145" s="17">
        <v>111</v>
      </c>
      <c r="L145" s="17">
        <v>159</v>
      </c>
      <c r="M145" s="17">
        <v>67</v>
      </c>
      <c r="N145" s="17">
        <v>21041</v>
      </c>
      <c r="O145" s="17">
        <v>218775.15</v>
      </c>
    </row>
    <row r="146" spans="1:15">
      <c r="A146" s="151" t="s">
        <v>433</v>
      </c>
      <c r="B146" s="17" t="s">
        <v>939</v>
      </c>
      <c r="C146" s="17">
        <v>0</v>
      </c>
      <c r="D146" s="17">
        <v>5</v>
      </c>
      <c r="E146" s="17">
        <v>25</v>
      </c>
      <c r="F146" s="17" t="s">
        <v>939</v>
      </c>
      <c r="G146" s="17">
        <v>8</v>
      </c>
      <c r="H146" s="17" t="s">
        <v>939</v>
      </c>
      <c r="I146" s="17">
        <v>0</v>
      </c>
      <c r="J146" s="17">
        <v>0</v>
      </c>
      <c r="K146" s="17">
        <v>21</v>
      </c>
      <c r="L146" s="17">
        <v>41</v>
      </c>
      <c r="M146" s="17">
        <v>15</v>
      </c>
      <c r="N146" s="17">
        <v>4162</v>
      </c>
      <c r="O146" s="17">
        <v>44665.961000000003</v>
      </c>
    </row>
    <row r="147" spans="1:15">
      <c r="A147" s="151" t="s">
        <v>434</v>
      </c>
      <c r="B147" s="17">
        <v>7</v>
      </c>
      <c r="C147" s="17">
        <v>0</v>
      </c>
      <c r="D147" s="17">
        <v>15</v>
      </c>
      <c r="E147" s="17">
        <v>24</v>
      </c>
      <c r="F147" s="17">
        <v>5</v>
      </c>
      <c r="G147" s="17">
        <v>29</v>
      </c>
      <c r="H147" s="17">
        <v>7</v>
      </c>
      <c r="I147" s="17">
        <v>0</v>
      </c>
      <c r="J147" s="17">
        <v>0</v>
      </c>
      <c r="K147" s="17">
        <v>48</v>
      </c>
      <c r="L147" s="17">
        <v>64</v>
      </c>
      <c r="M147" s="17">
        <v>27</v>
      </c>
      <c r="N147" s="17">
        <v>8305</v>
      </c>
      <c r="O147" s="17">
        <v>95021.040999999997</v>
      </c>
    </row>
    <row r="148" spans="1:15" ht="18.75" customHeight="1">
      <c r="A148" s="145" t="s">
        <v>435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</row>
    <row r="149" spans="1:15">
      <c r="A149" s="151" t="s">
        <v>436</v>
      </c>
      <c r="B149" s="17">
        <v>49</v>
      </c>
      <c r="C149" s="17" t="s">
        <v>939</v>
      </c>
      <c r="D149" s="17">
        <v>39</v>
      </c>
      <c r="E149" s="17">
        <v>98</v>
      </c>
      <c r="F149" s="17">
        <v>8</v>
      </c>
      <c r="G149" s="17">
        <v>27</v>
      </c>
      <c r="H149" s="17">
        <v>12</v>
      </c>
      <c r="I149" s="17">
        <v>0</v>
      </c>
      <c r="J149" s="17">
        <v>0</v>
      </c>
      <c r="K149" s="17">
        <v>120</v>
      </c>
      <c r="L149" s="17">
        <v>182</v>
      </c>
      <c r="M149" s="17">
        <v>68</v>
      </c>
      <c r="N149" s="17">
        <v>22432</v>
      </c>
      <c r="O149" s="17">
        <v>248599.717</v>
      </c>
    </row>
    <row r="150" spans="1:15">
      <c r="A150" s="151" t="s">
        <v>437</v>
      </c>
      <c r="B150" s="17">
        <v>40</v>
      </c>
      <c r="C150" s="17">
        <v>0</v>
      </c>
      <c r="D150" s="17">
        <v>51</v>
      </c>
      <c r="E150" s="17">
        <v>80</v>
      </c>
      <c r="F150" s="17">
        <v>19</v>
      </c>
      <c r="G150" s="17">
        <v>39</v>
      </c>
      <c r="H150" s="17">
        <v>28</v>
      </c>
      <c r="I150" s="17" t="s">
        <v>939</v>
      </c>
      <c r="J150" s="17">
        <v>0</v>
      </c>
      <c r="K150" s="17">
        <v>305</v>
      </c>
      <c r="L150" s="17">
        <v>372</v>
      </c>
      <c r="M150" s="17">
        <v>113</v>
      </c>
      <c r="N150" s="17">
        <v>34913</v>
      </c>
      <c r="O150" s="17">
        <v>507143.25900000002</v>
      </c>
    </row>
    <row r="151" spans="1:15">
      <c r="A151" s="151" t="s">
        <v>438</v>
      </c>
      <c r="B151" s="17">
        <v>11</v>
      </c>
      <c r="C151" s="17">
        <v>0</v>
      </c>
      <c r="D151" s="17" t="s">
        <v>939</v>
      </c>
      <c r="E151" s="17">
        <v>22</v>
      </c>
      <c r="F151" s="17" t="s">
        <v>939</v>
      </c>
      <c r="G151" s="17">
        <v>9</v>
      </c>
      <c r="H151" s="17">
        <v>0</v>
      </c>
      <c r="I151" s="17" t="s">
        <v>939</v>
      </c>
      <c r="J151" s="17">
        <v>0</v>
      </c>
      <c r="K151" s="17">
        <v>18</v>
      </c>
      <c r="L151" s="17">
        <v>34</v>
      </c>
      <c r="M151" s="17">
        <v>9</v>
      </c>
      <c r="N151" s="17">
        <v>2302</v>
      </c>
      <c r="O151" s="17">
        <v>43304.601999999999</v>
      </c>
    </row>
    <row r="152" spans="1:15">
      <c r="A152" s="151" t="s">
        <v>439</v>
      </c>
      <c r="B152" s="17">
        <v>35</v>
      </c>
      <c r="C152" s="17">
        <v>0</v>
      </c>
      <c r="D152" s="17">
        <v>57</v>
      </c>
      <c r="E152" s="17">
        <v>46</v>
      </c>
      <c r="F152" s="17">
        <v>29</v>
      </c>
      <c r="G152" s="17">
        <v>134</v>
      </c>
      <c r="H152" s="17">
        <v>55</v>
      </c>
      <c r="I152" s="17">
        <v>10</v>
      </c>
      <c r="J152" s="17">
        <v>0</v>
      </c>
      <c r="K152" s="17">
        <v>183</v>
      </c>
      <c r="L152" s="17">
        <v>233</v>
      </c>
      <c r="M152" s="17">
        <v>65</v>
      </c>
      <c r="N152" s="17">
        <v>22905</v>
      </c>
      <c r="O152" s="17">
        <v>368595.46600000001</v>
      </c>
    </row>
    <row r="153" spans="1:15">
      <c r="A153" s="151" t="s">
        <v>440</v>
      </c>
      <c r="B153" s="17">
        <v>8</v>
      </c>
      <c r="C153" s="17">
        <v>0</v>
      </c>
      <c r="D153" s="17">
        <v>54</v>
      </c>
      <c r="E153" s="17">
        <v>37</v>
      </c>
      <c r="F153" s="17">
        <v>6</v>
      </c>
      <c r="G153" s="17">
        <v>17</v>
      </c>
      <c r="H153" s="17">
        <v>13</v>
      </c>
      <c r="I153" s="17" t="s">
        <v>939</v>
      </c>
      <c r="J153" s="17">
        <v>0</v>
      </c>
      <c r="K153" s="17">
        <v>60</v>
      </c>
      <c r="L153" s="17">
        <v>124</v>
      </c>
      <c r="M153" s="17">
        <v>36</v>
      </c>
      <c r="N153" s="17">
        <v>11442</v>
      </c>
      <c r="O153" s="17">
        <v>130959.09600000001</v>
      </c>
    </row>
    <row r="154" spans="1:15">
      <c r="A154" s="151" t="s">
        <v>441</v>
      </c>
      <c r="B154" s="17">
        <v>26</v>
      </c>
      <c r="C154" s="17">
        <v>0</v>
      </c>
      <c r="D154" s="17">
        <v>55</v>
      </c>
      <c r="E154" s="17">
        <v>73</v>
      </c>
      <c r="F154" s="17">
        <v>27</v>
      </c>
      <c r="G154" s="17">
        <v>77</v>
      </c>
      <c r="H154" s="17">
        <v>16</v>
      </c>
      <c r="I154" s="17">
        <v>9</v>
      </c>
      <c r="J154" s="17" t="s">
        <v>939</v>
      </c>
      <c r="K154" s="17">
        <v>117</v>
      </c>
      <c r="L154" s="17">
        <v>241</v>
      </c>
      <c r="M154" s="17">
        <v>71</v>
      </c>
      <c r="N154" s="17">
        <v>21873</v>
      </c>
      <c r="O154" s="17">
        <v>274849.30200000003</v>
      </c>
    </row>
    <row r="155" spans="1:15" ht="18.75" customHeight="1">
      <c r="A155" s="145" t="s">
        <v>442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5">
      <c r="A156" s="151" t="s">
        <v>443</v>
      </c>
      <c r="B156" s="17">
        <v>11</v>
      </c>
      <c r="C156" s="17">
        <v>0</v>
      </c>
      <c r="D156" s="17">
        <v>13</v>
      </c>
      <c r="E156" s="17">
        <v>34</v>
      </c>
      <c r="F156" s="17">
        <v>10</v>
      </c>
      <c r="G156" s="17">
        <v>36</v>
      </c>
      <c r="H156" s="17">
        <v>19</v>
      </c>
      <c r="I156" s="17">
        <v>5</v>
      </c>
      <c r="J156" s="17" t="s">
        <v>939</v>
      </c>
      <c r="K156" s="17">
        <v>78</v>
      </c>
      <c r="L156" s="17">
        <v>107</v>
      </c>
      <c r="M156" s="17">
        <v>27</v>
      </c>
      <c r="N156" s="17">
        <v>8713</v>
      </c>
      <c r="O156" s="17">
        <v>148730.791</v>
      </c>
    </row>
    <row r="157" spans="1:15">
      <c r="A157" s="151" t="s">
        <v>444</v>
      </c>
      <c r="B157" s="17">
        <v>24</v>
      </c>
      <c r="C157" s="17">
        <v>0</v>
      </c>
      <c r="D157" s="17">
        <v>14</v>
      </c>
      <c r="E157" s="17">
        <v>68</v>
      </c>
      <c r="F157" s="17">
        <v>15</v>
      </c>
      <c r="G157" s="17">
        <v>46</v>
      </c>
      <c r="H157" s="17">
        <v>14</v>
      </c>
      <c r="I157" s="17">
        <v>4</v>
      </c>
      <c r="J157" s="17">
        <v>0</v>
      </c>
      <c r="K157" s="17">
        <v>138</v>
      </c>
      <c r="L157" s="17">
        <v>201</v>
      </c>
      <c r="M157" s="17">
        <v>101</v>
      </c>
      <c r="N157" s="17">
        <v>30870</v>
      </c>
      <c r="O157" s="17">
        <v>283622.71500000003</v>
      </c>
    </row>
    <row r="158" spans="1:15">
      <c r="A158" s="151" t="s">
        <v>445</v>
      </c>
      <c r="B158" s="17">
        <v>10</v>
      </c>
      <c r="C158" s="17">
        <v>0</v>
      </c>
      <c r="D158" s="17" t="s">
        <v>939</v>
      </c>
      <c r="E158" s="17">
        <v>12</v>
      </c>
      <c r="F158" s="17">
        <v>4</v>
      </c>
      <c r="G158" s="17">
        <v>11</v>
      </c>
      <c r="H158" s="17">
        <v>4</v>
      </c>
      <c r="I158" s="17" t="s">
        <v>939</v>
      </c>
      <c r="J158" s="17">
        <v>0</v>
      </c>
      <c r="K158" s="17">
        <v>20</v>
      </c>
      <c r="L158" s="17">
        <v>25</v>
      </c>
      <c r="M158" s="17">
        <v>19</v>
      </c>
      <c r="N158" s="17">
        <v>5886</v>
      </c>
      <c r="O158" s="17">
        <v>51711.71</v>
      </c>
    </row>
    <row r="159" spans="1:15">
      <c r="A159" s="151" t="s">
        <v>446</v>
      </c>
      <c r="B159" s="17" t="s">
        <v>939</v>
      </c>
      <c r="C159" s="17">
        <v>0</v>
      </c>
      <c r="D159" s="17">
        <v>5</v>
      </c>
      <c r="E159" s="17">
        <v>25</v>
      </c>
      <c r="F159" s="17" t="s">
        <v>939</v>
      </c>
      <c r="G159" s="17">
        <v>5</v>
      </c>
      <c r="H159" s="17" t="s">
        <v>939</v>
      </c>
      <c r="I159" s="17">
        <v>0</v>
      </c>
      <c r="J159" s="17">
        <v>0</v>
      </c>
      <c r="K159" s="17">
        <v>19</v>
      </c>
      <c r="L159" s="17">
        <v>32</v>
      </c>
      <c r="M159" s="17">
        <v>18</v>
      </c>
      <c r="N159" s="17">
        <v>6100</v>
      </c>
      <c r="O159" s="17">
        <v>42732.432000000001</v>
      </c>
    </row>
    <row r="160" spans="1:15">
      <c r="A160" s="151" t="s">
        <v>447</v>
      </c>
      <c r="B160" s="17">
        <v>63</v>
      </c>
      <c r="C160" s="17">
        <v>0</v>
      </c>
      <c r="D160" s="17">
        <v>43</v>
      </c>
      <c r="E160" s="17">
        <v>172</v>
      </c>
      <c r="F160" s="17">
        <v>16</v>
      </c>
      <c r="G160" s="17">
        <v>67</v>
      </c>
      <c r="H160" s="17">
        <v>30</v>
      </c>
      <c r="I160" s="17">
        <v>4</v>
      </c>
      <c r="J160" s="17">
        <v>0</v>
      </c>
      <c r="K160" s="17">
        <v>329</v>
      </c>
      <c r="L160" s="17">
        <v>408</v>
      </c>
      <c r="M160" s="17">
        <v>172</v>
      </c>
      <c r="N160" s="17">
        <v>55674</v>
      </c>
      <c r="O160" s="17">
        <v>604804.37600000005</v>
      </c>
    </row>
    <row r="161" spans="1:15">
      <c r="A161" s="151" t="s">
        <v>448</v>
      </c>
      <c r="B161" s="17" t="s">
        <v>939</v>
      </c>
      <c r="C161" s="17">
        <v>0</v>
      </c>
      <c r="D161" s="17">
        <v>4</v>
      </c>
      <c r="E161" s="17">
        <v>15</v>
      </c>
      <c r="F161" s="17" t="s">
        <v>939</v>
      </c>
      <c r="G161" s="17">
        <v>4</v>
      </c>
      <c r="H161" s="17" t="s">
        <v>939</v>
      </c>
      <c r="I161" s="17">
        <v>0</v>
      </c>
      <c r="J161" s="17">
        <v>0</v>
      </c>
      <c r="K161" s="17">
        <v>28</v>
      </c>
      <c r="L161" s="17">
        <v>32</v>
      </c>
      <c r="M161" s="17">
        <v>9</v>
      </c>
      <c r="N161" s="17">
        <v>2735</v>
      </c>
      <c r="O161" s="17">
        <v>43528.991000000002</v>
      </c>
    </row>
    <row r="162" spans="1:15">
      <c r="A162" s="151" t="s">
        <v>449</v>
      </c>
      <c r="B162" s="17">
        <v>0</v>
      </c>
      <c r="C162" s="17">
        <v>0</v>
      </c>
      <c r="D162" s="17">
        <v>7</v>
      </c>
      <c r="E162" s="17">
        <v>22</v>
      </c>
      <c r="F162" s="17">
        <v>0</v>
      </c>
      <c r="G162" s="17">
        <v>8</v>
      </c>
      <c r="H162" s="17">
        <v>5</v>
      </c>
      <c r="I162" s="17" t="s">
        <v>939</v>
      </c>
      <c r="J162" s="17">
        <v>0</v>
      </c>
      <c r="K162" s="17">
        <v>16</v>
      </c>
      <c r="L162" s="17">
        <v>28</v>
      </c>
      <c r="M162" s="17">
        <v>13</v>
      </c>
      <c r="N162" s="17">
        <v>3926</v>
      </c>
      <c r="O162" s="17">
        <v>36966.542999999998</v>
      </c>
    </row>
    <row r="163" spans="1:15">
      <c r="A163" s="151" t="s">
        <v>450</v>
      </c>
      <c r="B163" s="17">
        <v>22</v>
      </c>
      <c r="C163" s="17">
        <v>0</v>
      </c>
      <c r="D163" s="17">
        <v>44</v>
      </c>
      <c r="E163" s="17">
        <v>112</v>
      </c>
      <c r="F163" s="17">
        <v>8</v>
      </c>
      <c r="G163" s="17">
        <v>42</v>
      </c>
      <c r="H163" s="17">
        <v>16</v>
      </c>
      <c r="I163" s="17" t="s">
        <v>939</v>
      </c>
      <c r="J163" s="17">
        <v>0</v>
      </c>
      <c r="K163" s="17">
        <v>103</v>
      </c>
      <c r="L163" s="17">
        <v>131</v>
      </c>
      <c r="M163" s="17">
        <v>80</v>
      </c>
      <c r="N163" s="17">
        <v>25680</v>
      </c>
      <c r="O163" s="17">
        <v>220324.715</v>
      </c>
    </row>
    <row r="164" spans="1:15">
      <c r="A164" s="151" t="s">
        <v>451</v>
      </c>
      <c r="B164" s="17">
        <v>0</v>
      </c>
      <c r="C164" s="17">
        <v>0</v>
      </c>
      <c r="D164" s="17">
        <v>6</v>
      </c>
      <c r="E164" s="17">
        <v>14</v>
      </c>
      <c r="F164" s="17" t="s">
        <v>939</v>
      </c>
      <c r="G164" s="17">
        <v>6</v>
      </c>
      <c r="H164" s="17" t="s">
        <v>939</v>
      </c>
      <c r="I164" s="17">
        <v>0</v>
      </c>
      <c r="J164" s="17" t="s">
        <v>939</v>
      </c>
      <c r="K164" s="17">
        <v>12</v>
      </c>
      <c r="L164" s="17">
        <v>12</v>
      </c>
      <c r="M164" s="17" t="s">
        <v>939</v>
      </c>
      <c r="N164" s="17">
        <v>665</v>
      </c>
      <c r="O164" s="17">
        <v>20256.778999999999</v>
      </c>
    </row>
    <row r="165" spans="1:15">
      <c r="A165" s="151" t="s">
        <v>452</v>
      </c>
      <c r="B165" s="17" t="s">
        <v>939</v>
      </c>
      <c r="C165" s="17">
        <v>0</v>
      </c>
      <c r="D165" s="17">
        <v>0</v>
      </c>
      <c r="E165" s="17">
        <v>4</v>
      </c>
      <c r="F165" s="17">
        <v>0</v>
      </c>
      <c r="G165" s="17">
        <v>8</v>
      </c>
      <c r="H165" s="17">
        <v>4</v>
      </c>
      <c r="I165" s="17">
        <v>0</v>
      </c>
      <c r="J165" s="17">
        <v>0</v>
      </c>
      <c r="K165" s="17">
        <v>21</v>
      </c>
      <c r="L165" s="17">
        <v>22</v>
      </c>
      <c r="M165" s="17">
        <v>14</v>
      </c>
      <c r="N165" s="17">
        <v>4415</v>
      </c>
      <c r="O165" s="17">
        <v>38957.781999999999</v>
      </c>
    </row>
    <row r="166" spans="1:15">
      <c r="A166" s="151" t="s">
        <v>453</v>
      </c>
      <c r="B166" s="17" t="s">
        <v>939</v>
      </c>
      <c r="C166" s="17">
        <v>0</v>
      </c>
      <c r="D166" s="17" t="s">
        <v>939</v>
      </c>
      <c r="E166" s="17">
        <v>15</v>
      </c>
      <c r="F166" s="17">
        <v>0</v>
      </c>
      <c r="G166" s="17" t="s">
        <v>939</v>
      </c>
      <c r="H166" s="17">
        <v>0</v>
      </c>
      <c r="I166" s="17" t="s">
        <v>939</v>
      </c>
      <c r="J166" s="17">
        <v>0</v>
      </c>
      <c r="K166" s="17">
        <v>17</v>
      </c>
      <c r="L166" s="17">
        <v>22</v>
      </c>
      <c r="M166" s="17">
        <v>9</v>
      </c>
      <c r="N166" s="17">
        <v>2800</v>
      </c>
      <c r="O166" s="17">
        <v>30973.713</v>
      </c>
    </row>
    <row r="167" spans="1:15">
      <c r="A167" s="151" t="s">
        <v>454</v>
      </c>
      <c r="B167" s="17">
        <v>268</v>
      </c>
      <c r="C167" s="17">
        <v>0</v>
      </c>
      <c r="D167" s="17">
        <v>283</v>
      </c>
      <c r="E167" s="17">
        <v>471</v>
      </c>
      <c r="F167" s="17">
        <v>383</v>
      </c>
      <c r="G167" s="17">
        <v>618</v>
      </c>
      <c r="H167" s="17">
        <v>265</v>
      </c>
      <c r="I167" s="17">
        <v>64</v>
      </c>
      <c r="J167" s="17" t="s">
        <v>939</v>
      </c>
      <c r="K167" s="17">
        <v>1619</v>
      </c>
      <c r="L167" s="17">
        <v>1768</v>
      </c>
      <c r="M167" s="17">
        <v>681</v>
      </c>
      <c r="N167" s="17">
        <v>216000</v>
      </c>
      <c r="O167" s="17">
        <v>2973853.7030000002</v>
      </c>
    </row>
    <row r="168" spans="1:15">
      <c r="A168" s="151" t="s">
        <v>455</v>
      </c>
      <c r="B168" s="17">
        <v>4</v>
      </c>
      <c r="C168" s="17">
        <v>0</v>
      </c>
      <c r="D168" s="17">
        <v>6</v>
      </c>
      <c r="E168" s="17">
        <v>25</v>
      </c>
      <c r="F168" s="17" t="s">
        <v>939</v>
      </c>
      <c r="G168" s="17">
        <v>19</v>
      </c>
      <c r="H168" s="17">
        <v>8</v>
      </c>
      <c r="I168" s="17">
        <v>5</v>
      </c>
      <c r="J168" s="17">
        <v>0</v>
      </c>
      <c r="K168" s="17">
        <v>31</v>
      </c>
      <c r="L168" s="17">
        <v>49</v>
      </c>
      <c r="M168" s="17">
        <v>12</v>
      </c>
      <c r="N168" s="17">
        <v>3952</v>
      </c>
      <c r="O168" s="17">
        <v>66603.551000000007</v>
      </c>
    </row>
    <row r="169" spans="1:15">
      <c r="A169" s="151" t="s">
        <v>456</v>
      </c>
      <c r="B169" s="17">
        <v>6</v>
      </c>
      <c r="C169" s="17">
        <v>0</v>
      </c>
      <c r="D169" s="17" t="s">
        <v>939</v>
      </c>
      <c r="E169" s="17">
        <v>23</v>
      </c>
      <c r="F169" s="17" t="s">
        <v>939</v>
      </c>
      <c r="G169" s="17">
        <v>4</v>
      </c>
      <c r="H169" s="17" t="s">
        <v>939</v>
      </c>
      <c r="I169" s="17">
        <v>0</v>
      </c>
      <c r="J169" s="17">
        <v>0</v>
      </c>
      <c r="K169" s="17">
        <v>16</v>
      </c>
      <c r="L169" s="17">
        <v>30</v>
      </c>
      <c r="M169" s="17">
        <v>14</v>
      </c>
      <c r="N169" s="17">
        <v>4361</v>
      </c>
      <c r="O169" s="17">
        <v>37212.555999999997</v>
      </c>
    </row>
    <row r="170" spans="1:15">
      <c r="A170" s="151" t="s">
        <v>457</v>
      </c>
      <c r="B170" s="17">
        <v>7</v>
      </c>
      <c r="C170" s="17">
        <v>0</v>
      </c>
      <c r="D170" s="17">
        <v>5</v>
      </c>
      <c r="E170" s="17">
        <v>28</v>
      </c>
      <c r="F170" s="17">
        <v>0</v>
      </c>
      <c r="G170" s="17">
        <v>6</v>
      </c>
      <c r="H170" s="17">
        <v>4</v>
      </c>
      <c r="I170" s="17" t="s">
        <v>939</v>
      </c>
      <c r="J170" s="17">
        <v>0</v>
      </c>
      <c r="K170" s="17">
        <v>20</v>
      </c>
      <c r="L170" s="17">
        <v>37</v>
      </c>
      <c r="M170" s="17">
        <v>27</v>
      </c>
      <c r="N170" s="17">
        <v>8254</v>
      </c>
      <c r="O170" s="17">
        <v>53682.607000000004</v>
      </c>
    </row>
    <row r="171" spans="1:15">
      <c r="A171" s="151" t="s">
        <v>458</v>
      </c>
      <c r="B171" s="17">
        <v>15</v>
      </c>
      <c r="C171" s="17">
        <v>0</v>
      </c>
      <c r="D171" s="17">
        <v>28</v>
      </c>
      <c r="E171" s="17">
        <v>30</v>
      </c>
      <c r="F171" s="17">
        <v>24</v>
      </c>
      <c r="G171" s="17">
        <v>63</v>
      </c>
      <c r="H171" s="17">
        <v>18</v>
      </c>
      <c r="I171" s="17">
        <v>4</v>
      </c>
      <c r="J171" s="17">
        <v>0</v>
      </c>
      <c r="K171" s="17">
        <v>103</v>
      </c>
      <c r="L171" s="17">
        <v>120</v>
      </c>
      <c r="M171" s="17">
        <v>44</v>
      </c>
      <c r="N171" s="17">
        <v>11315</v>
      </c>
      <c r="O171" s="17">
        <v>195301.071</v>
      </c>
    </row>
    <row r="172" spans="1:15">
      <c r="A172" s="151" t="s">
        <v>459</v>
      </c>
      <c r="B172" s="17">
        <v>10</v>
      </c>
      <c r="C172" s="17">
        <v>0</v>
      </c>
      <c r="D172" s="17">
        <v>0</v>
      </c>
      <c r="E172" s="17">
        <v>10</v>
      </c>
      <c r="F172" s="17">
        <v>4</v>
      </c>
      <c r="G172" s="17">
        <v>5</v>
      </c>
      <c r="H172" s="17" t="s">
        <v>939</v>
      </c>
      <c r="I172" s="17">
        <v>0</v>
      </c>
      <c r="J172" s="17" t="s">
        <v>939</v>
      </c>
      <c r="K172" s="17">
        <v>5</v>
      </c>
      <c r="L172" s="17">
        <v>20</v>
      </c>
      <c r="M172" s="17">
        <v>9</v>
      </c>
      <c r="N172" s="17">
        <v>3189</v>
      </c>
      <c r="O172" s="17">
        <v>24903.785</v>
      </c>
    </row>
    <row r="173" spans="1:15">
      <c r="A173" s="151" t="s">
        <v>460</v>
      </c>
      <c r="B173" s="17">
        <v>8</v>
      </c>
      <c r="C173" s="17">
        <v>0</v>
      </c>
      <c r="D173" s="17">
        <v>17</v>
      </c>
      <c r="E173" s="17">
        <v>83</v>
      </c>
      <c r="F173" s="17">
        <v>16</v>
      </c>
      <c r="G173" s="17">
        <v>35</v>
      </c>
      <c r="H173" s="17">
        <v>15</v>
      </c>
      <c r="I173" s="17" t="s">
        <v>939</v>
      </c>
      <c r="J173" s="17">
        <v>0</v>
      </c>
      <c r="K173" s="17">
        <v>130</v>
      </c>
      <c r="L173" s="17">
        <v>191</v>
      </c>
      <c r="M173" s="17">
        <v>26</v>
      </c>
      <c r="N173" s="17">
        <v>6783</v>
      </c>
      <c r="O173" s="17">
        <v>212134.00899999999</v>
      </c>
    </row>
    <row r="174" spans="1:15">
      <c r="A174" s="151" t="s">
        <v>461</v>
      </c>
      <c r="B174" s="17">
        <v>22</v>
      </c>
      <c r="C174" s="17">
        <v>0</v>
      </c>
      <c r="D174" s="17">
        <v>28</v>
      </c>
      <c r="E174" s="17">
        <v>51</v>
      </c>
      <c r="F174" s="17">
        <v>22</v>
      </c>
      <c r="G174" s="17">
        <v>72</v>
      </c>
      <c r="H174" s="17">
        <v>19</v>
      </c>
      <c r="I174" s="17">
        <v>10</v>
      </c>
      <c r="J174" s="17">
        <v>0</v>
      </c>
      <c r="K174" s="17">
        <v>97</v>
      </c>
      <c r="L174" s="17">
        <v>110</v>
      </c>
      <c r="M174" s="17">
        <v>41</v>
      </c>
      <c r="N174" s="17">
        <v>10148</v>
      </c>
      <c r="O174" s="17">
        <v>200226.72200000001</v>
      </c>
    </row>
    <row r="175" spans="1:15">
      <c r="A175" s="151" t="s">
        <v>462</v>
      </c>
      <c r="B175" s="17">
        <v>14</v>
      </c>
      <c r="C175" s="17">
        <v>0</v>
      </c>
      <c r="D175" s="17">
        <v>27</v>
      </c>
      <c r="E175" s="17">
        <v>85</v>
      </c>
      <c r="F175" s="17">
        <v>8</v>
      </c>
      <c r="G175" s="17">
        <v>60</v>
      </c>
      <c r="H175" s="17">
        <v>18</v>
      </c>
      <c r="I175" s="17">
        <v>4</v>
      </c>
      <c r="J175" s="17">
        <v>0</v>
      </c>
      <c r="K175" s="17">
        <v>116</v>
      </c>
      <c r="L175" s="17">
        <v>183</v>
      </c>
      <c r="M175" s="17">
        <v>48</v>
      </c>
      <c r="N175" s="17">
        <v>16054</v>
      </c>
      <c r="O175" s="17">
        <v>226667.7</v>
      </c>
    </row>
    <row r="176" spans="1:15">
      <c r="A176" s="151" t="s">
        <v>463</v>
      </c>
      <c r="B176" s="17">
        <v>7</v>
      </c>
      <c r="C176" s="17" t="s">
        <v>939</v>
      </c>
      <c r="D176" s="17">
        <v>4</v>
      </c>
      <c r="E176" s="17">
        <v>16</v>
      </c>
      <c r="F176" s="17" t="s">
        <v>939</v>
      </c>
      <c r="G176" s="17">
        <v>19</v>
      </c>
      <c r="H176" s="17">
        <v>4</v>
      </c>
      <c r="I176" s="17" t="s">
        <v>939</v>
      </c>
      <c r="J176" s="17">
        <v>0</v>
      </c>
      <c r="K176" s="17">
        <v>35</v>
      </c>
      <c r="L176" s="17">
        <v>44</v>
      </c>
      <c r="M176" s="17">
        <v>19</v>
      </c>
      <c r="N176" s="17">
        <v>4874</v>
      </c>
      <c r="O176" s="17">
        <v>70116.135999999999</v>
      </c>
    </row>
    <row r="177" spans="1:15">
      <c r="A177" s="151" t="s">
        <v>464</v>
      </c>
      <c r="B177" s="17">
        <v>11</v>
      </c>
      <c r="C177" s="17">
        <v>0</v>
      </c>
      <c r="D177" s="17">
        <v>22</v>
      </c>
      <c r="E177" s="17">
        <v>26</v>
      </c>
      <c r="F177" s="17">
        <v>5</v>
      </c>
      <c r="G177" s="17">
        <v>10</v>
      </c>
      <c r="H177" s="17">
        <v>6</v>
      </c>
      <c r="I177" s="17">
        <v>7</v>
      </c>
      <c r="J177" s="17">
        <v>0</v>
      </c>
      <c r="K177" s="17">
        <v>48</v>
      </c>
      <c r="L177" s="17">
        <v>66</v>
      </c>
      <c r="M177" s="17">
        <v>25</v>
      </c>
      <c r="N177" s="17">
        <v>7162</v>
      </c>
      <c r="O177" s="17">
        <v>99585.047999999995</v>
      </c>
    </row>
    <row r="178" spans="1:15">
      <c r="A178" s="151" t="s">
        <v>465</v>
      </c>
      <c r="B178" s="17" t="s">
        <v>939</v>
      </c>
      <c r="C178" s="17">
        <v>0</v>
      </c>
      <c r="D178" s="17">
        <v>11</v>
      </c>
      <c r="E178" s="17">
        <v>61</v>
      </c>
      <c r="F178" s="17" t="s">
        <v>939</v>
      </c>
      <c r="G178" s="17">
        <v>25</v>
      </c>
      <c r="H178" s="17">
        <v>6</v>
      </c>
      <c r="I178" s="17">
        <v>0</v>
      </c>
      <c r="J178" s="17">
        <v>0</v>
      </c>
      <c r="K178" s="17">
        <v>100</v>
      </c>
      <c r="L178" s="17">
        <v>124</v>
      </c>
      <c r="M178" s="17">
        <v>38</v>
      </c>
      <c r="N178" s="17">
        <v>12223</v>
      </c>
      <c r="O178" s="17">
        <v>163733.68299999999</v>
      </c>
    </row>
    <row r="179" spans="1:15">
      <c r="A179" s="151" t="s">
        <v>466</v>
      </c>
      <c r="B179" s="17">
        <v>32</v>
      </c>
      <c r="C179" s="17">
        <v>0</v>
      </c>
      <c r="D179" s="17">
        <v>11</v>
      </c>
      <c r="E179" s="17">
        <v>75</v>
      </c>
      <c r="F179" s="17">
        <v>6</v>
      </c>
      <c r="G179" s="17">
        <v>42</v>
      </c>
      <c r="H179" s="17">
        <v>9</v>
      </c>
      <c r="I179" s="17">
        <v>5</v>
      </c>
      <c r="J179" s="17">
        <v>0</v>
      </c>
      <c r="K179" s="17">
        <v>101</v>
      </c>
      <c r="L179" s="17">
        <v>122</v>
      </c>
      <c r="M179" s="17">
        <v>65</v>
      </c>
      <c r="N179" s="17">
        <v>19380</v>
      </c>
      <c r="O179" s="17">
        <v>210414.50599999999</v>
      </c>
    </row>
    <row r="180" spans="1:15">
      <c r="A180" s="151" t="s">
        <v>467</v>
      </c>
      <c r="B180" s="17">
        <v>7</v>
      </c>
      <c r="C180" s="17">
        <v>0</v>
      </c>
      <c r="D180" s="17">
        <v>7</v>
      </c>
      <c r="E180" s="17">
        <v>14</v>
      </c>
      <c r="F180" s="17" t="s">
        <v>939</v>
      </c>
      <c r="G180" s="17">
        <v>8</v>
      </c>
      <c r="H180" s="17" t="s">
        <v>939</v>
      </c>
      <c r="I180" s="17" t="s">
        <v>939</v>
      </c>
      <c r="J180" s="17">
        <v>0</v>
      </c>
      <c r="K180" s="17">
        <v>51</v>
      </c>
      <c r="L180" s="17">
        <v>47</v>
      </c>
      <c r="M180" s="17">
        <v>13</v>
      </c>
      <c r="N180" s="17">
        <v>3803</v>
      </c>
      <c r="O180" s="17">
        <v>79941.894</v>
      </c>
    </row>
    <row r="181" spans="1:15">
      <c r="A181" s="151" t="s">
        <v>468</v>
      </c>
      <c r="B181" s="17" t="s">
        <v>939</v>
      </c>
      <c r="C181" s="17">
        <v>0</v>
      </c>
      <c r="D181" s="17" t="s">
        <v>939</v>
      </c>
      <c r="E181" s="17">
        <v>13</v>
      </c>
      <c r="F181" s="17" t="s">
        <v>939</v>
      </c>
      <c r="G181" s="17">
        <v>8</v>
      </c>
      <c r="H181" s="17">
        <v>4</v>
      </c>
      <c r="I181" s="17">
        <v>4</v>
      </c>
      <c r="J181" s="17">
        <v>0</v>
      </c>
      <c r="K181" s="17">
        <v>32</v>
      </c>
      <c r="L181" s="17">
        <v>38</v>
      </c>
      <c r="M181" s="17">
        <v>16</v>
      </c>
      <c r="N181" s="17">
        <v>4921</v>
      </c>
      <c r="O181" s="17">
        <v>60207.995999999999</v>
      </c>
    </row>
    <row r="182" spans="1:15">
      <c r="A182" s="151" t="s">
        <v>469</v>
      </c>
      <c r="B182" s="17">
        <v>19</v>
      </c>
      <c r="C182" s="17">
        <v>0</v>
      </c>
      <c r="D182" s="17">
        <v>64</v>
      </c>
      <c r="E182" s="17">
        <v>69</v>
      </c>
      <c r="F182" s="17">
        <v>40</v>
      </c>
      <c r="G182" s="17">
        <v>112</v>
      </c>
      <c r="H182" s="17">
        <v>40</v>
      </c>
      <c r="I182" s="17">
        <v>10</v>
      </c>
      <c r="J182" s="17" t="s">
        <v>939</v>
      </c>
      <c r="K182" s="17">
        <v>184</v>
      </c>
      <c r="L182" s="17">
        <v>241</v>
      </c>
      <c r="M182" s="17">
        <v>82</v>
      </c>
      <c r="N182" s="17">
        <v>24584</v>
      </c>
      <c r="O182" s="17">
        <v>361781.43099999998</v>
      </c>
    </row>
    <row r="183" spans="1:15">
      <c r="A183" s="151" t="s">
        <v>470</v>
      </c>
      <c r="B183" s="17">
        <v>6</v>
      </c>
      <c r="C183" s="17">
        <v>0</v>
      </c>
      <c r="D183" s="17">
        <v>4</v>
      </c>
      <c r="E183" s="17">
        <v>28</v>
      </c>
      <c r="F183" s="17" t="s">
        <v>939</v>
      </c>
      <c r="G183" s="17">
        <v>10</v>
      </c>
      <c r="H183" s="17" t="s">
        <v>939</v>
      </c>
      <c r="I183" s="17" t="s">
        <v>939</v>
      </c>
      <c r="J183" s="17">
        <v>0</v>
      </c>
      <c r="K183" s="17">
        <v>39</v>
      </c>
      <c r="L183" s="17">
        <v>53</v>
      </c>
      <c r="M183" s="17">
        <v>12</v>
      </c>
      <c r="N183" s="17">
        <v>3845</v>
      </c>
      <c r="O183" s="17">
        <v>67532.781000000003</v>
      </c>
    </row>
    <row r="184" spans="1:15">
      <c r="A184" s="151" t="s">
        <v>471</v>
      </c>
      <c r="B184" s="17">
        <v>16</v>
      </c>
      <c r="C184" s="17" t="s">
        <v>939</v>
      </c>
      <c r="D184" s="17">
        <v>34</v>
      </c>
      <c r="E184" s="17">
        <v>8</v>
      </c>
      <c r="F184" s="17">
        <v>28</v>
      </c>
      <c r="G184" s="17">
        <v>59</v>
      </c>
      <c r="H184" s="17">
        <v>23</v>
      </c>
      <c r="I184" s="17" t="s">
        <v>939</v>
      </c>
      <c r="J184" s="17">
        <v>0</v>
      </c>
      <c r="K184" s="17">
        <v>94</v>
      </c>
      <c r="L184" s="17">
        <v>149</v>
      </c>
      <c r="M184" s="17">
        <v>43</v>
      </c>
      <c r="N184" s="17">
        <v>13554</v>
      </c>
      <c r="O184" s="17">
        <v>189661.12</v>
      </c>
    </row>
    <row r="185" spans="1:15">
      <c r="A185" s="151" t="s">
        <v>472</v>
      </c>
      <c r="B185" s="17">
        <v>5</v>
      </c>
      <c r="C185" s="17">
        <v>0</v>
      </c>
      <c r="D185" s="17">
        <v>10</v>
      </c>
      <c r="E185" s="17">
        <v>30</v>
      </c>
      <c r="F185" s="17" t="s">
        <v>939</v>
      </c>
      <c r="G185" s="17">
        <v>17</v>
      </c>
      <c r="H185" s="17">
        <v>10</v>
      </c>
      <c r="I185" s="17" t="s">
        <v>939</v>
      </c>
      <c r="J185" s="17">
        <v>0</v>
      </c>
      <c r="K185" s="17">
        <v>39</v>
      </c>
      <c r="L185" s="17">
        <v>76</v>
      </c>
      <c r="M185" s="17">
        <v>37</v>
      </c>
      <c r="N185" s="17">
        <v>11845</v>
      </c>
      <c r="O185" s="17">
        <v>91527.039000000004</v>
      </c>
    </row>
    <row r="186" spans="1:15">
      <c r="A186" s="151" t="s">
        <v>473</v>
      </c>
      <c r="B186" s="17">
        <v>31</v>
      </c>
      <c r="C186" s="17">
        <v>0</v>
      </c>
      <c r="D186" s="17">
        <v>45</v>
      </c>
      <c r="E186" s="17">
        <v>236</v>
      </c>
      <c r="F186" s="17">
        <v>14</v>
      </c>
      <c r="G186" s="17">
        <v>64</v>
      </c>
      <c r="H186" s="17">
        <v>28</v>
      </c>
      <c r="I186" s="17" t="s">
        <v>939</v>
      </c>
      <c r="J186" s="17">
        <v>0</v>
      </c>
      <c r="K186" s="17">
        <v>204</v>
      </c>
      <c r="L186" s="17">
        <v>235</v>
      </c>
      <c r="M186" s="17">
        <v>105</v>
      </c>
      <c r="N186" s="17">
        <v>34615</v>
      </c>
      <c r="O186" s="17">
        <v>378107.473</v>
      </c>
    </row>
    <row r="187" spans="1:15">
      <c r="A187" s="151" t="s">
        <v>474</v>
      </c>
      <c r="B187" s="17">
        <v>5</v>
      </c>
      <c r="C187" s="17">
        <v>0</v>
      </c>
      <c r="D187" s="17">
        <v>5</v>
      </c>
      <c r="E187" s="17">
        <v>22</v>
      </c>
      <c r="F187" s="17" t="s">
        <v>939</v>
      </c>
      <c r="G187" s="17" t="s">
        <v>939</v>
      </c>
      <c r="H187" s="17">
        <v>0</v>
      </c>
      <c r="I187" s="17" t="s">
        <v>939</v>
      </c>
      <c r="J187" s="17">
        <v>0</v>
      </c>
      <c r="K187" s="17">
        <v>17</v>
      </c>
      <c r="L187" s="17">
        <v>25</v>
      </c>
      <c r="M187" s="17">
        <v>12</v>
      </c>
      <c r="N187" s="17">
        <v>3588</v>
      </c>
      <c r="O187" s="17">
        <v>35860.195</v>
      </c>
    </row>
    <row r="188" spans="1:15">
      <c r="A188" s="151" t="s">
        <v>475</v>
      </c>
      <c r="B188" s="17">
        <v>5</v>
      </c>
      <c r="C188" s="17" t="s">
        <v>939</v>
      </c>
      <c r="D188" s="17" t="s">
        <v>939</v>
      </c>
      <c r="E188" s="17">
        <v>8</v>
      </c>
      <c r="F188" s="17" t="s">
        <v>939</v>
      </c>
      <c r="G188" s="17">
        <v>41</v>
      </c>
      <c r="H188" s="17">
        <v>11</v>
      </c>
      <c r="I188" s="17" t="s">
        <v>939</v>
      </c>
      <c r="J188" s="17">
        <v>0</v>
      </c>
      <c r="K188" s="17">
        <v>72</v>
      </c>
      <c r="L188" s="17">
        <v>105</v>
      </c>
      <c r="M188" s="17">
        <v>26</v>
      </c>
      <c r="N188" s="17">
        <v>8401</v>
      </c>
      <c r="O188" s="17">
        <v>131778.59599999999</v>
      </c>
    </row>
    <row r="189" spans="1:15">
      <c r="A189" s="151" t="s">
        <v>476</v>
      </c>
      <c r="B189" s="17">
        <v>6</v>
      </c>
      <c r="C189" s="17">
        <v>0</v>
      </c>
      <c r="D189" s="17">
        <v>0</v>
      </c>
      <c r="E189" s="17">
        <v>19</v>
      </c>
      <c r="F189" s="17">
        <v>0</v>
      </c>
      <c r="G189" s="17">
        <v>9</v>
      </c>
      <c r="H189" s="17" t="s">
        <v>939</v>
      </c>
      <c r="I189" s="17">
        <v>9</v>
      </c>
      <c r="J189" s="17">
        <v>0</v>
      </c>
      <c r="K189" s="17">
        <v>23</v>
      </c>
      <c r="L189" s="17">
        <v>31</v>
      </c>
      <c r="M189" s="17">
        <v>20</v>
      </c>
      <c r="N189" s="17">
        <v>5386</v>
      </c>
      <c r="O189" s="17">
        <v>60036.228999999999</v>
      </c>
    </row>
    <row r="190" spans="1:15">
      <c r="A190" s="151" t="s">
        <v>477</v>
      </c>
      <c r="B190" s="17">
        <v>5</v>
      </c>
      <c r="C190" s="17">
        <v>0</v>
      </c>
      <c r="D190" s="17">
        <v>6</v>
      </c>
      <c r="E190" s="17">
        <v>16</v>
      </c>
      <c r="F190" s="17" t="s">
        <v>939</v>
      </c>
      <c r="G190" s="17">
        <v>11</v>
      </c>
      <c r="H190" s="17">
        <v>5</v>
      </c>
      <c r="I190" s="17">
        <v>0</v>
      </c>
      <c r="J190" s="17">
        <v>0</v>
      </c>
      <c r="K190" s="17">
        <v>19</v>
      </c>
      <c r="L190" s="17">
        <v>28</v>
      </c>
      <c r="M190" s="17">
        <v>27</v>
      </c>
      <c r="N190" s="17">
        <v>7204</v>
      </c>
      <c r="O190" s="17">
        <v>48713.614000000001</v>
      </c>
    </row>
    <row r="191" spans="1:15">
      <c r="A191" s="151" t="s">
        <v>478</v>
      </c>
      <c r="B191" s="17" t="s">
        <v>939</v>
      </c>
      <c r="C191" s="17">
        <v>0</v>
      </c>
      <c r="D191" s="17" t="s">
        <v>939</v>
      </c>
      <c r="E191" s="17">
        <v>8</v>
      </c>
      <c r="F191" s="17">
        <v>0</v>
      </c>
      <c r="G191" s="17">
        <v>11</v>
      </c>
      <c r="H191" s="17" t="s">
        <v>939</v>
      </c>
      <c r="I191" s="17">
        <v>7</v>
      </c>
      <c r="J191" s="17">
        <v>0</v>
      </c>
      <c r="K191" s="17">
        <v>29</v>
      </c>
      <c r="L191" s="17">
        <v>41</v>
      </c>
      <c r="M191" s="17">
        <v>13</v>
      </c>
      <c r="N191" s="17">
        <v>3420</v>
      </c>
      <c r="O191" s="17">
        <v>59397.622000000003</v>
      </c>
    </row>
    <row r="192" spans="1:15">
      <c r="A192" s="151" t="s">
        <v>479</v>
      </c>
      <c r="B192" s="17" t="s">
        <v>939</v>
      </c>
      <c r="C192" s="17">
        <v>0</v>
      </c>
      <c r="D192" s="17" t="s">
        <v>939</v>
      </c>
      <c r="E192" s="17">
        <v>50</v>
      </c>
      <c r="F192" s="17">
        <v>0</v>
      </c>
      <c r="G192" s="17">
        <v>14</v>
      </c>
      <c r="H192" s="17">
        <v>4</v>
      </c>
      <c r="I192" s="17" t="s">
        <v>939</v>
      </c>
      <c r="J192" s="17" t="s">
        <v>939</v>
      </c>
      <c r="K192" s="17">
        <v>31</v>
      </c>
      <c r="L192" s="17">
        <v>55</v>
      </c>
      <c r="M192" s="17">
        <v>21</v>
      </c>
      <c r="N192" s="17">
        <v>6607</v>
      </c>
      <c r="O192" s="17">
        <v>66621.027000000002</v>
      </c>
    </row>
    <row r="193" spans="1:15">
      <c r="A193" s="151" t="s">
        <v>480</v>
      </c>
      <c r="B193" s="17" t="s">
        <v>939</v>
      </c>
      <c r="C193" s="17">
        <v>0</v>
      </c>
      <c r="D193" s="17" t="s">
        <v>939</v>
      </c>
      <c r="E193" s="17">
        <v>51</v>
      </c>
      <c r="F193" s="17" t="s">
        <v>939</v>
      </c>
      <c r="G193" s="17">
        <v>19</v>
      </c>
      <c r="H193" s="17">
        <v>6</v>
      </c>
      <c r="I193" s="17" t="s">
        <v>939</v>
      </c>
      <c r="J193" s="17">
        <v>0</v>
      </c>
      <c r="K193" s="17">
        <v>37</v>
      </c>
      <c r="L193" s="17">
        <v>63</v>
      </c>
      <c r="M193" s="17">
        <v>22</v>
      </c>
      <c r="N193" s="17">
        <v>6816</v>
      </c>
      <c r="O193" s="17">
        <v>77211.673999999999</v>
      </c>
    </row>
    <row r="194" spans="1:15">
      <c r="A194" s="151" t="s">
        <v>481</v>
      </c>
      <c r="B194" s="17">
        <v>11</v>
      </c>
      <c r="C194" s="17">
        <v>0</v>
      </c>
      <c r="D194" s="17">
        <v>9</v>
      </c>
      <c r="E194" s="17">
        <v>13</v>
      </c>
      <c r="F194" s="17">
        <v>4</v>
      </c>
      <c r="G194" s="17">
        <v>15</v>
      </c>
      <c r="H194" s="17">
        <v>8</v>
      </c>
      <c r="I194" s="17" t="s">
        <v>939</v>
      </c>
      <c r="J194" s="17">
        <v>0</v>
      </c>
      <c r="K194" s="17">
        <v>44</v>
      </c>
      <c r="L194" s="17">
        <v>51</v>
      </c>
      <c r="M194" s="17">
        <v>27</v>
      </c>
      <c r="N194" s="17">
        <v>8660</v>
      </c>
      <c r="O194" s="17">
        <v>89798.141000000003</v>
      </c>
    </row>
    <row r="195" spans="1:15">
      <c r="A195" s="151" t="s">
        <v>482</v>
      </c>
      <c r="B195" s="17">
        <v>4</v>
      </c>
      <c r="C195" s="17">
        <v>0</v>
      </c>
      <c r="D195" s="17">
        <v>6</v>
      </c>
      <c r="E195" s="17">
        <v>13</v>
      </c>
      <c r="F195" s="17" t="s">
        <v>939</v>
      </c>
      <c r="G195" s="17">
        <v>11</v>
      </c>
      <c r="H195" s="17" t="s">
        <v>939</v>
      </c>
      <c r="I195" s="17">
        <v>0</v>
      </c>
      <c r="J195" s="17">
        <v>0</v>
      </c>
      <c r="K195" s="17">
        <v>43</v>
      </c>
      <c r="L195" s="17">
        <v>39</v>
      </c>
      <c r="M195" s="17">
        <v>16</v>
      </c>
      <c r="N195" s="17">
        <v>4984</v>
      </c>
      <c r="O195" s="17">
        <v>68797.021999999997</v>
      </c>
    </row>
    <row r="196" spans="1:15">
      <c r="A196" s="151" t="s">
        <v>483</v>
      </c>
      <c r="B196" s="17">
        <v>40</v>
      </c>
      <c r="C196" s="17">
        <v>0</v>
      </c>
      <c r="D196" s="17">
        <v>60</v>
      </c>
      <c r="E196" s="17">
        <v>132</v>
      </c>
      <c r="F196" s="17">
        <v>32</v>
      </c>
      <c r="G196" s="17">
        <v>56</v>
      </c>
      <c r="H196" s="17">
        <v>33</v>
      </c>
      <c r="I196" s="17">
        <v>4</v>
      </c>
      <c r="J196" s="17">
        <v>0</v>
      </c>
      <c r="K196" s="17">
        <v>164</v>
      </c>
      <c r="L196" s="17">
        <v>223</v>
      </c>
      <c r="M196" s="17">
        <v>96</v>
      </c>
      <c r="N196" s="17">
        <v>28738</v>
      </c>
      <c r="O196" s="17">
        <v>333538.91800000001</v>
      </c>
    </row>
    <row r="197" spans="1:15">
      <c r="A197" s="151" t="s">
        <v>484</v>
      </c>
      <c r="B197" s="17">
        <v>7</v>
      </c>
      <c r="C197" s="17">
        <v>0</v>
      </c>
      <c r="D197" s="17">
        <v>8</v>
      </c>
      <c r="E197" s="17">
        <v>25</v>
      </c>
      <c r="F197" s="17">
        <v>0</v>
      </c>
      <c r="G197" s="17">
        <v>18</v>
      </c>
      <c r="H197" s="17" t="s">
        <v>939</v>
      </c>
      <c r="I197" s="17" t="s">
        <v>939</v>
      </c>
      <c r="J197" s="17" t="s">
        <v>939</v>
      </c>
      <c r="K197" s="17">
        <v>50</v>
      </c>
      <c r="L197" s="17">
        <v>57</v>
      </c>
      <c r="M197" s="17">
        <v>25</v>
      </c>
      <c r="N197" s="17">
        <v>6479</v>
      </c>
      <c r="O197" s="17">
        <v>92454.403999999995</v>
      </c>
    </row>
    <row r="198" spans="1:15">
      <c r="A198" s="151" t="s">
        <v>485</v>
      </c>
      <c r="B198" s="17">
        <v>22</v>
      </c>
      <c r="C198" s="17">
        <v>0</v>
      </c>
      <c r="D198" s="17">
        <v>64</v>
      </c>
      <c r="E198" s="17">
        <v>131</v>
      </c>
      <c r="F198" s="17">
        <v>16</v>
      </c>
      <c r="G198" s="17">
        <v>68</v>
      </c>
      <c r="H198" s="17">
        <v>29</v>
      </c>
      <c r="I198" s="17">
        <v>8</v>
      </c>
      <c r="J198" s="17">
        <v>0</v>
      </c>
      <c r="K198" s="17">
        <v>224</v>
      </c>
      <c r="L198" s="17">
        <v>285</v>
      </c>
      <c r="M198" s="17">
        <v>79</v>
      </c>
      <c r="N198" s="17">
        <v>25288</v>
      </c>
      <c r="O198" s="17">
        <v>394989.61300000001</v>
      </c>
    </row>
    <row r="199" spans="1:15">
      <c r="A199" s="151" t="s">
        <v>486</v>
      </c>
      <c r="B199" s="17">
        <v>18</v>
      </c>
      <c r="C199" s="17">
        <v>0</v>
      </c>
      <c r="D199" s="17">
        <v>15</v>
      </c>
      <c r="E199" s="17">
        <v>48</v>
      </c>
      <c r="F199" s="17">
        <v>5</v>
      </c>
      <c r="G199" s="17">
        <v>27</v>
      </c>
      <c r="H199" s="17">
        <v>5</v>
      </c>
      <c r="I199" s="17">
        <v>0</v>
      </c>
      <c r="J199" s="17">
        <v>0</v>
      </c>
      <c r="K199" s="17">
        <v>74</v>
      </c>
      <c r="L199" s="17">
        <v>81</v>
      </c>
      <c r="M199" s="17">
        <v>40</v>
      </c>
      <c r="N199" s="17">
        <v>12220</v>
      </c>
      <c r="O199" s="17">
        <v>139141.74799999999</v>
      </c>
    </row>
    <row r="200" spans="1:15">
      <c r="A200" s="151" t="s">
        <v>487</v>
      </c>
      <c r="B200" s="17">
        <v>9</v>
      </c>
      <c r="C200" s="17">
        <v>0</v>
      </c>
      <c r="D200" s="17">
        <v>19</v>
      </c>
      <c r="E200" s="17">
        <v>65</v>
      </c>
      <c r="F200" s="17" t="s">
        <v>939</v>
      </c>
      <c r="G200" s="17">
        <v>21</v>
      </c>
      <c r="H200" s="17" t="s">
        <v>939</v>
      </c>
      <c r="I200" s="17">
        <v>4</v>
      </c>
      <c r="J200" s="17">
        <v>5</v>
      </c>
      <c r="K200" s="17">
        <v>59</v>
      </c>
      <c r="L200" s="17">
        <v>91</v>
      </c>
      <c r="M200" s="17">
        <v>19</v>
      </c>
      <c r="N200" s="17">
        <v>6264</v>
      </c>
      <c r="O200" s="17">
        <v>114172.624</v>
      </c>
    </row>
    <row r="201" spans="1:15">
      <c r="A201" s="151" t="s">
        <v>488</v>
      </c>
      <c r="B201" s="17">
        <v>9</v>
      </c>
      <c r="C201" s="17">
        <v>0</v>
      </c>
      <c r="D201" s="17">
        <v>13</v>
      </c>
      <c r="E201" s="17">
        <v>8</v>
      </c>
      <c r="F201" s="17">
        <v>8</v>
      </c>
      <c r="G201" s="17">
        <v>11</v>
      </c>
      <c r="H201" s="17">
        <v>5</v>
      </c>
      <c r="I201" s="17" t="s">
        <v>939</v>
      </c>
      <c r="J201" s="17">
        <v>0</v>
      </c>
      <c r="K201" s="17">
        <v>21</v>
      </c>
      <c r="L201" s="17">
        <v>44</v>
      </c>
      <c r="M201" s="17">
        <v>25</v>
      </c>
      <c r="N201" s="17">
        <v>6769</v>
      </c>
      <c r="O201" s="17">
        <v>57602.031000000003</v>
      </c>
    </row>
    <row r="202" spans="1:15">
      <c r="A202" s="151" t="s">
        <v>489</v>
      </c>
      <c r="B202" s="17">
        <v>22</v>
      </c>
      <c r="C202" s="17" t="s">
        <v>939</v>
      </c>
      <c r="D202" s="17">
        <v>40</v>
      </c>
      <c r="E202" s="17">
        <v>94</v>
      </c>
      <c r="F202" s="17">
        <v>10</v>
      </c>
      <c r="G202" s="17">
        <v>42</v>
      </c>
      <c r="H202" s="17">
        <v>9</v>
      </c>
      <c r="I202" s="17">
        <v>0</v>
      </c>
      <c r="J202" s="17">
        <v>7</v>
      </c>
      <c r="K202" s="17">
        <v>156</v>
      </c>
      <c r="L202" s="17">
        <v>157</v>
      </c>
      <c r="M202" s="17">
        <v>48</v>
      </c>
      <c r="N202" s="17">
        <v>15814</v>
      </c>
      <c r="O202" s="17">
        <v>257435.27100000001</v>
      </c>
    </row>
    <row r="203" spans="1:15">
      <c r="A203" s="151" t="s">
        <v>490</v>
      </c>
      <c r="B203" s="17">
        <v>4</v>
      </c>
      <c r="C203" s="17">
        <v>0</v>
      </c>
      <c r="D203" s="17">
        <v>20</v>
      </c>
      <c r="E203" s="17">
        <v>57</v>
      </c>
      <c r="F203" s="17" t="s">
        <v>939</v>
      </c>
      <c r="G203" s="17">
        <v>6</v>
      </c>
      <c r="H203" s="17" t="s">
        <v>939</v>
      </c>
      <c r="I203" s="17" t="s">
        <v>939</v>
      </c>
      <c r="J203" s="17">
        <v>0</v>
      </c>
      <c r="K203" s="17">
        <v>59</v>
      </c>
      <c r="L203" s="17">
        <v>70</v>
      </c>
      <c r="M203" s="17">
        <v>17</v>
      </c>
      <c r="N203" s="17">
        <v>4886</v>
      </c>
      <c r="O203" s="17">
        <v>95077.48</v>
      </c>
    </row>
    <row r="204" spans="1:15">
      <c r="A204" s="151" t="s">
        <v>491</v>
      </c>
      <c r="B204" s="17">
        <v>9</v>
      </c>
      <c r="C204" s="17">
        <v>0</v>
      </c>
      <c r="D204" s="17">
        <v>14</v>
      </c>
      <c r="E204" s="17">
        <v>13</v>
      </c>
      <c r="F204" s="17">
        <v>13</v>
      </c>
      <c r="G204" s="17">
        <v>20</v>
      </c>
      <c r="H204" s="17">
        <v>6</v>
      </c>
      <c r="I204" s="17">
        <v>0</v>
      </c>
      <c r="J204" s="17">
        <v>0</v>
      </c>
      <c r="K204" s="17">
        <v>25</v>
      </c>
      <c r="L204" s="17">
        <v>37</v>
      </c>
      <c r="M204" s="17">
        <v>12</v>
      </c>
      <c r="N204" s="17">
        <v>4469</v>
      </c>
      <c r="O204" s="17">
        <v>56184.620999999999</v>
      </c>
    </row>
    <row r="205" spans="1:15" ht="18.75" customHeight="1">
      <c r="A205" s="145" t="s">
        <v>492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</row>
    <row r="206" spans="1:15">
      <c r="A206" s="151" t="s">
        <v>493</v>
      </c>
      <c r="B206" s="17">
        <v>8</v>
      </c>
      <c r="C206" s="17">
        <v>0</v>
      </c>
      <c r="D206" s="17">
        <v>15</v>
      </c>
      <c r="E206" s="17">
        <v>42</v>
      </c>
      <c r="F206" s="17" t="s">
        <v>939</v>
      </c>
      <c r="G206" s="17">
        <v>14</v>
      </c>
      <c r="H206" s="17">
        <v>5</v>
      </c>
      <c r="I206" s="17">
        <v>10</v>
      </c>
      <c r="J206" s="17">
        <v>0</v>
      </c>
      <c r="K206" s="17">
        <v>73</v>
      </c>
      <c r="L206" s="17">
        <v>84</v>
      </c>
      <c r="M206" s="17">
        <v>38</v>
      </c>
      <c r="N206" s="17">
        <v>11628</v>
      </c>
      <c r="O206" s="17">
        <v>139796.726</v>
      </c>
    </row>
    <row r="207" spans="1:15">
      <c r="A207" s="151" t="s">
        <v>494</v>
      </c>
      <c r="B207" s="17">
        <v>4</v>
      </c>
      <c r="C207" s="17">
        <v>0</v>
      </c>
      <c r="D207" s="17" t="s">
        <v>939</v>
      </c>
      <c r="E207" s="17">
        <v>22</v>
      </c>
      <c r="F207" s="17" t="s">
        <v>939</v>
      </c>
      <c r="G207" s="17">
        <v>4</v>
      </c>
      <c r="H207" s="17" t="s">
        <v>939</v>
      </c>
      <c r="I207" s="17">
        <v>4</v>
      </c>
      <c r="J207" s="17">
        <v>0</v>
      </c>
      <c r="K207" s="17">
        <v>23</v>
      </c>
      <c r="L207" s="17">
        <v>29</v>
      </c>
      <c r="M207" s="17">
        <v>14</v>
      </c>
      <c r="N207" s="17">
        <v>4651</v>
      </c>
      <c r="O207" s="17">
        <v>48090.074000000001</v>
      </c>
    </row>
    <row r="208" spans="1:15">
      <c r="A208" s="151" t="s">
        <v>495</v>
      </c>
      <c r="B208" s="17">
        <v>8</v>
      </c>
      <c r="C208" s="17">
        <v>0</v>
      </c>
      <c r="D208" s="17">
        <v>15</v>
      </c>
      <c r="E208" s="17">
        <v>51</v>
      </c>
      <c r="F208" s="17">
        <v>6</v>
      </c>
      <c r="G208" s="17">
        <v>18</v>
      </c>
      <c r="H208" s="17" t="s">
        <v>939</v>
      </c>
      <c r="I208" s="17">
        <v>0</v>
      </c>
      <c r="J208" s="17" t="s">
        <v>939</v>
      </c>
      <c r="K208" s="17">
        <v>24</v>
      </c>
      <c r="L208" s="17">
        <v>57</v>
      </c>
      <c r="M208" s="17">
        <v>17</v>
      </c>
      <c r="N208" s="17">
        <v>5755</v>
      </c>
      <c r="O208" s="17">
        <v>61673.701000000001</v>
      </c>
    </row>
    <row r="209" spans="1:15">
      <c r="A209" s="151" t="s">
        <v>496</v>
      </c>
      <c r="B209" s="17" t="s">
        <v>939</v>
      </c>
      <c r="C209" s="17">
        <v>0</v>
      </c>
      <c r="D209" s="17">
        <v>5</v>
      </c>
      <c r="E209" s="17">
        <v>39</v>
      </c>
      <c r="F209" s="17">
        <v>4</v>
      </c>
      <c r="G209" s="17" t="s">
        <v>939</v>
      </c>
      <c r="H209" s="17" t="s">
        <v>939</v>
      </c>
      <c r="I209" s="17" t="s">
        <v>939</v>
      </c>
      <c r="J209" s="17">
        <v>0</v>
      </c>
      <c r="K209" s="17">
        <v>35</v>
      </c>
      <c r="L209" s="17">
        <v>45</v>
      </c>
      <c r="M209" s="17">
        <v>24</v>
      </c>
      <c r="N209" s="17">
        <v>8191</v>
      </c>
      <c r="O209" s="17">
        <v>66374.933000000005</v>
      </c>
    </row>
    <row r="210" spans="1:15">
      <c r="A210" s="151" t="s">
        <v>497</v>
      </c>
      <c r="B210" s="17">
        <v>6</v>
      </c>
      <c r="C210" s="17">
        <v>0</v>
      </c>
      <c r="D210" s="17" t="s">
        <v>939</v>
      </c>
      <c r="E210" s="17">
        <v>31</v>
      </c>
      <c r="F210" s="17">
        <v>4</v>
      </c>
      <c r="G210" s="17">
        <v>7</v>
      </c>
      <c r="H210" s="17">
        <v>0</v>
      </c>
      <c r="I210" s="17">
        <v>0</v>
      </c>
      <c r="J210" s="17">
        <v>0</v>
      </c>
      <c r="K210" s="17">
        <v>25</v>
      </c>
      <c r="L210" s="17">
        <v>42</v>
      </c>
      <c r="M210" s="17">
        <v>23</v>
      </c>
      <c r="N210" s="17">
        <v>7106</v>
      </c>
      <c r="O210" s="17">
        <v>55379.887000000002</v>
      </c>
    </row>
    <row r="211" spans="1:15">
      <c r="A211" s="151" t="s">
        <v>498</v>
      </c>
      <c r="B211" s="17">
        <v>9</v>
      </c>
      <c r="C211" s="17">
        <v>0</v>
      </c>
      <c r="D211" s="17" t="s">
        <v>939</v>
      </c>
      <c r="E211" s="17">
        <v>29</v>
      </c>
      <c r="F211" s="17">
        <v>0</v>
      </c>
      <c r="G211" s="17" t="s">
        <v>939</v>
      </c>
      <c r="H211" s="17" t="s">
        <v>939</v>
      </c>
      <c r="I211" s="17" t="s">
        <v>939</v>
      </c>
      <c r="J211" s="17">
        <v>0</v>
      </c>
      <c r="K211" s="17">
        <v>23</v>
      </c>
      <c r="L211" s="17">
        <v>55</v>
      </c>
      <c r="M211" s="17">
        <v>23</v>
      </c>
      <c r="N211" s="17">
        <v>7957</v>
      </c>
      <c r="O211" s="17">
        <v>60720.303999999996</v>
      </c>
    </row>
    <row r="212" spans="1:15">
      <c r="A212" s="151" t="s">
        <v>499</v>
      </c>
      <c r="B212" s="17" t="s">
        <v>939</v>
      </c>
      <c r="C212" s="17">
        <v>0</v>
      </c>
      <c r="D212" s="17">
        <v>15</v>
      </c>
      <c r="E212" s="17">
        <v>66</v>
      </c>
      <c r="F212" s="17">
        <v>5</v>
      </c>
      <c r="G212" s="17">
        <v>9</v>
      </c>
      <c r="H212" s="17">
        <v>4</v>
      </c>
      <c r="I212" s="17" t="s">
        <v>939</v>
      </c>
      <c r="J212" s="17">
        <v>0</v>
      </c>
      <c r="K212" s="17">
        <v>47</v>
      </c>
      <c r="L212" s="17">
        <v>55</v>
      </c>
      <c r="M212" s="17">
        <v>24</v>
      </c>
      <c r="N212" s="17">
        <v>7100</v>
      </c>
      <c r="O212" s="17">
        <v>84178.176999999996</v>
      </c>
    </row>
    <row r="213" spans="1:15">
      <c r="A213" s="151" t="s">
        <v>500</v>
      </c>
      <c r="B213" s="17">
        <v>48</v>
      </c>
      <c r="C213" s="17">
        <v>0</v>
      </c>
      <c r="D213" s="17">
        <v>126</v>
      </c>
      <c r="E213" s="17">
        <v>266</v>
      </c>
      <c r="F213" s="17">
        <v>43</v>
      </c>
      <c r="G213" s="17">
        <v>54</v>
      </c>
      <c r="H213" s="17">
        <v>26</v>
      </c>
      <c r="I213" s="17">
        <v>7</v>
      </c>
      <c r="J213" s="17">
        <v>0</v>
      </c>
      <c r="K213" s="17">
        <v>262</v>
      </c>
      <c r="L213" s="17">
        <v>333</v>
      </c>
      <c r="M213" s="17">
        <v>136</v>
      </c>
      <c r="N213" s="17">
        <v>43739</v>
      </c>
      <c r="O213" s="17">
        <v>499746.44099999999</v>
      </c>
    </row>
    <row r="214" spans="1:15">
      <c r="A214" s="151" t="s">
        <v>501</v>
      </c>
      <c r="B214" s="17">
        <v>7</v>
      </c>
      <c r="C214" s="17">
        <v>0</v>
      </c>
      <c r="D214" s="17">
        <v>16</v>
      </c>
      <c r="E214" s="17">
        <v>37</v>
      </c>
      <c r="F214" s="17">
        <v>0</v>
      </c>
      <c r="G214" s="17">
        <v>11</v>
      </c>
      <c r="H214" s="17">
        <v>7</v>
      </c>
      <c r="I214" s="17">
        <v>0</v>
      </c>
      <c r="J214" s="17">
        <v>0</v>
      </c>
      <c r="K214" s="17">
        <v>32</v>
      </c>
      <c r="L214" s="17">
        <v>55</v>
      </c>
      <c r="M214" s="17">
        <v>22</v>
      </c>
      <c r="N214" s="17">
        <v>6793</v>
      </c>
      <c r="O214" s="17">
        <v>68541.463000000003</v>
      </c>
    </row>
    <row r="215" spans="1:15">
      <c r="A215" s="151" t="s">
        <v>502</v>
      </c>
      <c r="B215" s="17">
        <v>16</v>
      </c>
      <c r="C215" s="17">
        <v>0</v>
      </c>
      <c r="D215" s="17">
        <v>22</v>
      </c>
      <c r="E215" s="17">
        <v>117</v>
      </c>
      <c r="F215" s="17">
        <v>5</v>
      </c>
      <c r="G215" s="17">
        <v>6</v>
      </c>
      <c r="H215" s="17">
        <v>5</v>
      </c>
      <c r="I215" s="17" t="s">
        <v>939</v>
      </c>
      <c r="J215" s="17">
        <v>0</v>
      </c>
      <c r="K215" s="17">
        <v>64</v>
      </c>
      <c r="L215" s="17">
        <v>102</v>
      </c>
      <c r="M215" s="17">
        <v>35</v>
      </c>
      <c r="N215" s="17">
        <v>11131</v>
      </c>
      <c r="O215" s="17">
        <v>129748.588</v>
      </c>
    </row>
    <row r="216" spans="1:15">
      <c r="A216" s="151" t="s">
        <v>503</v>
      </c>
      <c r="B216" s="17" t="s">
        <v>939</v>
      </c>
      <c r="C216" s="17">
        <v>0</v>
      </c>
      <c r="D216" s="17" t="s">
        <v>939</v>
      </c>
      <c r="E216" s="17">
        <v>18</v>
      </c>
      <c r="F216" s="17" t="s">
        <v>939</v>
      </c>
      <c r="G216" s="17">
        <v>5</v>
      </c>
      <c r="H216" s="17" t="s">
        <v>939</v>
      </c>
      <c r="I216" s="17">
        <v>0</v>
      </c>
      <c r="J216" s="17">
        <v>0</v>
      </c>
      <c r="K216" s="17">
        <v>14</v>
      </c>
      <c r="L216" s="17">
        <v>14</v>
      </c>
      <c r="M216" s="17">
        <v>8</v>
      </c>
      <c r="N216" s="17">
        <v>2518</v>
      </c>
      <c r="O216" s="17">
        <v>25268.550999999999</v>
      </c>
    </row>
    <row r="217" spans="1:15">
      <c r="A217" s="151" t="s">
        <v>504</v>
      </c>
      <c r="B217" s="17">
        <v>5</v>
      </c>
      <c r="C217" s="17">
        <v>0</v>
      </c>
      <c r="D217" s="17">
        <v>0</v>
      </c>
      <c r="E217" s="17">
        <v>9</v>
      </c>
      <c r="F217" s="17">
        <v>0</v>
      </c>
      <c r="G217" s="17" t="s">
        <v>939</v>
      </c>
      <c r="H217" s="17" t="s">
        <v>939</v>
      </c>
      <c r="I217" s="17">
        <v>0</v>
      </c>
      <c r="J217" s="17">
        <v>0</v>
      </c>
      <c r="K217" s="17" t="s">
        <v>939</v>
      </c>
      <c r="L217" s="17">
        <v>4</v>
      </c>
      <c r="M217" s="17">
        <v>6</v>
      </c>
      <c r="N217" s="17">
        <v>1841</v>
      </c>
      <c r="O217" s="17">
        <v>9439.4150000000009</v>
      </c>
    </row>
    <row r="218" spans="1:15">
      <c r="A218" s="151" t="s">
        <v>505</v>
      </c>
      <c r="B218" s="17">
        <v>10</v>
      </c>
      <c r="C218" s="17">
        <v>0</v>
      </c>
      <c r="D218" s="17">
        <v>6</v>
      </c>
      <c r="E218" s="17">
        <v>73</v>
      </c>
      <c r="F218" s="17" t="s">
        <v>939</v>
      </c>
      <c r="G218" s="17">
        <v>10</v>
      </c>
      <c r="H218" s="17" t="s">
        <v>939</v>
      </c>
      <c r="I218" s="17" t="s">
        <v>939</v>
      </c>
      <c r="J218" s="17" t="s">
        <v>939</v>
      </c>
      <c r="K218" s="17">
        <v>47</v>
      </c>
      <c r="L218" s="17">
        <v>76</v>
      </c>
      <c r="M218" s="17">
        <v>22</v>
      </c>
      <c r="N218" s="17">
        <v>6566</v>
      </c>
      <c r="O218" s="17">
        <v>93494.726999999999</v>
      </c>
    </row>
    <row r="219" spans="1:15">
      <c r="A219" s="151" t="s">
        <v>506</v>
      </c>
      <c r="B219" s="17">
        <v>26</v>
      </c>
      <c r="C219" s="17" t="s">
        <v>939</v>
      </c>
      <c r="D219" s="17">
        <v>7</v>
      </c>
      <c r="E219" s="17">
        <v>59</v>
      </c>
      <c r="F219" s="17">
        <v>0</v>
      </c>
      <c r="G219" s="17">
        <v>7</v>
      </c>
      <c r="H219" s="17" t="s">
        <v>939</v>
      </c>
      <c r="I219" s="17">
        <v>7</v>
      </c>
      <c r="J219" s="17">
        <v>0</v>
      </c>
      <c r="K219" s="17">
        <v>60</v>
      </c>
      <c r="L219" s="17">
        <v>52</v>
      </c>
      <c r="M219" s="17">
        <v>22</v>
      </c>
      <c r="N219" s="17">
        <v>6801</v>
      </c>
      <c r="O219" s="17">
        <v>113952.22199999999</v>
      </c>
    </row>
    <row r="220" spans="1:15">
      <c r="A220" s="151" t="s">
        <v>507</v>
      </c>
      <c r="B220" s="17" t="s">
        <v>939</v>
      </c>
      <c r="C220" s="17">
        <v>0</v>
      </c>
      <c r="D220" s="17">
        <v>9</v>
      </c>
      <c r="E220" s="17">
        <v>26</v>
      </c>
      <c r="F220" s="17" t="s">
        <v>939</v>
      </c>
      <c r="G220" s="17">
        <v>4</v>
      </c>
      <c r="H220" s="17" t="s">
        <v>939</v>
      </c>
      <c r="I220" s="17" t="s">
        <v>939</v>
      </c>
      <c r="J220" s="17">
        <v>0</v>
      </c>
      <c r="K220" s="17">
        <v>40</v>
      </c>
      <c r="L220" s="17">
        <v>45</v>
      </c>
      <c r="M220" s="17">
        <v>18</v>
      </c>
      <c r="N220" s="17">
        <v>5824</v>
      </c>
      <c r="O220" s="17">
        <v>69152.149000000005</v>
      </c>
    </row>
    <row r="221" spans="1:15">
      <c r="A221" s="151" t="s">
        <v>508</v>
      </c>
      <c r="B221" s="17">
        <v>7</v>
      </c>
      <c r="C221" s="17">
        <v>0</v>
      </c>
      <c r="D221" s="17">
        <v>7</v>
      </c>
      <c r="E221" s="17">
        <v>9</v>
      </c>
      <c r="F221" s="17" t="s">
        <v>939</v>
      </c>
      <c r="G221" s="17" t="s">
        <v>939</v>
      </c>
      <c r="H221" s="17" t="s">
        <v>939</v>
      </c>
      <c r="I221" s="17">
        <v>4</v>
      </c>
      <c r="J221" s="17">
        <v>0</v>
      </c>
      <c r="K221" s="17">
        <v>13</v>
      </c>
      <c r="L221" s="17">
        <v>40</v>
      </c>
      <c r="M221" s="17">
        <v>19</v>
      </c>
      <c r="N221" s="17">
        <v>6101</v>
      </c>
      <c r="O221" s="17">
        <v>44406.656999999999</v>
      </c>
    </row>
    <row r="222" spans="1:15" ht="18.75" customHeight="1">
      <c r="A222" s="145" t="s">
        <v>509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</row>
    <row r="223" spans="1:15">
      <c r="A223" s="151" t="s">
        <v>510</v>
      </c>
      <c r="B223" s="17">
        <v>7</v>
      </c>
      <c r="C223" s="17">
        <v>0</v>
      </c>
      <c r="D223" s="17">
        <v>4</v>
      </c>
      <c r="E223" s="17">
        <v>22</v>
      </c>
      <c r="F223" s="17" t="s">
        <v>939</v>
      </c>
      <c r="G223" s="17">
        <v>7</v>
      </c>
      <c r="H223" s="17">
        <v>4</v>
      </c>
      <c r="I223" s="17" t="s">
        <v>939</v>
      </c>
      <c r="J223" s="17">
        <v>0</v>
      </c>
      <c r="K223" s="17">
        <v>29</v>
      </c>
      <c r="L223" s="17">
        <v>47</v>
      </c>
      <c r="M223" s="17">
        <v>15</v>
      </c>
      <c r="N223" s="17">
        <v>4523</v>
      </c>
      <c r="O223" s="17">
        <v>57674.031000000003</v>
      </c>
    </row>
    <row r="224" spans="1:15">
      <c r="A224" s="151" t="s">
        <v>511</v>
      </c>
      <c r="B224" s="17" t="s">
        <v>939</v>
      </c>
      <c r="C224" s="17">
        <v>0</v>
      </c>
      <c r="D224" s="17">
        <v>18</v>
      </c>
      <c r="E224" s="17">
        <v>13</v>
      </c>
      <c r="F224" s="17" t="s">
        <v>939</v>
      </c>
      <c r="G224" s="17">
        <v>10</v>
      </c>
      <c r="H224" s="17" t="s">
        <v>939</v>
      </c>
      <c r="I224" s="17">
        <v>0</v>
      </c>
      <c r="J224" s="17" t="s">
        <v>939</v>
      </c>
      <c r="K224" s="17">
        <v>31</v>
      </c>
      <c r="L224" s="17">
        <v>55</v>
      </c>
      <c r="M224" s="17">
        <v>13</v>
      </c>
      <c r="N224" s="17">
        <v>3574</v>
      </c>
      <c r="O224" s="17">
        <v>58739.951999999997</v>
      </c>
    </row>
    <row r="225" spans="1:15">
      <c r="A225" s="151" t="s">
        <v>512</v>
      </c>
      <c r="B225" s="17">
        <v>4</v>
      </c>
      <c r="C225" s="17">
        <v>0</v>
      </c>
      <c r="D225" s="17">
        <v>19</v>
      </c>
      <c r="E225" s="17">
        <v>27</v>
      </c>
      <c r="F225" s="17">
        <v>0</v>
      </c>
      <c r="G225" s="17">
        <v>13</v>
      </c>
      <c r="H225" s="17">
        <v>6</v>
      </c>
      <c r="I225" s="17">
        <v>0</v>
      </c>
      <c r="J225" s="17">
        <v>0</v>
      </c>
      <c r="K225" s="17">
        <v>28</v>
      </c>
      <c r="L225" s="17">
        <v>70</v>
      </c>
      <c r="M225" s="17">
        <v>22</v>
      </c>
      <c r="N225" s="17">
        <v>7142</v>
      </c>
      <c r="O225" s="17">
        <v>66608.841</v>
      </c>
    </row>
    <row r="226" spans="1:15">
      <c r="A226" s="151" t="s">
        <v>513</v>
      </c>
      <c r="B226" s="17">
        <v>0</v>
      </c>
      <c r="C226" s="17">
        <v>0</v>
      </c>
      <c r="D226" s="17" t="s">
        <v>939</v>
      </c>
      <c r="E226" s="17">
        <v>21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22</v>
      </c>
      <c r="L226" s="17">
        <v>25</v>
      </c>
      <c r="M226" s="17">
        <v>14</v>
      </c>
      <c r="N226" s="17">
        <v>4415</v>
      </c>
      <c r="O226" s="17">
        <v>37041.084000000003</v>
      </c>
    </row>
    <row r="227" spans="1:15">
      <c r="A227" s="151" t="s">
        <v>514</v>
      </c>
      <c r="B227" s="17">
        <v>9</v>
      </c>
      <c r="C227" s="17">
        <v>0</v>
      </c>
      <c r="D227" s="17">
        <v>10</v>
      </c>
      <c r="E227" s="17">
        <v>99</v>
      </c>
      <c r="F227" s="17">
        <v>4</v>
      </c>
      <c r="G227" s="17">
        <v>29</v>
      </c>
      <c r="H227" s="17">
        <v>12</v>
      </c>
      <c r="I227" s="17" t="s">
        <v>939</v>
      </c>
      <c r="J227" s="17">
        <v>0</v>
      </c>
      <c r="K227" s="17">
        <v>87</v>
      </c>
      <c r="L227" s="17">
        <v>138</v>
      </c>
      <c r="M227" s="17">
        <v>46</v>
      </c>
      <c r="N227" s="17">
        <v>12685</v>
      </c>
      <c r="O227" s="17">
        <v>165408.12599999999</v>
      </c>
    </row>
    <row r="228" spans="1:15">
      <c r="A228" s="151" t="s">
        <v>515</v>
      </c>
      <c r="B228" s="17">
        <v>24</v>
      </c>
      <c r="C228" s="17" t="s">
        <v>939</v>
      </c>
      <c r="D228" s="17">
        <v>14</v>
      </c>
      <c r="E228" s="17">
        <v>53</v>
      </c>
      <c r="F228" s="17">
        <v>4</v>
      </c>
      <c r="G228" s="17">
        <v>29</v>
      </c>
      <c r="H228" s="17">
        <v>8</v>
      </c>
      <c r="I228" s="17">
        <v>0</v>
      </c>
      <c r="J228" s="17" t="s">
        <v>939</v>
      </c>
      <c r="K228" s="17">
        <v>80</v>
      </c>
      <c r="L228" s="17">
        <v>128</v>
      </c>
      <c r="M228" s="17">
        <v>20</v>
      </c>
      <c r="N228" s="17">
        <v>6106</v>
      </c>
      <c r="O228" s="17">
        <v>147659.42600000001</v>
      </c>
    </row>
    <row r="229" spans="1:15">
      <c r="A229" s="151" t="s">
        <v>516</v>
      </c>
      <c r="B229" s="17">
        <v>8</v>
      </c>
      <c r="C229" s="17">
        <v>0</v>
      </c>
      <c r="D229" s="17" t="s">
        <v>939</v>
      </c>
      <c r="E229" s="17">
        <v>5</v>
      </c>
      <c r="F229" s="17">
        <v>0</v>
      </c>
      <c r="G229" s="17">
        <v>5</v>
      </c>
      <c r="H229" s="17">
        <v>0</v>
      </c>
      <c r="I229" s="17">
        <v>0</v>
      </c>
      <c r="J229" s="17">
        <v>0</v>
      </c>
      <c r="K229" s="17">
        <v>19</v>
      </c>
      <c r="L229" s="17">
        <v>22</v>
      </c>
      <c r="M229" s="17">
        <v>6</v>
      </c>
      <c r="N229" s="17">
        <v>2010</v>
      </c>
      <c r="O229" s="17">
        <v>34338.555999999997</v>
      </c>
    </row>
    <row r="230" spans="1:15">
      <c r="A230" s="151" t="s">
        <v>517</v>
      </c>
      <c r="B230" s="17" t="s">
        <v>939</v>
      </c>
      <c r="C230" s="17">
        <v>0</v>
      </c>
      <c r="D230" s="17" t="s">
        <v>939</v>
      </c>
      <c r="E230" s="17">
        <v>19</v>
      </c>
      <c r="F230" s="17">
        <v>0</v>
      </c>
      <c r="G230" s="17">
        <v>5</v>
      </c>
      <c r="H230" s="17" t="s">
        <v>939</v>
      </c>
      <c r="I230" s="17" t="s">
        <v>939</v>
      </c>
      <c r="J230" s="17">
        <v>0</v>
      </c>
      <c r="K230" s="17">
        <v>24</v>
      </c>
      <c r="L230" s="17">
        <v>31</v>
      </c>
      <c r="M230" s="17">
        <v>9</v>
      </c>
      <c r="N230" s="17">
        <v>2468</v>
      </c>
      <c r="O230" s="17">
        <v>42694.500999999997</v>
      </c>
    </row>
    <row r="231" spans="1:15">
      <c r="A231" s="151" t="s">
        <v>518</v>
      </c>
      <c r="B231" s="17">
        <v>15</v>
      </c>
      <c r="C231" s="17">
        <v>0</v>
      </c>
      <c r="D231" s="17">
        <v>8</v>
      </c>
      <c r="E231" s="17">
        <v>52</v>
      </c>
      <c r="F231" s="17">
        <v>7</v>
      </c>
      <c r="G231" s="17">
        <v>33</v>
      </c>
      <c r="H231" s="17">
        <v>7</v>
      </c>
      <c r="I231" s="17" t="s">
        <v>939</v>
      </c>
      <c r="J231" s="17">
        <v>0</v>
      </c>
      <c r="K231" s="17">
        <v>104</v>
      </c>
      <c r="L231" s="17">
        <v>122</v>
      </c>
      <c r="M231" s="17">
        <v>41</v>
      </c>
      <c r="N231" s="17">
        <v>13402</v>
      </c>
      <c r="O231" s="17">
        <v>182269.86799999999</v>
      </c>
    </row>
    <row r="232" spans="1:15">
      <c r="A232" s="151" t="s">
        <v>519</v>
      </c>
      <c r="B232" s="17" t="s">
        <v>939</v>
      </c>
      <c r="C232" s="17">
        <v>0</v>
      </c>
      <c r="D232" s="17" t="s">
        <v>939</v>
      </c>
      <c r="E232" s="17">
        <v>17</v>
      </c>
      <c r="F232" s="17" t="s">
        <v>939</v>
      </c>
      <c r="G232" s="17" t="s">
        <v>939</v>
      </c>
      <c r="H232" s="17">
        <v>0</v>
      </c>
      <c r="I232" s="17" t="s">
        <v>939</v>
      </c>
      <c r="J232" s="17">
        <v>0</v>
      </c>
      <c r="K232" s="17">
        <v>10</v>
      </c>
      <c r="L232" s="17">
        <v>20</v>
      </c>
      <c r="M232" s="17">
        <v>12</v>
      </c>
      <c r="N232" s="17">
        <v>3417</v>
      </c>
      <c r="O232" s="17">
        <v>25215.675999999999</v>
      </c>
    </row>
    <row r="233" spans="1:15">
      <c r="A233" s="151" t="s">
        <v>520</v>
      </c>
      <c r="B233" s="17">
        <v>8</v>
      </c>
      <c r="C233" s="17">
        <v>0</v>
      </c>
      <c r="D233" s="17">
        <v>11</v>
      </c>
      <c r="E233" s="17">
        <v>74</v>
      </c>
      <c r="F233" s="17" t="s">
        <v>939</v>
      </c>
      <c r="G233" s="17">
        <v>12</v>
      </c>
      <c r="H233" s="17" t="s">
        <v>939</v>
      </c>
      <c r="I233" s="17" t="s">
        <v>939</v>
      </c>
      <c r="J233" s="17">
        <v>0</v>
      </c>
      <c r="K233" s="17">
        <v>39</v>
      </c>
      <c r="L233" s="17">
        <v>53</v>
      </c>
      <c r="M233" s="17">
        <v>21</v>
      </c>
      <c r="N233" s="17">
        <v>6734</v>
      </c>
      <c r="O233" s="17">
        <v>76959.092000000004</v>
      </c>
    </row>
    <row r="234" spans="1:15">
      <c r="A234" s="151" t="s">
        <v>521</v>
      </c>
      <c r="B234" s="17">
        <v>107</v>
      </c>
      <c r="C234" s="17" t="s">
        <v>939</v>
      </c>
      <c r="D234" s="17">
        <v>247</v>
      </c>
      <c r="E234" s="17">
        <v>448</v>
      </c>
      <c r="F234" s="17">
        <v>67</v>
      </c>
      <c r="G234" s="17">
        <v>159</v>
      </c>
      <c r="H234" s="17">
        <v>75</v>
      </c>
      <c r="I234" s="17">
        <v>10</v>
      </c>
      <c r="J234" s="17">
        <v>0</v>
      </c>
      <c r="K234" s="17">
        <v>516</v>
      </c>
      <c r="L234" s="17">
        <v>702</v>
      </c>
      <c r="M234" s="17">
        <v>214</v>
      </c>
      <c r="N234" s="17">
        <v>66960</v>
      </c>
      <c r="O234" s="17">
        <v>977076.45700000005</v>
      </c>
    </row>
    <row r="235" spans="1:15" ht="18.75" customHeight="1">
      <c r="A235" s="145" t="s">
        <v>522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</row>
    <row r="236" spans="1:15">
      <c r="A236" s="151" t="s">
        <v>523</v>
      </c>
      <c r="B236" s="17">
        <v>5</v>
      </c>
      <c r="C236" s="17">
        <v>0</v>
      </c>
      <c r="D236" s="17">
        <v>6</v>
      </c>
      <c r="E236" s="17">
        <v>41</v>
      </c>
      <c r="F236" s="17" t="s">
        <v>939</v>
      </c>
      <c r="G236" s="17">
        <v>21</v>
      </c>
      <c r="H236" s="17">
        <v>6</v>
      </c>
      <c r="I236" s="17">
        <v>0</v>
      </c>
      <c r="J236" s="17">
        <v>0</v>
      </c>
      <c r="K236" s="17">
        <v>39</v>
      </c>
      <c r="L236" s="17">
        <v>46</v>
      </c>
      <c r="M236" s="17">
        <v>28</v>
      </c>
      <c r="N236" s="17">
        <v>7500</v>
      </c>
      <c r="O236" s="17">
        <v>77388.570999999996</v>
      </c>
    </row>
    <row r="237" spans="1:15">
      <c r="A237" s="151" t="s">
        <v>524</v>
      </c>
      <c r="B237" s="17">
        <v>0</v>
      </c>
      <c r="C237" s="17">
        <v>0</v>
      </c>
      <c r="D237" s="17" t="s">
        <v>939</v>
      </c>
      <c r="E237" s="17">
        <v>36</v>
      </c>
      <c r="F237" s="17">
        <v>0</v>
      </c>
      <c r="G237" s="17">
        <v>14</v>
      </c>
      <c r="H237" s="17">
        <v>4</v>
      </c>
      <c r="I237" s="17" t="s">
        <v>939</v>
      </c>
      <c r="J237" s="17">
        <v>0</v>
      </c>
      <c r="K237" s="17">
        <v>35</v>
      </c>
      <c r="L237" s="17">
        <v>72</v>
      </c>
      <c r="M237" s="17">
        <v>15</v>
      </c>
      <c r="N237" s="17">
        <v>4040</v>
      </c>
      <c r="O237" s="17">
        <v>66613.267000000007</v>
      </c>
    </row>
    <row r="238" spans="1:15">
      <c r="A238" s="151" t="s">
        <v>525</v>
      </c>
      <c r="B238" s="17">
        <v>4</v>
      </c>
      <c r="C238" s="17">
        <v>0</v>
      </c>
      <c r="D238" s="17">
        <v>8</v>
      </c>
      <c r="E238" s="17">
        <v>62</v>
      </c>
      <c r="F238" s="17" t="s">
        <v>939</v>
      </c>
      <c r="G238" s="17">
        <v>22</v>
      </c>
      <c r="H238" s="17">
        <v>14</v>
      </c>
      <c r="I238" s="17" t="s">
        <v>939</v>
      </c>
      <c r="J238" s="17">
        <v>0</v>
      </c>
      <c r="K238" s="17">
        <v>78</v>
      </c>
      <c r="L238" s="17">
        <v>82</v>
      </c>
      <c r="M238" s="17">
        <v>22</v>
      </c>
      <c r="N238" s="17">
        <v>8816</v>
      </c>
      <c r="O238" s="17">
        <v>128374.02899999999</v>
      </c>
    </row>
    <row r="239" spans="1:15">
      <c r="A239" s="151" t="s">
        <v>526</v>
      </c>
      <c r="B239" s="17">
        <v>4</v>
      </c>
      <c r="C239" s="17">
        <v>0</v>
      </c>
      <c r="D239" s="17" t="s">
        <v>939</v>
      </c>
      <c r="E239" s="17">
        <v>57</v>
      </c>
      <c r="F239" s="17" t="s">
        <v>939</v>
      </c>
      <c r="G239" s="17">
        <v>5</v>
      </c>
      <c r="H239" s="17">
        <v>7</v>
      </c>
      <c r="I239" s="17">
        <v>6</v>
      </c>
      <c r="J239" s="17">
        <v>0</v>
      </c>
      <c r="K239" s="17">
        <v>41</v>
      </c>
      <c r="L239" s="17">
        <v>58</v>
      </c>
      <c r="M239" s="17">
        <v>11</v>
      </c>
      <c r="N239" s="17">
        <v>3454</v>
      </c>
      <c r="O239" s="17">
        <v>75241.97</v>
      </c>
    </row>
    <row r="240" spans="1:15">
      <c r="A240" s="151" t="s">
        <v>527</v>
      </c>
      <c r="B240" s="17">
        <v>8</v>
      </c>
      <c r="C240" s="17">
        <v>0</v>
      </c>
      <c r="D240" s="17">
        <v>8</v>
      </c>
      <c r="E240" s="17">
        <v>70</v>
      </c>
      <c r="F240" s="17">
        <v>5</v>
      </c>
      <c r="G240" s="17">
        <v>16</v>
      </c>
      <c r="H240" s="17">
        <v>16</v>
      </c>
      <c r="I240" s="17">
        <v>0</v>
      </c>
      <c r="J240" s="17" t="s">
        <v>939</v>
      </c>
      <c r="K240" s="17">
        <v>72</v>
      </c>
      <c r="L240" s="17">
        <v>113</v>
      </c>
      <c r="M240" s="17">
        <v>32</v>
      </c>
      <c r="N240" s="17">
        <v>9924</v>
      </c>
      <c r="O240" s="17">
        <v>132296.01500000001</v>
      </c>
    </row>
    <row r="241" spans="1:15">
      <c r="A241" s="151" t="s">
        <v>528</v>
      </c>
      <c r="B241" s="17">
        <v>0</v>
      </c>
      <c r="C241" s="17">
        <v>0</v>
      </c>
      <c r="D241" s="17" t="s">
        <v>939</v>
      </c>
      <c r="E241" s="17">
        <v>7</v>
      </c>
      <c r="F241" s="17">
        <v>0</v>
      </c>
      <c r="G241" s="17" t="s">
        <v>939</v>
      </c>
      <c r="H241" s="17" t="s">
        <v>939</v>
      </c>
      <c r="I241" s="17">
        <v>0</v>
      </c>
      <c r="J241" s="17">
        <v>0</v>
      </c>
      <c r="K241" s="17">
        <v>12</v>
      </c>
      <c r="L241" s="17">
        <v>17</v>
      </c>
      <c r="M241" s="17">
        <v>11</v>
      </c>
      <c r="N241" s="17">
        <v>3078</v>
      </c>
      <c r="O241" s="17">
        <v>23669.723000000002</v>
      </c>
    </row>
    <row r="242" spans="1:15">
      <c r="A242" s="151" t="s">
        <v>529</v>
      </c>
      <c r="B242" s="17">
        <v>5</v>
      </c>
      <c r="C242" s="17">
        <v>0</v>
      </c>
      <c r="D242" s="17">
        <v>0</v>
      </c>
      <c r="E242" s="17">
        <v>58</v>
      </c>
      <c r="F242" s="17">
        <v>6</v>
      </c>
      <c r="G242" s="17">
        <v>19</v>
      </c>
      <c r="H242" s="17">
        <v>10</v>
      </c>
      <c r="I242" s="17">
        <v>4</v>
      </c>
      <c r="J242" s="17">
        <v>0</v>
      </c>
      <c r="K242" s="17">
        <v>84</v>
      </c>
      <c r="L242" s="17">
        <v>104</v>
      </c>
      <c r="M242" s="17">
        <v>27</v>
      </c>
      <c r="N242" s="17">
        <v>8466</v>
      </c>
      <c r="O242" s="17">
        <v>141319.302</v>
      </c>
    </row>
    <row r="243" spans="1:15">
      <c r="A243" s="151" t="s">
        <v>530</v>
      </c>
      <c r="B243" s="17">
        <v>4</v>
      </c>
      <c r="C243" s="17">
        <v>0</v>
      </c>
      <c r="D243" s="17">
        <v>0</v>
      </c>
      <c r="E243" s="17">
        <v>14</v>
      </c>
      <c r="F243" s="17">
        <v>0</v>
      </c>
      <c r="G243" s="17">
        <v>8</v>
      </c>
      <c r="H243" s="17" t="s">
        <v>939</v>
      </c>
      <c r="I243" s="17">
        <v>0</v>
      </c>
      <c r="J243" s="17">
        <v>0</v>
      </c>
      <c r="K243" s="17">
        <v>5</v>
      </c>
      <c r="L243" s="17">
        <v>7</v>
      </c>
      <c r="M243" s="17">
        <v>5</v>
      </c>
      <c r="N243" s="17">
        <v>1757</v>
      </c>
      <c r="O243" s="17">
        <v>15580.361000000001</v>
      </c>
    </row>
    <row r="244" spans="1:15">
      <c r="A244" s="151" t="s">
        <v>531</v>
      </c>
      <c r="B244" s="17" t="s">
        <v>939</v>
      </c>
      <c r="C244" s="17">
        <v>0</v>
      </c>
      <c r="D244" s="17" t="s">
        <v>939</v>
      </c>
      <c r="E244" s="17">
        <v>8</v>
      </c>
      <c r="F244" s="17" t="s">
        <v>939</v>
      </c>
      <c r="G244" s="17">
        <v>12</v>
      </c>
      <c r="H244" s="17" t="s">
        <v>939</v>
      </c>
      <c r="I244" s="17">
        <v>0</v>
      </c>
      <c r="J244" s="17">
        <v>0</v>
      </c>
      <c r="K244" s="17">
        <v>15</v>
      </c>
      <c r="L244" s="17">
        <v>30</v>
      </c>
      <c r="M244" s="17">
        <v>15</v>
      </c>
      <c r="N244" s="17">
        <v>6343</v>
      </c>
      <c r="O244" s="17">
        <v>38390.035000000003</v>
      </c>
    </row>
    <row r="245" spans="1:15">
      <c r="A245" s="151" t="s">
        <v>532</v>
      </c>
      <c r="B245" s="17">
        <v>72</v>
      </c>
      <c r="C245" s="17">
        <v>5</v>
      </c>
      <c r="D245" s="17">
        <v>92</v>
      </c>
      <c r="E245" s="17">
        <v>368</v>
      </c>
      <c r="F245" s="17">
        <v>112</v>
      </c>
      <c r="G245" s="17">
        <v>163</v>
      </c>
      <c r="H245" s="17">
        <v>84</v>
      </c>
      <c r="I245" s="17">
        <v>9</v>
      </c>
      <c r="J245" s="17">
        <v>0</v>
      </c>
      <c r="K245" s="17">
        <v>377</v>
      </c>
      <c r="L245" s="17">
        <v>716</v>
      </c>
      <c r="M245" s="17">
        <v>210</v>
      </c>
      <c r="N245" s="17">
        <v>64693</v>
      </c>
      <c r="O245" s="17">
        <v>803424.91599999997</v>
      </c>
    </row>
    <row r="246" spans="1:15" ht="18.75" customHeight="1">
      <c r="A246" s="145" t="s">
        <v>533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</row>
    <row r="247" spans="1:15">
      <c r="A247" s="151" t="s">
        <v>534</v>
      </c>
      <c r="B247" s="17">
        <v>14</v>
      </c>
      <c r="C247" s="17">
        <v>0</v>
      </c>
      <c r="D247" s="17" t="s">
        <v>939</v>
      </c>
      <c r="E247" s="17">
        <v>41</v>
      </c>
      <c r="F247" s="17" t="s">
        <v>939</v>
      </c>
      <c r="G247" s="17">
        <v>15</v>
      </c>
      <c r="H247" s="17">
        <v>4</v>
      </c>
      <c r="I247" s="17" t="s">
        <v>939</v>
      </c>
      <c r="J247" s="17" t="s">
        <v>939</v>
      </c>
      <c r="K247" s="17">
        <v>51</v>
      </c>
      <c r="L247" s="17">
        <v>69</v>
      </c>
      <c r="M247" s="17">
        <v>27</v>
      </c>
      <c r="N247" s="17">
        <v>8792</v>
      </c>
      <c r="O247" s="17">
        <v>100147.41099999999</v>
      </c>
    </row>
    <row r="248" spans="1:15">
      <c r="A248" s="151" t="s">
        <v>535</v>
      </c>
      <c r="B248" s="17">
        <v>57</v>
      </c>
      <c r="C248" s="17">
        <v>0</v>
      </c>
      <c r="D248" s="17">
        <v>96</v>
      </c>
      <c r="E248" s="17">
        <v>170</v>
      </c>
      <c r="F248" s="17">
        <v>11</v>
      </c>
      <c r="G248" s="17">
        <v>48</v>
      </c>
      <c r="H248" s="17">
        <v>28</v>
      </c>
      <c r="I248" s="17">
        <v>0</v>
      </c>
      <c r="J248" s="17">
        <v>0</v>
      </c>
      <c r="K248" s="17">
        <v>133</v>
      </c>
      <c r="L248" s="17">
        <v>292</v>
      </c>
      <c r="M248" s="17">
        <v>122</v>
      </c>
      <c r="N248" s="17">
        <v>39137</v>
      </c>
      <c r="O248" s="17">
        <v>339423.07199999999</v>
      </c>
    </row>
    <row r="249" spans="1:15">
      <c r="A249" s="151" t="s">
        <v>536</v>
      </c>
      <c r="B249" s="17">
        <v>27</v>
      </c>
      <c r="C249" s="17">
        <v>0</v>
      </c>
      <c r="D249" s="17">
        <v>13</v>
      </c>
      <c r="E249" s="17">
        <v>278</v>
      </c>
      <c r="F249" s="17">
        <v>24</v>
      </c>
      <c r="G249" s="17">
        <v>48</v>
      </c>
      <c r="H249" s="17">
        <v>28</v>
      </c>
      <c r="I249" s="17">
        <v>0</v>
      </c>
      <c r="J249" s="17">
        <v>0</v>
      </c>
      <c r="K249" s="17">
        <v>183</v>
      </c>
      <c r="L249" s="17">
        <v>228</v>
      </c>
      <c r="M249" s="17">
        <v>122</v>
      </c>
      <c r="N249" s="17">
        <v>38937</v>
      </c>
      <c r="O249" s="17">
        <v>355920.93599999999</v>
      </c>
    </row>
    <row r="250" spans="1:15">
      <c r="A250" s="151" t="s">
        <v>537</v>
      </c>
      <c r="B250" s="17">
        <v>4</v>
      </c>
      <c r="C250" s="17">
        <v>0</v>
      </c>
      <c r="D250" s="17">
        <v>7</v>
      </c>
      <c r="E250" s="17">
        <v>20</v>
      </c>
      <c r="F250" s="17" t="s">
        <v>939</v>
      </c>
      <c r="G250" s="17">
        <v>12</v>
      </c>
      <c r="H250" s="17">
        <v>4</v>
      </c>
      <c r="I250" s="17">
        <v>0</v>
      </c>
      <c r="J250" s="17">
        <v>0</v>
      </c>
      <c r="K250" s="17">
        <v>30</v>
      </c>
      <c r="L250" s="17">
        <v>33</v>
      </c>
      <c r="M250" s="17">
        <v>19</v>
      </c>
      <c r="N250" s="17">
        <v>6494</v>
      </c>
      <c r="O250" s="17">
        <v>57570.675000000003</v>
      </c>
    </row>
    <row r="251" spans="1:15">
      <c r="A251" s="151" t="s">
        <v>538</v>
      </c>
      <c r="B251" s="17">
        <v>0</v>
      </c>
      <c r="C251" s="17">
        <v>0</v>
      </c>
      <c r="D251" s="17">
        <v>11</v>
      </c>
      <c r="E251" s="17">
        <v>46</v>
      </c>
      <c r="F251" s="17" t="s">
        <v>939</v>
      </c>
      <c r="G251" s="17" t="s">
        <v>939</v>
      </c>
      <c r="H251" s="17" t="s">
        <v>939</v>
      </c>
      <c r="I251" s="17" t="s">
        <v>939</v>
      </c>
      <c r="J251" s="17">
        <v>0</v>
      </c>
      <c r="K251" s="17">
        <v>51</v>
      </c>
      <c r="L251" s="17">
        <v>73</v>
      </c>
      <c r="M251" s="17">
        <v>47</v>
      </c>
      <c r="N251" s="17">
        <v>14796</v>
      </c>
      <c r="O251" s="17">
        <v>100667.126</v>
      </c>
    </row>
    <row r="252" spans="1:15">
      <c r="A252" s="151" t="s">
        <v>539</v>
      </c>
      <c r="B252" s="17">
        <v>5</v>
      </c>
      <c r="C252" s="17">
        <v>0</v>
      </c>
      <c r="D252" s="17">
        <v>5</v>
      </c>
      <c r="E252" s="17">
        <v>37</v>
      </c>
      <c r="F252" s="17" t="s">
        <v>939</v>
      </c>
      <c r="G252" s="17">
        <v>15</v>
      </c>
      <c r="H252" s="17">
        <v>5</v>
      </c>
      <c r="I252" s="17">
        <v>0</v>
      </c>
      <c r="J252" s="17">
        <v>0</v>
      </c>
      <c r="K252" s="17">
        <v>17</v>
      </c>
      <c r="L252" s="17">
        <v>45</v>
      </c>
      <c r="M252" s="17">
        <v>15</v>
      </c>
      <c r="N252" s="17">
        <v>5277</v>
      </c>
      <c r="O252" s="17">
        <v>46634.319000000003</v>
      </c>
    </row>
    <row r="253" spans="1:15">
      <c r="A253" s="151" t="s">
        <v>540</v>
      </c>
      <c r="B253" s="17">
        <v>23</v>
      </c>
      <c r="C253" s="17">
        <v>0</v>
      </c>
      <c r="D253" s="17">
        <v>9</v>
      </c>
      <c r="E253" s="17">
        <v>48</v>
      </c>
      <c r="F253" s="17">
        <v>4</v>
      </c>
      <c r="G253" s="17">
        <v>18</v>
      </c>
      <c r="H253" s="17">
        <v>5</v>
      </c>
      <c r="I253" s="17">
        <v>7</v>
      </c>
      <c r="J253" s="17">
        <v>0</v>
      </c>
      <c r="K253" s="17">
        <v>53</v>
      </c>
      <c r="L253" s="17">
        <v>112</v>
      </c>
      <c r="M253" s="17">
        <v>43</v>
      </c>
      <c r="N253" s="17">
        <v>14417</v>
      </c>
      <c r="O253" s="17">
        <v>136228.65100000001</v>
      </c>
    </row>
    <row r="254" spans="1:15">
      <c r="A254" s="151" t="s">
        <v>541</v>
      </c>
      <c r="B254" s="17">
        <v>6</v>
      </c>
      <c r="C254" s="17">
        <v>0</v>
      </c>
      <c r="D254" s="17" t="s">
        <v>939</v>
      </c>
      <c r="E254" s="17">
        <v>23</v>
      </c>
      <c r="F254" s="17">
        <v>4</v>
      </c>
      <c r="G254" s="17">
        <v>8</v>
      </c>
      <c r="H254" s="17" t="s">
        <v>939</v>
      </c>
      <c r="I254" s="17">
        <v>6</v>
      </c>
      <c r="J254" s="17">
        <v>0</v>
      </c>
      <c r="K254" s="17">
        <v>23</v>
      </c>
      <c r="L254" s="17">
        <v>31</v>
      </c>
      <c r="M254" s="17">
        <v>15</v>
      </c>
      <c r="N254" s="17">
        <v>5004</v>
      </c>
      <c r="O254" s="17">
        <v>54377.194000000003</v>
      </c>
    </row>
    <row r="255" spans="1:15">
      <c r="A255" s="151" t="s">
        <v>542</v>
      </c>
      <c r="B255" s="17">
        <v>4</v>
      </c>
      <c r="C255" s="17">
        <v>0</v>
      </c>
      <c r="D255" s="17" t="s">
        <v>939</v>
      </c>
      <c r="E255" s="17">
        <v>42</v>
      </c>
      <c r="F255" s="17">
        <v>9</v>
      </c>
      <c r="G255" s="17">
        <v>15</v>
      </c>
      <c r="H255" s="17">
        <v>8</v>
      </c>
      <c r="I255" s="17">
        <v>4</v>
      </c>
      <c r="J255" s="17" t="s">
        <v>939</v>
      </c>
      <c r="K255" s="17">
        <v>69</v>
      </c>
      <c r="L255" s="17">
        <v>117</v>
      </c>
      <c r="M255" s="17">
        <v>40</v>
      </c>
      <c r="N255" s="17">
        <v>11461</v>
      </c>
      <c r="O255" s="17">
        <v>134055.22700000001</v>
      </c>
    </row>
    <row r="256" spans="1:15">
      <c r="A256" s="151" t="s">
        <v>543</v>
      </c>
      <c r="B256" s="17" t="s">
        <v>939</v>
      </c>
      <c r="C256" s="17">
        <v>0</v>
      </c>
      <c r="D256" s="17">
        <v>4</v>
      </c>
      <c r="E256" s="17">
        <v>29</v>
      </c>
      <c r="F256" s="17">
        <v>4</v>
      </c>
      <c r="G256" s="17">
        <v>5</v>
      </c>
      <c r="H256" s="17" t="s">
        <v>939</v>
      </c>
      <c r="I256" s="17" t="s">
        <v>939</v>
      </c>
      <c r="J256" s="17" t="s">
        <v>939</v>
      </c>
      <c r="K256" s="17">
        <v>14</v>
      </c>
      <c r="L256" s="17">
        <v>27</v>
      </c>
      <c r="M256" s="17">
        <v>15</v>
      </c>
      <c r="N256" s="17">
        <v>4965</v>
      </c>
      <c r="O256" s="17">
        <v>36250.205000000002</v>
      </c>
    </row>
    <row r="257" spans="1:15">
      <c r="A257" s="151" t="s">
        <v>544</v>
      </c>
      <c r="B257" s="17" t="s">
        <v>939</v>
      </c>
      <c r="C257" s="17">
        <v>0</v>
      </c>
      <c r="D257" s="17" t="s">
        <v>939</v>
      </c>
      <c r="E257" s="17">
        <v>46</v>
      </c>
      <c r="F257" s="17" t="s">
        <v>939</v>
      </c>
      <c r="G257" s="17">
        <v>10</v>
      </c>
      <c r="H257" s="17" t="s">
        <v>939</v>
      </c>
      <c r="I257" s="17">
        <v>0</v>
      </c>
      <c r="J257" s="17" t="s">
        <v>939</v>
      </c>
      <c r="K257" s="17">
        <v>37</v>
      </c>
      <c r="L257" s="17">
        <v>57</v>
      </c>
      <c r="M257" s="17">
        <v>14</v>
      </c>
      <c r="N257" s="17">
        <v>4222</v>
      </c>
      <c r="O257" s="17">
        <v>63768.983999999997</v>
      </c>
    </row>
    <row r="258" spans="1:15">
      <c r="A258" s="151" t="s">
        <v>545</v>
      </c>
      <c r="B258" s="17" t="s">
        <v>939</v>
      </c>
      <c r="C258" s="17">
        <v>0</v>
      </c>
      <c r="D258" s="17" t="s">
        <v>939</v>
      </c>
      <c r="E258" s="17">
        <v>14</v>
      </c>
      <c r="F258" s="17" t="s">
        <v>939</v>
      </c>
      <c r="G258" s="17">
        <v>9</v>
      </c>
      <c r="H258" s="17" t="s">
        <v>939</v>
      </c>
      <c r="I258" s="17">
        <v>5</v>
      </c>
      <c r="J258" s="17">
        <v>0</v>
      </c>
      <c r="K258" s="17">
        <v>19</v>
      </c>
      <c r="L258" s="17">
        <v>32</v>
      </c>
      <c r="M258" s="17">
        <v>11</v>
      </c>
      <c r="N258" s="17">
        <v>3397</v>
      </c>
      <c r="O258" s="17">
        <v>44356.659</v>
      </c>
    </row>
    <row r="259" spans="1:15">
      <c r="A259" s="151" t="s">
        <v>546</v>
      </c>
      <c r="B259" s="17">
        <v>4</v>
      </c>
      <c r="C259" s="17">
        <v>0</v>
      </c>
      <c r="D259" s="17">
        <v>8</v>
      </c>
      <c r="E259" s="17">
        <v>37</v>
      </c>
      <c r="F259" s="17" t="s">
        <v>939</v>
      </c>
      <c r="G259" s="17">
        <v>4</v>
      </c>
      <c r="H259" s="17">
        <v>6</v>
      </c>
      <c r="I259" s="17" t="s">
        <v>939</v>
      </c>
      <c r="J259" s="17">
        <v>0</v>
      </c>
      <c r="K259" s="17">
        <v>33</v>
      </c>
      <c r="L259" s="17">
        <v>36</v>
      </c>
      <c r="M259" s="17">
        <v>15</v>
      </c>
      <c r="N259" s="17">
        <v>4788</v>
      </c>
      <c r="O259" s="17">
        <v>58005.188999999998</v>
      </c>
    </row>
    <row r="260" spans="1:15">
      <c r="A260" s="151" t="s">
        <v>547</v>
      </c>
      <c r="B260" s="17">
        <v>6</v>
      </c>
      <c r="C260" s="17">
        <v>0</v>
      </c>
      <c r="D260" s="17">
        <v>4</v>
      </c>
      <c r="E260" s="17">
        <v>13</v>
      </c>
      <c r="F260" s="17" t="s">
        <v>939</v>
      </c>
      <c r="G260" s="17">
        <v>4</v>
      </c>
      <c r="H260" s="17">
        <v>0</v>
      </c>
      <c r="I260" s="17">
        <v>9</v>
      </c>
      <c r="J260" s="17" t="s">
        <v>939</v>
      </c>
      <c r="K260" s="17">
        <v>9</v>
      </c>
      <c r="L260" s="17">
        <v>22</v>
      </c>
      <c r="M260" s="17">
        <v>11</v>
      </c>
      <c r="N260" s="17">
        <v>3103</v>
      </c>
      <c r="O260" s="17">
        <v>37616.457999999999</v>
      </c>
    </row>
    <row r="261" spans="1:15">
      <c r="A261" s="151" t="s">
        <v>548</v>
      </c>
      <c r="B261" s="17" t="s">
        <v>939</v>
      </c>
      <c r="C261" s="17">
        <v>0</v>
      </c>
      <c r="D261" s="17">
        <v>0</v>
      </c>
      <c r="E261" s="17">
        <v>9</v>
      </c>
      <c r="F261" s="17" t="s">
        <v>939</v>
      </c>
      <c r="G261" s="17">
        <v>4</v>
      </c>
      <c r="H261" s="17" t="s">
        <v>939</v>
      </c>
      <c r="I261" s="17" t="s">
        <v>939</v>
      </c>
      <c r="J261" s="17">
        <v>0</v>
      </c>
      <c r="K261" s="17">
        <v>10</v>
      </c>
      <c r="L261" s="17">
        <v>16</v>
      </c>
      <c r="M261" s="17">
        <v>11</v>
      </c>
      <c r="N261" s="17">
        <v>3146</v>
      </c>
      <c r="O261" s="17">
        <v>26446.638999999999</v>
      </c>
    </row>
    <row r="262" spans="1:15" ht="18.75" customHeight="1">
      <c r="A262" s="145" t="s">
        <v>549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</row>
    <row r="263" spans="1:15">
      <c r="A263" s="151" t="s">
        <v>550</v>
      </c>
      <c r="B263" s="17">
        <v>8</v>
      </c>
      <c r="C263" s="17">
        <v>0</v>
      </c>
      <c r="D263" s="17">
        <v>13</v>
      </c>
      <c r="E263" s="17">
        <v>54</v>
      </c>
      <c r="F263" s="17">
        <v>4</v>
      </c>
      <c r="G263" s="17">
        <v>16</v>
      </c>
      <c r="H263" s="17">
        <v>12</v>
      </c>
      <c r="I263" s="17">
        <v>0</v>
      </c>
      <c r="J263" s="17">
        <v>0</v>
      </c>
      <c r="K263" s="17">
        <v>109</v>
      </c>
      <c r="L263" s="17">
        <v>135</v>
      </c>
      <c r="M263" s="17">
        <v>56</v>
      </c>
      <c r="N263" s="17">
        <v>18730</v>
      </c>
      <c r="O263" s="17">
        <v>189068.43</v>
      </c>
    </row>
    <row r="264" spans="1:15">
      <c r="A264" s="151" t="s">
        <v>551</v>
      </c>
      <c r="B264" s="17">
        <v>40</v>
      </c>
      <c r="C264" s="17" t="s">
        <v>939</v>
      </c>
      <c r="D264" s="17">
        <v>19</v>
      </c>
      <c r="E264" s="17">
        <v>341</v>
      </c>
      <c r="F264" s="17">
        <v>30</v>
      </c>
      <c r="G264" s="17">
        <v>71</v>
      </c>
      <c r="H264" s="17">
        <v>62</v>
      </c>
      <c r="I264" s="17">
        <v>11</v>
      </c>
      <c r="J264" s="17">
        <v>0</v>
      </c>
      <c r="K264" s="17">
        <v>278</v>
      </c>
      <c r="L264" s="17">
        <v>426</v>
      </c>
      <c r="M264" s="17">
        <v>147</v>
      </c>
      <c r="N264" s="17">
        <v>44108</v>
      </c>
      <c r="O264" s="17">
        <v>542186.31200000003</v>
      </c>
    </row>
    <row r="265" spans="1:15">
      <c r="A265" s="151" t="s">
        <v>552</v>
      </c>
      <c r="B265" s="17">
        <v>5</v>
      </c>
      <c r="C265" s="17">
        <v>0</v>
      </c>
      <c r="D265" s="17" t="s">
        <v>939</v>
      </c>
      <c r="E265" s="17">
        <v>18</v>
      </c>
      <c r="F265" s="17" t="s">
        <v>939</v>
      </c>
      <c r="G265" s="17">
        <v>6</v>
      </c>
      <c r="H265" s="17">
        <v>0</v>
      </c>
      <c r="I265" s="17" t="s">
        <v>939</v>
      </c>
      <c r="J265" s="17">
        <v>0</v>
      </c>
      <c r="K265" s="17">
        <v>22</v>
      </c>
      <c r="L265" s="17">
        <v>41</v>
      </c>
      <c r="M265" s="17">
        <v>26</v>
      </c>
      <c r="N265" s="17">
        <v>8570</v>
      </c>
      <c r="O265" s="17">
        <v>56912.453999999998</v>
      </c>
    </row>
    <row r="266" spans="1:15">
      <c r="A266" s="151" t="s">
        <v>553</v>
      </c>
      <c r="B266" s="17">
        <v>22</v>
      </c>
      <c r="C266" s="17">
        <v>0</v>
      </c>
      <c r="D266" s="17">
        <v>5</v>
      </c>
      <c r="E266" s="17">
        <v>79</v>
      </c>
      <c r="F266" s="17">
        <v>9</v>
      </c>
      <c r="G266" s="17">
        <v>62</v>
      </c>
      <c r="H266" s="17">
        <v>21</v>
      </c>
      <c r="I266" s="17">
        <v>4</v>
      </c>
      <c r="J266" s="17">
        <v>0</v>
      </c>
      <c r="K266" s="17">
        <v>147</v>
      </c>
      <c r="L266" s="17">
        <v>198</v>
      </c>
      <c r="M266" s="17">
        <v>66</v>
      </c>
      <c r="N266" s="17">
        <v>21926</v>
      </c>
      <c r="O266" s="17">
        <v>276607.723</v>
      </c>
    </row>
    <row r="267" spans="1:15">
      <c r="A267" s="151" t="s">
        <v>554</v>
      </c>
      <c r="B267" s="17">
        <v>10</v>
      </c>
      <c r="C267" s="17">
        <v>0</v>
      </c>
      <c r="D267" s="17">
        <v>9</v>
      </c>
      <c r="E267" s="17">
        <v>27</v>
      </c>
      <c r="F267" s="17" t="s">
        <v>939</v>
      </c>
      <c r="G267" s="17">
        <v>13</v>
      </c>
      <c r="H267" s="17">
        <v>7</v>
      </c>
      <c r="I267" s="17">
        <v>14</v>
      </c>
      <c r="J267" s="17">
        <v>0</v>
      </c>
      <c r="K267" s="17">
        <v>66</v>
      </c>
      <c r="L267" s="17">
        <v>84</v>
      </c>
      <c r="M267" s="17">
        <v>30</v>
      </c>
      <c r="N267" s="17">
        <v>9813</v>
      </c>
      <c r="O267" s="17">
        <v>133950.24900000001</v>
      </c>
    </row>
    <row r="268" spans="1:15">
      <c r="A268" s="151" t="s">
        <v>555</v>
      </c>
      <c r="B268" s="17">
        <v>4</v>
      </c>
      <c r="C268" s="17">
        <v>0</v>
      </c>
      <c r="D268" s="17">
        <v>4</v>
      </c>
      <c r="E268" s="17">
        <v>13</v>
      </c>
      <c r="F268" s="17" t="s">
        <v>939</v>
      </c>
      <c r="G268" s="17" t="s">
        <v>939</v>
      </c>
      <c r="H268" s="17">
        <v>0</v>
      </c>
      <c r="I268" s="17">
        <v>0</v>
      </c>
      <c r="J268" s="17">
        <v>0</v>
      </c>
      <c r="K268" s="17">
        <v>16</v>
      </c>
      <c r="L268" s="17">
        <v>37</v>
      </c>
      <c r="M268" s="17">
        <v>20</v>
      </c>
      <c r="N268" s="17">
        <v>6019</v>
      </c>
      <c r="O268" s="17">
        <v>40265.684999999998</v>
      </c>
    </row>
    <row r="269" spans="1:15">
      <c r="A269" s="151" t="s">
        <v>556</v>
      </c>
      <c r="B269" s="17" t="s">
        <v>939</v>
      </c>
      <c r="C269" s="17">
        <v>0</v>
      </c>
      <c r="D269" s="17" t="s">
        <v>939</v>
      </c>
      <c r="E269" s="17">
        <v>19</v>
      </c>
      <c r="F269" s="17">
        <v>0</v>
      </c>
      <c r="G269" s="17" t="s">
        <v>939</v>
      </c>
      <c r="H269" s="17" t="s">
        <v>939</v>
      </c>
      <c r="I269" s="17" t="s">
        <v>939</v>
      </c>
      <c r="J269" s="17">
        <v>0</v>
      </c>
      <c r="K269" s="17">
        <v>18</v>
      </c>
      <c r="L269" s="17">
        <v>21</v>
      </c>
      <c r="M269" s="17">
        <v>21</v>
      </c>
      <c r="N269" s="17">
        <v>6539</v>
      </c>
      <c r="O269" s="17">
        <v>39353.999000000003</v>
      </c>
    </row>
    <row r="270" spans="1:15">
      <c r="A270" s="151" t="s">
        <v>557</v>
      </c>
      <c r="B270" s="17">
        <v>4</v>
      </c>
      <c r="C270" s="17">
        <v>0</v>
      </c>
      <c r="D270" s="17" t="s">
        <v>939</v>
      </c>
      <c r="E270" s="17">
        <v>29</v>
      </c>
      <c r="F270" s="17">
        <v>0</v>
      </c>
      <c r="G270" s="17">
        <v>9</v>
      </c>
      <c r="H270" s="17" t="s">
        <v>939</v>
      </c>
      <c r="I270" s="17">
        <v>0</v>
      </c>
      <c r="J270" s="17">
        <v>0</v>
      </c>
      <c r="K270" s="17">
        <v>42</v>
      </c>
      <c r="L270" s="17">
        <v>59</v>
      </c>
      <c r="M270" s="17">
        <v>9</v>
      </c>
      <c r="N270" s="17">
        <v>3233</v>
      </c>
      <c r="O270" s="17">
        <v>67522.057000000001</v>
      </c>
    </row>
    <row r="271" spans="1:15">
      <c r="A271" s="151" t="s">
        <v>558</v>
      </c>
      <c r="B271" s="17">
        <v>13</v>
      </c>
      <c r="C271" s="17">
        <v>0</v>
      </c>
      <c r="D271" s="17">
        <v>22</v>
      </c>
      <c r="E271" s="17">
        <v>101</v>
      </c>
      <c r="F271" s="17">
        <v>7</v>
      </c>
      <c r="G271" s="17">
        <v>21</v>
      </c>
      <c r="H271" s="17">
        <v>13</v>
      </c>
      <c r="I271" s="17">
        <v>4</v>
      </c>
      <c r="J271" s="17">
        <v>0</v>
      </c>
      <c r="K271" s="17">
        <v>96</v>
      </c>
      <c r="L271" s="17">
        <v>153</v>
      </c>
      <c r="M271" s="17">
        <v>50</v>
      </c>
      <c r="N271" s="17">
        <v>15706</v>
      </c>
      <c r="O271" s="17">
        <v>187048.796</v>
      </c>
    </row>
    <row r="272" spans="1:15">
      <c r="A272" s="151" t="s">
        <v>559</v>
      </c>
      <c r="B272" s="17">
        <v>15</v>
      </c>
      <c r="C272" s="17">
        <v>0</v>
      </c>
      <c r="D272" s="17">
        <v>9</v>
      </c>
      <c r="E272" s="17">
        <v>50</v>
      </c>
      <c r="F272" s="17">
        <v>6</v>
      </c>
      <c r="G272" s="17">
        <v>28</v>
      </c>
      <c r="H272" s="17" t="s">
        <v>939</v>
      </c>
      <c r="I272" s="17" t="s">
        <v>939</v>
      </c>
      <c r="J272" s="17">
        <v>0</v>
      </c>
      <c r="K272" s="17">
        <v>113</v>
      </c>
      <c r="L272" s="17">
        <v>124</v>
      </c>
      <c r="M272" s="17">
        <v>37</v>
      </c>
      <c r="N272" s="17">
        <v>11124</v>
      </c>
      <c r="O272" s="17">
        <v>184782.03099999999</v>
      </c>
    </row>
    <row r="273" spans="1:15" ht="18.75" customHeight="1">
      <c r="A273" s="145" t="s">
        <v>560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</row>
    <row r="274" spans="1:15">
      <c r="A274" s="151" t="s">
        <v>561</v>
      </c>
      <c r="B274" s="17">
        <v>15</v>
      </c>
      <c r="C274" s="17">
        <v>0</v>
      </c>
      <c r="D274" s="17">
        <v>39</v>
      </c>
      <c r="E274" s="17">
        <v>89</v>
      </c>
      <c r="F274" s="17">
        <v>7</v>
      </c>
      <c r="G274" s="17">
        <v>34</v>
      </c>
      <c r="H274" s="17">
        <v>24</v>
      </c>
      <c r="I274" s="17">
        <v>0</v>
      </c>
      <c r="J274" s="17">
        <v>0</v>
      </c>
      <c r="K274" s="17">
        <v>118</v>
      </c>
      <c r="L274" s="17">
        <v>156</v>
      </c>
      <c r="M274" s="17">
        <v>43</v>
      </c>
      <c r="N274" s="17">
        <v>12000</v>
      </c>
      <c r="O274" s="17">
        <v>206969.12400000001</v>
      </c>
    </row>
    <row r="275" spans="1:15">
      <c r="A275" s="151" t="s">
        <v>562</v>
      </c>
      <c r="B275" s="17" t="s">
        <v>939</v>
      </c>
      <c r="C275" s="17">
        <v>0</v>
      </c>
      <c r="D275" s="17" t="s">
        <v>939</v>
      </c>
      <c r="E275" s="17">
        <v>46</v>
      </c>
      <c r="F275" s="17" t="s">
        <v>939</v>
      </c>
      <c r="G275" s="17">
        <v>11</v>
      </c>
      <c r="H275" s="17">
        <v>9</v>
      </c>
      <c r="I275" s="17" t="s">
        <v>939</v>
      </c>
      <c r="J275" s="17">
        <v>0</v>
      </c>
      <c r="K275" s="17">
        <v>79</v>
      </c>
      <c r="L275" s="17">
        <v>87</v>
      </c>
      <c r="M275" s="17">
        <v>34</v>
      </c>
      <c r="N275" s="17">
        <v>10983</v>
      </c>
      <c r="O275" s="17">
        <v>129084.83100000001</v>
      </c>
    </row>
    <row r="276" spans="1:15">
      <c r="A276" s="151" t="s">
        <v>563</v>
      </c>
      <c r="B276" s="17">
        <v>16</v>
      </c>
      <c r="C276" s="17" t="s">
        <v>939</v>
      </c>
      <c r="D276" s="17">
        <v>7</v>
      </c>
      <c r="E276" s="17">
        <v>137</v>
      </c>
      <c r="F276" s="17">
        <v>0</v>
      </c>
      <c r="G276" s="17">
        <v>19</v>
      </c>
      <c r="H276" s="17">
        <v>7</v>
      </c>
      <c r="I276" s="17" t="s">
        <v>939</v>
      </c>
      <c r="J276" s="17">
        <v>0</v>
      </c>
      <c r="K276" s="17">
        <v>84</v>
      </c>
      <c r="L276" s="17">
        <v>99</v>
      </c>
      <c r="M276" s="17">
        <v>39</v>
      </c>
      <c r="N276" s="17">
        <v>12764</v>
      </c>
      <c r="O276" s="17">
        <v>153048.89000000001</v>
      </c>
    </row>
    <row r="277" spans="1:15">
      <c r="A277" s="151" t="s">
        <v>564</v>
      </c>
      <c r="B277" s="17">
        <v>40</v>
      </c>
      <c r="C277" s="17">
        <v>0</v>
      </c>
      <c r="D277" s="17">
        <v>57</v>
      </c>
      <c r="E277" s="17">
        <v>266</v>
      </c>
      <c r="F277" s="17">
        <v>30</v>
      </c>
      <c r="G277" s="17">
        <v>70</v>
      </c>
      <c r="H277" s="17">
        <v>45</v>
      </c>
      <c r="I277" s="17">
        <v>14</v>
      </c>
      <c r="J277" s="17">
        <v>0</v>
      </c>
      <c r="K277" s="17">
        <v>277</v>
      </c>
      <c r="L277" s="17">
        <v>383</v>
      </c>
      <c r="M277" s="17">
        <v>139</v>
      </c>
      <c r="N277" s="17">
        <v>43151</v>
      </c>
      <c r="O277" s="17">
        <v>531689.08799999999</v>
      </c>
    </row>
    <row r="278" spans="1:15">
      <c r="A278" s="151" t="s">
        <v>565</v>
      </c>
      <c r="B278" s="17">
        <v>7</v>
      </c>
      <c r="C278" s="17">
        <v>0</v>
      </c>
      <c r="D278" s="17">
        <v>13</v>
      </c>
      <c r="E278" s="17">
        <v>37</v>
      </c>
      <c r="F278" s="17">
        <v>4</v>
      </c>
      <c r="G278" s="17">
        <v>16</v>
      </c>
      <c r="H278" s="17">
        <v>4</v>
      </c>
      <c r="I278" s="17">
        <v>4</v>
      </c>
      <c r="J278" s="17">
        <v>0</v>
      </c>
      <c r="K278" s="17">
        <v>39</v>
      </c>
      <c r="L278" s="17">
        <v>68</v>
      </c>
      <c r="M278" s="17">
        <v>27</v>
      </c>
      <c r="N278" s="17">
        <v>8350</v>
      </c>
      <c r="O278" s="17">
        <v>87587.172999999995</v>
      </c>
    </row>
    <row r="279" spans="1:15">
      <c r="A279" s="151" t="s">
        <v>566</v>
      </c>
      <c r="B279" s="17" t="s">
        <v>939</v>
      </c>
      <c r="C279" s="17">
        <v>0</v>
      </c>
      <c r="D279" s="17">
        <v>5</v>
      </c>
      <c r="E279" s="17">
        <v>30</v>
      </c>
      <c r="F279" s="17" t="s">
        <v>939</v>
      </c>
      <c r="G279" s="17">
        <v>12</v>
      </c>
      <c r="H279" s="17" t="s">
        <v>939</v>
      </c>
      <c r="I279" s="17">
        <v>6</v>
      </c>
      <c r="J279" s="17">
        <v>0</v>
      </c>
      <c r="K279" s="17">
        <v>28</v>
      </c>
      <c r="L279" s="17">
        <v>42</v>
      </c>
      <c r="M279" s="17">
        <v>11</v>
      </c>
      <c r="N279" s="17">
        <v>3719</v>
      </c>
      <c r="O279" s="17">
        <v>58299.837</v>
      </c>
    </row>
    <row r="280" spans="1:15">
      <c r="A280" s="151" t="s">
        <v>567</v>
      </c>
      <c r="B280" s="17">
        <v>27</v>
      </c>
      <c r="C280" s="17" t="s">
        <v>939</v>
      </c>
      <c r="D280" s="17">
        <v>35</v>
      </c>
      <c r="E280" s="17">
        <v>100</v>
      </c>
      <c r="F280" s="17">
        <v>4</v>
      </c>
      <c r="G280" s="17">
        <v>26</v>
      </c>
      <c r="H280" s="17">
        <v>0</v>
      </c>
      <c r="I280" s="17">
        <v>0</v>
      </c>
      <c r="J280" s="17">
        <v>0</v>
      </c>
      <c r="K280" s="17">
        <v>200</v>
      </c>
      <c r="L280" s="17">
        <v>329</v>
      </c>
      <c r="M280" s="17">
        <v>84</v>
      </c>
      <c r="N280" s="17">
        <v>26816</v>
      </c>
      <c r="O280" s="17">
        <v>353784.22</v>
      </c>
    </row>
    <row r="281" spans="1:15" ht="18.75" customHeight="1">
      <c r="A281" s="145" t="s">
        <v>568</v>
      </c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</row>
    <row r="282" spans="1:15">
      <c r="A282" s="151" t="s">
        <v>569</v>
      </c>
      <c r="B282" s="17" t="s">
        <v>939</v>
      </c>
      <c r="C282" s="17">
        <v>0</v>
      </c>
      <c r="D282" s="17">
        <v>11</v>
      </c>
      <c r="E282" s="17">
        <v>0</v>
      </c>
      <c r="F282" s="17">
        <v>0</v>
      </c>
      <c r="G282" s="17" t="s">
        <v>939</v>
      </c>
      <c r="H282" s="17">
        <v>0</v>
      </c>
      <c r="I282" s="17" t="s">
        <v>939</v>
      </c>
      <c r="J282" s="17" t="s">
        <v>939</v>
      </c>
      <c r="K282" s="17">
        <v>26</v>
      </c>
      <c r="L282" s="17">
        <v>15</v>
      </c>
      <c r="M282" s="17">
        <v>12</v>
      </c>
      <c r="N282" s="17">
        <v>4248</v>
      </c>
      <c r="O282" s="17">
        <v>43541.108</v>
      </c>
    </row>
    <row r="283" spans="1:15">
      <c r="A283" s="151" t="s">
        <v>570</v>
      </c>
      <c r="B283" s="17">
        <v>6</v>
      </c>
      <c r="C283" s="17">
        <v>0</v>
      </c>
      <c r="D283" s="17">
        <v>0</v>
      </c>
      <c r="E283" s="17">
        <v>17</v>
      </c>
      <c r="F283" s="17" t="s">
        <v>939</v>
      </c>
      <c r="G283" s="17" t="s">
        <v>939</v>
      </c>
      <c r="H283" s="17">
        <v>0</v>
      </c>
      <c r="I283" s="17" t="s">
        <v>939</v>
      </c>
      <c r="J283" s="17">
        <v>0</v>
      </c>
      <c r="K283" s="17">
        <v>21</v>
      </c>
      <c r="L283" s="17">
        <v>21</v>
      </c>
      <c r="M283" s="17">
        <v>9</v>
      </c>
      <c r="N283" s="17">
        <v>2398</v>
      </c>
      <c r="O283" s="17">
        <v>38434.474999999999</v>
      </c>
    </row>
    <row r="284" spans="1:15">
      <c r="A284" s="151" t="s">
        <v>571</v>
      </c>
      <c r="B284" s="17">
        <v>4</v>
      </c>
      <c r="C284" s="17">
        <v>0</v>
      </c>
      <c r="D284" s="17" t="s">
        <v>939</v>
      </c>
      <c r="E284" s="17">
        <v>17</v>
      </c>
      <c r="F284" s="17" t="s">
        <v>939</v>
      </c>
      <c r="G284" s="17" t="s">
        <v>939</v>
      </c>
      <c r="H284" s="17" t="s">
        <v>939</v>
      </c>
      <c r="I284" s="17" t="s">
        <v>939</v>
      </c>
      <c r="J284" s="17">
        <v>0</v>
      </c>
      <c r="K284" s="17">
        <v>29</v>
      </c>
      <c r="L284" s="17">
        <v>26</v>
      </c>
      <c r="M284" s="17">
        <v>7</v>
      </c>
      <c r="N284" s="17">
        <v>2191</v>
      </c>
      <c r="O284" s="17">
        <v>47081.358</v>
      </c>
    </row>
    <row r="285" spans="1:15">
      <c r="A285" s="151" t="s">
        <v>572</v>
      </c>
      <c r="B285" s="17">
        <v>5</v>
      </c>
      <c r="C285" s="17">
        <v>0</v>
      </c>
      <c r="D285" s="17">
        <v>7</v>
      </c>
      <c r="E285" s="17">
        <v>22</v>
      </c>
      <c r="F285" s="17">
        <v>8</v>
      </c>
      <c r="G285" s="17">
        <v>9</v>
      </c>
      <c r="H285" s="17">
        <v>15</v>
      </c>
      <c r="I285" s="17" t="s">
        <v>939</v>
      </c>
      <c r="J285" s="17" t="s">
        <v>939</v>
      </c>
      <c r="K285" s="17">
        <v>48</v>
      </c>
      <c r="L285" s="17">
        <v>37</v>
      </c>
      <c r="M285" s="17">
        <v>15</v>
      </c>
      <c r="N285" s="17">
        <v>3125</v>
      </c>
      <c r="O285" s="17">
        <v>77499.997000000003</v>
      </c>
    </row>
    <row r="286" spans="1:15">
      <c r="A286" s="151" t="s">
        <v>573</v>
      </c>
      <c r="B286" s="17" t="s">
        <v>939</v>
      </c>
      <c r="C286" s="17">
        <v>0</v>
      </c>
      <c r="D286" s="17" t="s">
        <v>939</v>
      </c>
      <c r="E286" s="17">
        <v>7</v>
      </c>
      <c r="F286" s="17">
        <v>0</v>
      </c>
      <c r="G286" s="17" t="s">
        <v>939</v>
      </c>
      <c r="H286" s="17">
        <v>0</v>
      </c>
      <c r="I286" s="17">
        <v>0</v>
      </c>
      <c r="J286" s="17">
        <v>0</v>
      </c>
      <c r="K286" s="17" t="s">
        <v>939</v>
      </c>
      <c r="L286" s="17" t="s">
        <v>939</v>
      </c>
      <c r="M286" s="17">
        <v>5</v>
      </c>
      <c r="N286" s="17">
        <v>1548</v>
      </c>
      <c r="O286" s="17">
        <v>5900.8339999999998</v>
      </c>
    </row>
    <row r="287" spans="1:15">
      <c r="A287" s="151" t="s">
        <v>574</v>
      </c>
      <c r="B287" s="17">
        <v>6</v>
      </c>
      <c r="C287" s="17">
        <v>0</v>
      </c>
      <c r="D287" s="17" t="s">
        <v>939</v>
      </c>
      <c r="E287" s="17">
        <v>31</v>
      </c>
      <c r="F287" s="17" t="s">
        <v>939</v>
      </c>
      <c r="G287" s="17">
        <v>5</v>
      </c>
      <c r="H287" s="17">
        <v>0</v>
      </c>
      <c r="I287" s="17">
        <v>7</v>
      </c>
      <c r="J287" s="17" t="s">
        <v>939</v>
      </c>
      <c r="K287" s="17">
        <v>43</v>
      </c>
      <c r="L287" s="17">
        <v>34</v>
      </c>
      <c r="M287" s="17">
        <v>12</v>
      </c>
      <c r="N287" s="17">
        <v>4227</v>
      </c>
      <c r="O287" s="17">
        <v>74097.948999999993</v>
      </c>
    </row>
    <row r="288" spans="1:15">
      <c r="A288" s="151" t="s">
        <v>575</v>
      </c>
      <c r="B288" s="17">
        <v>6</v>
      </c>
      <c r="C288" s="17">
        <v>0</v>
      </c>
      <c r="D288" s="17">
        <v>5</v>
      </c>
      <c r="E288" s="17">
        <v>8</v>
      </c>
      <c r="F288" s="17">
        <v>0</v>
      </c>
      <c r="G288" s="17" t="s">
        <v>939</v>
      </c>
      <c r="H288" s="17" t="s">
        <v>939</v>
      </c>
      <c r="I288" s="17">
        <v>7</v>
      </c>
      <c r="J288" s="17">
        <v>0</v>
      </c>
      <c r="K288" s="17">
        <v>13</v>
      </c>
      <c r="L288" s="17">
        <v>16</v>
      </c>
      <c r="M288" s="17">
        <v>10</v>
      </c>
      <c r="N288" s="17">
        <v>2937</v>
      </c>
      <c r="O288" s="17">
        <v>36030.934999999998</v>
      </c>
    </row>
    <row r="289" spans="1:15">
      <c r="A289" s="151" t="s">
        <v>576</v>
      </c>
      <c r="B289" s="17">
        <v>49</v>
      </c>
      <c r="C289" s="17">
        <v>0</v>
      </c>
      <c r="D289" s="17">
        <v>52</v>
      </c>
      <c r="E289" s="17">
        <v>236</v>
      </c>
      <c r="F289" s="17">
        <v>33</v>
      </c>
      <c r="G289" s="17">
        <v>67</v>
      </c>
      <c r="H289" s="17">
        <v>53</v>
      </c>
      <c r="I289" s="17">
        <v>6</v>
      </c>
      <c r="J289" s="17" t="s">
        <v>939</v>
      </c>
      <c r="K289" s="17">
        <v>490</v>
      </c>
      <c r="L289" s="17">
        <v>395</v>
      </c>
      <c r="M289" s="17">
        <v>81</v>
      </c>
      <c r="N289" s="17">
        <v>21314</v>
      </c>
      <c r="O289" s="17">
        <v>705080.78599999996</v>
      </c>
    </row>
    <row r="290" spans="1:15" ht="18.75" customHeight="1">
      <c r="A290" s="145" t="s">
        <v>577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</row>
    <row r="291" spans="1:15">
      <c r="A291" s="151" t="s">
        <v>578</v>
      </c>
      <c r="B291" s="17" t="s">
        <v>939</v>
      </c>
      <c r="C291" s="17">
        <v>0</v>
      </c>
      <c r="D291" s="17">
        <v>6</v>
      </c>
      <c r="E291" s="17" t="s">
        <v>939</v>
      </c>
      <c r="F291" s="17" t="s">
        <v>939</v>
      </c>
      <c r="G291" s="17" t="s">
        <v>939</v>
      </c>
      <c r="H291" s="17" t="s">
        <v>939</v>
      </c>
      <c r="I291" s="17">
        <v>0</v>
      </c>
      <c r="J291" s="17" t="s">
        <v>939</v>
      </c>
      <c r="K291" s="17">
        <v>0</v>
      </c>
      <c r="L291" s="17">
        <v>0</v>
      </c>
      <c r="M291" s="17" t="s">
        <v>939</v>
      </c>
      <c r="N291" s="17">
        <v>231</v>
      </c>
      <c r="O291" s="17">
        <v>3173.1109999999999</v>
      </c>
    </row>
    <row r="292" spans="1:15">
      <c r="A292" s="151" t="s">
        <v>579</v>
      </c>
      <c r="B292" s="17">
        <v>0</v>
      </c>
      <c r="C292" s="17">
        <v>0</v>
      </c>
      <c r="D292" s="17" t="s">
        <v>939</v>
      </c>
      <c r="E292" s="17">
        <v>6</v>
      </c>
      <c r="F292" s="17" t="s">
        <v>939</v>
      </c>
      <c r="G292" s="17" t="s">
        <v>939</v>
      </c>
      <c r="H292" s="17" t="s">
        <v>939</v>
      </c>
      <c r="I292" s="17">
        <v>0</v>
      </c>
      <c r="J292" s="17">
        <v>0</v>
      </c>
      <c r="K292" s="17">
        <v>10</v>
      </c>
      <c r="L292" s="17">
        <v>4</v>
      </c>
      <c r="M292" s="17" t="s">
        <v>939</v>
      </c>
      <c r="N292" s="17">
        <v>1025</v>
      </c>
      <c r="O292" s="17">
        <v>13683.422</v>
      </c>
    </row>
    <row r="293" spans="1:15">
      <c r="A293" s="151" t="s">
        <v>580</v>
      </c>
      <c r="B293" s="17">
        <v>15</v>
      </c>
      <c r="C293" s="17">
        <v>0</v>
      </c>
      <c r="D293" s="17" t="s">
        <v>939</v>
      </c>
      <c r="E293" s="17">
        <v>38</v>
      </c>
      <c r="F293" s="17">
        <v>0</v>
      </c>
      <c r="G293" s="17" t="s">
        <v>939</v>
      </c>
      <c r="H293" s="17" t="s">
        <v>939</v>
      </c>
      <c r="I293" s="17">
        <v>0</v>
      </c>
      <c r="J293" s="17">
        <v>0</v>
      </c>
      <c r="K293" s="17">
        <v>73</v>
      </c>
      <c r="L293" s="17">
        <v>81</v>
      </c>
      <c r="M293" s="17">
        <v>15</v>
      </c>
      <c r="N293" s="17">
        <v>3968</v>
      </c>
      <c r="O293" s="17">
        <v>111141.549</v>
      </c>
    </row>
    <row r="294" spans="1:15">
      <c r="A294" s="151" t="s">
        <v>581</v>
      </c>
      <c r="B294" s="17" t="s">
        <v>939</v>
      </c>
      <c r="C294" s="17">
        <v>0</v>
      </c>
      <c r="D294" s="17" t="s">
        <v>939</v>
      </c>
      <c r="E294" s="17">
        <v>14</v>
      </c>
      <c r="F294" s="17" t="s">
        <v>939</v>
      </c>
      <c r="G294" s="17">
        <v>0</v>
      </c>
      <c r="H294" s="17" t="s">
        <v>939</v>
      </c>
      <c r="I294" s="17" t="s">
        <v>939</v>
      </c>
      <c r="J294" s="17">
        <v>0</v>
      </c>
      <c r="K294" s="17">
        <v>0</v>
      </c>
      <c r="L294" s="17">
        <v>7</v>
      </c>
      <c r="M294" s="17" t="s">
        <v>939</v>
      </c>
      <c r="N294" s="17">
        <v>622</v>
      </c>
      <c r="O294" s="17">
        <v>7871.8059999999996</v>
      </c>
    </row>
    <row r="295" spans="1:15">
      <c r="A295" s="151" t="s">
        <v>582</v>
      </c>
      <c r="B295" s="17">
        <v>0</v>
      </c>
      <c r="C295" s="17">
        <v>0</v>
      </c>
      <c r="D295" s="17">
        <v>12</v>
      </c>
      <c r="E295" s="17">
        <v>10</v>
      </c>
      <c r="F295" s="17">
        <v>5</v>
      </c>
      <c r="G295" s="17">
        <v>14</v>
      </c>
      <c r="H295" s="17" t="s">
        <v>939</v>
      </c>
      <c r="I295" s="17" t="s">
        <v>939</v>
      </c>
      <c r="J295" s="17">
        <v>0</v>
      </c>
      <c r="K295" s="17">
        <v>22</v>
      </c>
      <c r="L295" s="17">
        <v>19</v>
      </c>
      <c r="M295" s="17">
        <v>7</v>
      </c>
      <c r="N295" s="17">
        <v>2047</v>
      </c>
      <c r="O295" s="17">
        <v>37707.781000000003</v>
      </c>
    </row>
    <row r="296" spans="1:15">
      <c r="A296" s="151" t="s">
        <v>583</v>
      </c>
      <c r="B296" s="17" t="s">
        <v>939</v>
      </c>
      <c r="C296" s="17">
        <v>0</v>
      </c>
      <c r="D296" s="17">
        <v>0</v>
      </c>
      <c r="E296" s="17">
        <v>8</v>
      </c>
      <c r="F296" s="17">
        <v>0</v>
      </c>
      <c r="G296" s="17">
        <v>6</v>
      </c>
      <c r="H296" s="17" t="s">
        <v>939</v>
      </c>
      <c r="I296" s="17">
        <v>0</v>
      </c>
      <c r="J296" s="17">
        <v>0</v>
      </c>
      <c r="K296" s="17">
        <v>13</v>
      </c>
      <c r="L296" s="17">
        <v>19</v>
      </c>
      <c r="M296" s="17">
        <v>11</v>
      </c>
      <c r="N296" s="17">
        <v>3481</v>
      </c>
      <c r="O296" s="17">
        <v>28352.51</v>
      </c>
    </row>
    <row r="297" spans="1:15">
      <c r="A297" s="151" t="s">
        <v>584</v>
      </c>
      <c r="B297" s="17">
        <v>4</v>
      </c>
      <c r="C297" s="17">
        <v>0</v>
      </c>
      <c r="D297" s="17">
        <v>8</v>
      </c>
      <c r="E297" s="17">
        <v>19</v>
      </c>
      <c r="F297" s="17" t="s">
        <v>939</v>
      </c>
      <c r="G297" s="17">
        <v>5</v>
      </c>
      <c r="H297" s="17" t="s">
        <v>939</v>
      </c>
      <c r="I297" s="17">
        <v>0</v>
      </c>
      <c r="J297" s="17">
        <v>0</v>
      </c>
      <c r="K297" s="17">
        <v>9</v>
      </c>
      <c r="L297" s="17">
        <v>22</v>
      </c>
      <c r="M297" s="17">
        <v>4</v>
      </c>
      <c r="N297" s="17">
        <v>1452</v>
      </c>
      <c r="O297" s="17">
        <v>22134.387999999999</v>
      </c>
    </row>
    <row r="298" spans="1:15">
      <c r="A298" s="151" t="s">
        <v>585</v>
      </c>
      <c r="B298" s="17">
        <v>25</v>
      </c>
      <c r="C298" s="17">
        <v>0</v>
      </c>
      <c r="D298" s="17">
        <v>26</v>
      </c>
      <c r="E298" s="17">
        <v>110</v>
      </c>
      <c r="F298" s="17">
        <v>24</v>
      </c>
      <c r="G298" s="17">
        <v>85</v>
      </c>
      <c r="H298" s="17">
        <v>38</v>
      </c>
      <c r="I298" s="17" t="s">
        <v>939</v>
      </c>
      <c r="J298" s="17">
        <v>0</v>
      </c>
      <c r="K298" s="17">
        <v>391</v>
      </c>
      <c r="L298" s="17">
        <v>373</v>
      </c>
      <c r="M298" s="17">
        <v>107</v>
      </c>
      <c r="N298" s="17">
        <v>34581</v>
      </c>
      <c r="O298" s="17">
        <v>596797.69200000004</v>
      </c>
    </row>
    <row r="299" spans="1:15">
      <c r="A299" s="151" t="s">
        <v>586</v>
      </c>
      <c r="B299" s="17">
        <v>5</v>
      </c>
      <c r="C299" s="17">
        <v>0</v>
      </c>
      <c r="D299" s="17">
        <v>0</v>
      </c>
      <c r="E299" s="17" t="s">
        <v>939</v>
      </c>
      <c r="F299" s="17">
        <v>0</v>
      </c>
      <c r="G299" s="17">
        <v>0</v>
      </c>
      <c r="H299" s="17">
        <v>0</v>
      </c>
      <c r="I299" s="17" t="s">
        <v>939</v>
      </c>
      <c r="J299" s="17">
        <v>0</v>
      </c>
      <c r="K299" s="17" t="s">
        <v>939</v>
      </c>
      <c r="L299" s="17">
        <v>4</v>
      </c>
      <c r="M299" s="17">
        <v>0</v>
      </c>
      <c r="N299" s="17">
        <v>0</v>
      </c>
      <c r="O299" s="17">
        <v>6168.6019999999999</v>
      </c>
    </row>
    <row r="300" spans="1:15">
      <c r="A300" s="151" t="s">
        <v>587</v>
      </c>
      <c r="B300" s="17">
        <v>7</v>
      </c>
      <c r="C300" s="17" t="s">
        <v>939</v>
      </c>
      <c r="D300" s="17">
        <v>6</v>
      </c>
      <c r="E300" s="17">
        <v>8</v>
      </c>
      <c r="F300" s="17">
        <v>0</v>
      </c>
      <c r="G300" s="17">
        <v>0</v>
      </c>
      <c r="H300" s="17" t="s">
        <v>939</v>
      </c>
      <c r="I300" s="17" t="s">
        <v>939</v>
      </c>
      <c r="J300" s="17">
        <v>0</v>
      </c>
      <c r="K300" s="17">
        <v>11</v>
      </c>
      <c r="L300" s="17">
        <v>15</v>
      </c>
      <c r="M300" s="17">
        <v>6</v>
      </c>
      <c r="N300" s="17">
        <v>1151</v>
      </c>
      <c r="O300" s="17">
        <v>25531.798999999999</v>
      </c>
    </row>
    <row r="301" spans="1:15">
      <c r="A301" s="151" t="s">
        <v>588</v>
      </c>
      <c r="B301" s="17">
        <v>95</v>
      </c>
      <c r="C301" s="17" t="s">
        <v>939</v>
      </c>
      <c r="D301" s="17">
        <v>193</v>
      </c>
      <c r="E301" s="17">
        <v>285</v>
      </c>
      <c r="F301" s="17">
        <v>116</v>
      </c>
      <c r="G301" s="17">
        <v>128</v>
      </c>
      <c r="H301" s="17">
        <v>42</v>
      </c>
      <c r="I301" s="17" t="s">
        <v>939</v>
      </c>
      <c r="J301" s="17">
        <v>0</v>
      </c>
      <c r="K301" s="17">
        <v>499</v>
      </c>
      <c r="L301" s="17">
        <v>515</v>
      </c>
      <c r="M301" s="17">
        <v>180</v>
      </c>
      <c r="N301" s="17">
        <v>59937</v>
      </c>
      <c r="O301" s="17">
        <v>865783.67200000002</v>
      </c>
    </row>
    <row r="302" spans="1:15">
      <c r="A302" s="151" t="s">
        <v>589</v>
      </c>
      <c r="B302" s="17">
        <v>6</v>
      </c>
      <c r="C302" s="17">
        <v>0</v>
      </c>
      <c r="D302" s="17">
        <v>4</v>
      </c>
      <c r="E302" s="17">
        <v>40</v>
      </c>
      <c r="F302" s="17">
        <v>5</v>
      </c>
      <c r="G302" s="17" t="s">
        <v>939</v>
      </c>
      <c r="H302" s="17" t="s">
        <v>939</v>
      </c>
      <c r="I302" s="17" t="s">
        <v>939</v>
      </c>
      <c r="J302" s="17">
        <v>0</v>
      </c>
      <c r="K302" s="17">
        <v>27</v>
      </c>
      <c r="L302" s="17">
        <v>29</v>
      </c>
      <c r="M302" s="17">
        <v>12</v>
      </c>
      <c r="N302" s="17">
        <v>3684</v>
      </c>
      <c r="O302" s="17">
        <v>50031.828000000001</v>
      </c>
    </row>
    <row r="303" spans="1:15">
      <c r="A303" s="151" t="s">
        <v>590</v>
      </c>
      <c r="B303" s="17">
        <v>9</v>
      </c>
      <c r="C303" s="17">
        <v>0</v>
      </c>
      <c r="D303" s="17">
        <v>5</v>
      </c>
      <c r="E303" s="17">
        <v>12</v>
      </c>
      <c r="F303" s="17" t="s">
        <v>939</v>
      </c>
      <c r="G303" s="17">
        <v>7</v>
      </c>
      <c r="H303" s="17" t="s">
        <v>939</v>
      </c>
      <c r="I303" s="17" t="s">
        <v>939</v>
      </c>
      <c r="J303" s="17" t="s">
        <v>939</v>
      </c>
      <c r="K303" s="17">
        <v>6</v>
      </c>
      <c r="L303" s="17">
        <v>9</v>
      </c>
      <c r="M303" s="17">
        <v>7</v>
      </c>
      <c r="N303" s="17">
        <v>2076</v>
      </c>
      <c r="O303" s="17">
        <v>22744.141</v>
      </c>
    </row>
    <row r="304" spans="1:15">
      <c r="A304" s="151" t="s">
        <v>591</v>
      </c>
      <c r="B304" s="17" t="s">
        <v>939</v>
      </c>
      <c r="C304" s="17">
        <v>0</v>
      </c>
      <c r="D304" s="17" t="s">
        <v>939</v>
      </c>
      <c r="E304" s="17">
        <v>8</v>
      </c>
      <c r="F304" s="17">
        <v>4</v>
      </c>
      <c r="G304" s="17">
        <v>15</v>
      </c>
      <c r="H304" s="17">
        <v>5</v>
      </c>
      <c r="I304" s="17">
        <v>0</v>
      </c>
      <c r="J304" s="17">
        <v>0</v>
      </c>
      <c r="K304" s="17">
        <v>55</v>
      </c>
      <c r="L304" s="17">
        <v>44</v>
      </c>
      <c r="M304" s="17">
        <v>11</v>
      </c>
      <c r="N304" s="17">
        <v>3528</v>
      </c>
      <c r="O304" s="17">
        <v>78453.638999999996</v>
      </c>
    </row>
    <row r="305" spans="1:15">
      <c r="A305" s="151" t="s">
        <v>592</v>
      </c>
      <c r="B305" s="17" t="s">
        <v>939</v>
      </c>
      <c r="C305" s="17">
        <v>0</v>
      </c>
      <c r="D305" s="17">
        <v>0</v>
      </c>
      <c r="E305" s="17">
        <v>6</v>
      </c>
      <c r="F305" s="17">
        <v>0</v>
      </c>
      <c r="G305" s="17" t="s">
        <v>939</v>
      </c>
      <c r="H305" s="17" t="s">
        <v>939</v>
      </c>
      <c r="I305" s="17">
        <v>0</v>
      </c>
      <c r="J305" s="17" t="s">
        <v>939</v>
      </c>
      <c r="K305" s="17">
        <v>10</v>
      </c>
      <c r="L305" s="17">
        <v>6</v>
      </c>
      <c r="M305" s="17">
        <v>4</v>
      </c>
      <c r="N305" s="17">
        <v>1120</v>
      </c>
      <c r="O305" s="17">
        <v>16468.098999999998</v>
      </c>
    </row>
    <row r="306" spans="1:15" ht="18.75" customHeight="1">
      <c r="A306" s="145" t="s">
        <v>593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</row>
    <row r="307" spans="1:15">
      <c r="A307" s="151" t="s">
        <v>594</v>
      </c>
      <c r="B307" s="17" t="s">
        <v>939</v>
      </c>
      <c r="C307" s="17">
        <v>0</v>
      </c>
      <c r="D307" s="17">
        <v>0</v>
      </c>
      <c r="E307" s="17">
        <v>7</v>
      </c>
      <c r="F307" s="17">
        <v>0</v>
      </c>
      <c r="G307" s="17" t="s">
        <v>939</v>
      </c>
      <c r="H307" s="17">
        <v>0</v>
      </c>
      <c r="I307" s="17">
        <v>0</v>
      </c>
      <c r="J307" s="17">
        <v>0</v>
      </c>
      <c r="K307" s="17" t="s">
        <v>939</v>
      </c>
      <c r="L307" s="17">
        <v>0</v>
      </c>
      <c r="M307" s="17">
        <v>8</v>
      </c>
      <c r="N307" s="17">
        <v>2358</v>
      </c>
      <c r="O307" s="17">
        <v>8517.6190000000006</v>
      </c>
    </row>
    <row r="308" spans="1:15">
      <c r="A308" s="151" t="s">
        <v>595</v>
      </c>
      <c r="B308" s="17">
        <v>4</v>
      </c>
      <c r="C308" s="17">
        <v>0</v>
      </c>
      <c r="D308" s="17">
        <v>6</v>
      </c>
      <c r="E308" s="17">
        <v>23</v>
      </c>
      <c r="F308" s="17">
        <v>0</v>
      </c>
      <c r="G308" s="17">
        <v>4</v>
      </c>
      <c r="H308" s="17" t="s">
        <v>939</v>
      </c>
      <c r="I308" s="17">
        <v>0</v>
      </c>
      <c r="J308" s="17">
        <v>0</v>
      </c>
      <c r="K308" s="17">
        <v>23</v>
      </c>
      <c r="L308" s="17">
        <v>29</v>
      </c>
      <c r="M308" s="17">
        <v>11</v>
      </c>
      <c r="N308" s="17">
        <v>2834</v>
      </c>
      <c r="O308" s="17">
        <v>40839.582999999999</v>
      </c>
    </row>
    <row r="309" spans="1:15">
      <c r="A309" s="151" t="s">
        <v>596</v>
      </c>
      <c r="B309" s="17">
        <v>23</v>
      </c>
      <c r="C309" s="17">
        <v>0</v>
      </c>
      <c r="D309" s="17">
        <v>12</v>
      </c>
      <c r="E309" s="17">
        <v>139</v>
      </c>
      <c r="F309" s="17">
        <v>9</v>
      </c>
      <c r="G309" s="17">
        <v>19</v>
      </c>
      <c r="H309" s="17">
        <v>10</v>
      </c>
      <c r="I309" s="17">
        <v>0</v>
      </c>
      <c r="J309" s="17">
        <v>0</v>
      </c>
      <c r="K309" s="17">
        <v>110</v>
      </c>
      <c r="L309" s="17">
        <v>152</v>
      </c>
      <c r="M309" s="17">
        <v>83</v>
      </c>
      <c r="N309" s="17">
        <v>26974</v>
      </c>
      <c r="O309" s="17">
        <v>222598.641</v>
      </c>
    </row>
    <row r="310" spans="1:15">
      <c r="A310" s="151" t="s">
        <v>597</v>
      </c>
      <c r="B310" s="17">
        <v>9</v>
      </c>
      <c r="C310" s="17">
        <v>0</v>
      </c>
      <c r="D310" s="17" t="s">
        <v>939</v>
      </c>
      <c r="E310" s="17">
        <v>7</v>
      </c>
      <c r="F310" s="17">
        <v>4</v>
      </c>
      <c r="G310" s="17">
        <v>10</v>
      </c>
      <c r="H310" s="17">
        <v>6</v>
      </c>
      <c r="I310" s="17" t="s">
        <v>939</v>
      </c>
      <c r="J310" s="17">
        <v>0</v>
      </c>
      <c r="K310" s="17">
        <v>44</v>
      </c>
      <c r="L310" s="17">
        <v>57</v>
      </c>
      <c r="M310" s="17">
        <v>31</v>
      </c>
      <c r="N310" s="17">
        <v>9987</v>
      </c>
      <c r="O310" s="17">
        <v>87383.804999999993</v>
      </c>
    </row>
    <row r="311" spans="1:15">
      <c r="A311" s="151" t="s">
        <v>598</v>
      </c>
      <c r="B311" s="17">
        <v>9</v>
      </c>
      <c r="C311" s="17">
        <v>0</v>
      </c>
      <c r="D311" s="17">
        <v>7</v>
      </c>
      <c r="E311" s="17">
        <v>40</v>
      </c>
      <c r="F311" s="17" t="s">
        <v>939</v>
      </c>
      <c r="G311" s="17">
        <v>8</v>
      </c>
      <c r="H311" s="17" t="s">
        <v>939</v>
      </c>
      <c r="I311" s="17">
        <v>0</v>
      </c>
      <c r="J311" s="17" t="s">
        <v>939</v>
      </c>
      <c r="K311" s="17">
        <v>45</v>
      </c>
      <c r="L311" s="17">
        <v>54</v>
      </c>
      <c r="M311" s="17">
        <v>30</v>
      </c>
      <c r="N311" s="17">
        <v>8792</v>
      </c>
      <c r="O311" s="17">
        <v>85419.061000000002</v>
      </c>
    </row>
    <row r="312" spans="1:15">
      <c r="A312" s="151" t="s">
        <v>599</v>
      </c>
      <c r="B312" s="17" t="s">
        <v>939</v>
      </c>
      <c r="C312" s="17">
        <v>0</v>
      </c>
      <c r="D312" s="17">
        <v>0</v>
      </c>
      <c r="E312" s="17">
        <v>11</v>
      </c>
      <c r="F312" s="17">
        <v>0</v>
      </c>
      <c r="G312" s="17">
        <v>0</v>
      </c>
      <c r="H312" s="17" t="s">
        <v>939</v>
      </c>
      <c r="I312" s="17">
        <v>0</v>
      </c>
      <c r="J312" s="17">
        <v>0</v>
      </c>
      <c r="K312" s="17">
        <v>8</v>
      </c>
      <c r="L312" s="17">
        <v>18</v>
      </c>
      <c r="M312" s="17">
        <v>4</v>
      </c>
      <c r="N312" s="17">
        <v>1528</v>
      </c>
      <c r="O312" s="17">
        <v>16958.444</v>
      </c>
    </row>
    <row r="313" spans="1:15">
      <c r="A313" s="151" t="s">
        <v>600</v>
      </c>
      <c r="B313" s="17">
        <v>13</v>
      </c>
      <c r="C313" s="17">
        <v>0</v>
      </c>
      <c r="D313" s="17">
        <v>15</v>
      </c>
      <c r="E313" s="17">
        <v>54</v>
      </c>
      <c r="F313" s="17" t="s">
        <v>939</v>
      </c>
      <c r="G313" s="17">
        <v>11</v>
      </c>
      <c r="H313" s="17">
        <v>6</v>
      </c>
      <c r="I313" s="17">
        <v>0</v>
      </c>
      <c r="J313" s="17">
        <v>0</v>
      </c>
      <c r="K313" s="17">
        <v>57</v>
      </c>
      <c r="L313" s="17">
        <v>82</v>
      </c>
      <c r="M313" s="17">
        <v>33</v>
      </c>
      <c r="N313" s="17">
        <v>9786</v>
      </c>
      <c r="O313" s="17">
        <v>109810.088</v>
      </c>
    </row>
    <row r="314" spans="1:15">
      <c r="A314" s="151" t="s">
        <v>601</v>
      </c>
      <c r="B314" s="17">
        <v>11</v>
      </c>
      <c r="C314" s="17">
        <v>0</v>
      </c>
      <c r="D314" s="17">
        <v>12</v>
      </c>
      <c r="E314" s="17">
        <v>80</v>
      </c>
      <c r="F314" s="17">
        <v>5</v>
      </c>
      <c r="G314" s="17">
        <v>19</v>
      </c>
      <c r="H314" s="17">
        <v>7</v>
      </c>
      <c r="I314" s="17" t="s">
        <v>939</v>
      </c>
      <c r="J314" s="17">
        <v>0</v>
      </c>
      <c r="K314" s="17">
        <v>52</v>
      </c>
      <c r="L314" s="17">
        <v>98</v>
      </c>
      <c r="M314" s="17">
        <v>42</v>
      </c>
      <c r="N314" s="17">
        <v>12028</v>
      </c>
      <c r="O314" s="17">
        <v>116657.902</v>
      </c>
    </row>
    <row r="315" spans="1:15">
      <c r="A315" s="151" t="s">
        <v>602</v>
      </c>
      <c r="B315" s="17">
        <v>62</v>
      </c>
      <c r="C315" s="17" t="s">
        <v>939</v>
      </c>
      <c r="D315" s="17">
        <v>32</v>
      </c>
      <c r="E315" s="17">
        <v>229</v>
      </c>
      <c r="F315" s="17">
        <v>16</v>
      </c>
      <c r="G315" s="17">
        <v>84</v>
      </c>
      <c r="H315" s="17">
        <v>55</v>
      </c>
      <c r="I315" s="17" t="s">
        <v>939</v>
      </c>
      <c r="J315" s="17">
        <v>0</v>
      </c>
      <c r="K315" s="17">
        <v>244</v>
      </c>
      <c r="L315" s="17">
        <v>341</v>
      </c>
      <c r="M315" s="17">
        <v>154</v>
      </c>
      <c r="N315" s="17">
        <v>47475</v>
      </c>
      <c r="O315" s="17">
        <v>496364.554</v>
      </c>
    </row>
    <row r="316" spans="1:15">
      <c r="A316" s="151" t="s">
        <v>603</v>
      </c>
      <c r="B316" s="17" t="s">
        <v>939</v>
      </c>
      <c r="C316" s="17">
        <v>0</v>
      </c>
      <c r="D316" s="17" t="s">
        <v>939</v>
      </c>
      <c r="E316" s="17">
        <v>18</v>
      </c>
      <c r="F316" s="17">
        <v>0</v>
      </c>
      <c r="G316" s="17" t="s">
        <v>939</v>
      </c>
      <c r="H316" s="17" t="s">
        <v>939</v>
      </c>
      <c r="I316" s="17">
        <v>0</v>
      </c>
      <c r="J316" s="17">
        <v>0</v>
      </c>
      <c r="K316" s="17">
        <v>19</v>
      </c>
      <c r="L316" s="17">
        <v>20</v>
      </c>
      <c r="M316" s="17">
        <v>14</v>
      </c>
      <c r="N316" s="17">
        <v>4949</v>
      </c>
      <c r="O316" s="17">
        <v>34990.671000000002</v>
      </c>
    </row>
    <row r="317" spans="1:15">
      <c r="A317" s="151" t="s">
        <v>604</v>
      </c>
      <c r="B317" s="17">
        <v>11</v>
      </c>
      <c r="C317" s="17">
        <v>0</v>
      </c>
      <c r="D317" s="17">
        <v>17</v>
      </c>
      <c r="E317" s="17">
        <v>34</v>
      </c>
      <c r="F317" s="17" t="s">
        <v>939</v>
      </c>
      <c r="G317" s="17">
        <v>30</v>
      </c>
      <c r="H317" s="17">
        <v>12</v>
      </c>
      <c r="I317" s="17">
        <v>0</v>
      </c>
      <c r="J317" s="17">
        <v>4</v>
      </c>
      <c r="K317" s="17">
        <v>141</v>
      </c>
      <c r="L317" s="17">
        <v>179</v>
      </c>
      <c r="M317" s="17">
        <v>107</v>
      </c>
      <c r="N317" s="17">
        <v>34026</v>
      </c>
      <c r="O317" s="17">
        <v>268928.54499999998</v>
      </c>
    </row>
    <row r="318" spans="1:15">
      <c r="A318" s="151" t="s">
        <v>605</v>
      </c>
      <c r="B318" s="17">
        <v>4</v>
      </c>
      <c r="C318" s="17">
        <v>0</v>
      </c>
      <c r="D318" s="17" t="s">
        <v>939</v>
      </c>
      <c r="E318" s="17">
        <v>28</v>
      </c>
      <c r="F318" s="17">
        <v>0</v>
      </c>
      <c r="G318" s="17">
        <v>11</v>
      </c>
      <c r="H318" s="17">
        <v>7</v>
      </c>
      <c r="I318" s="17">
        <v>0</v>
      </c>
      <c r="J318" s="17">
        <v>0</v>
      </c>
      <c r="K318" s="17">
        <v>30</v>
      </c>
      <c r="L318" s="17">
        <v>42</v>
      </c>
      <c r="M318" s="17">
        <v>23</v>
      </c>
      <c r="N318" s="17">
        <v>9020</v>
      </c>
      <c r="O318" s="17">
        <v>63130.233999999997</v>
      </c>
    </row>
    <row r="319" spans="1:15">
      <c r="A319" s="152" t="s">
        <v>606</v>
      </c>
      <c r="B319" s="17">
        <v>9</v>
      </c>
      <c r="C319" s="17">
        <v>0</v>
      </c>
      <c r="D319" s="17" t="s">
        <v>939</v>
      </c>
      <c r="E319" s="17">
        <v>4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9</v>
      </c>
      <c r="L319" s="17">
        <v>9</v>
      </c>
      <c r="M319" s="17">
        <v>13</v>
      </c>
      <c r="N319" s="17">
        <v>3758</v>
      </c>
      <c r="O319" s="17">
        <v>24455.472000000002</v>
      </c>
    </row>
    <row r="320" spans="1:15" ht="13.8" thickBot="1">
      <c r="A320" s="153" t="s">
        <v>607</v>
      </c>
      <c r="B320" s="160">
        <v>5</v>
      </c>
      <c r="C320" s="160" t="s">
        <v>939</v>
      </c>
      <c r="D320" s="160">
        <v>0</v>
      </c>
      <c r="E320" s="160">
        <v>15</v>
      </c>
      <c r="F320" s="160">
        <v>0</v>
      </c>
      <c r="G320" s="160">
        <v>0</v>
      </c>
      <c r="H320" s="160">
        <v>0</v>
      </c>
      <c r="I320" s="160">
        <v>0</v>
      </c>
      <c r="J320" s="160">
        <v>0</v>
      </c>
      <c r="K320" s="160">
        <v>26</v>
      </c>
      <c r="L320" s="160">
        <v>29</v>
      </c>
      <c r="M320" s="160">
        <v>13</v>
      </c>
      <c r="N320" s="160">
        <v>4058</v>
      </c>
      <c r="O320" s="160">
        <v>43273.37</v>
      </c>
    </row>
    <row r="321" spans="1:14">
      <c r="A321" s="11" t="s">
        <v>288</v>
      </c>
    </row>
    <row r="322" spans="1:14">
      <c r="A322" s="197" t="s">
        <v>289</v>
      </c>
      <c r="B322" s="197"/>
      <c r="C322" s="197"/>
      <c r="D322" s="197"/>
      <c r="E322" s="197"/>
      <c r="F322" s="197"/>
      <c r="G322" s="197"/>
      <c r="H322" s="197"/>
      <c r="I322" s="197"/>
      <c r="J322" s="197"/>
      <c r="K322" s="197"/>
      <c r="L322" s="197"/>
      <c r="M322" s="197"/>
      <c r="N322" s="197"/>
    </row>
    <row r="323" spans="1:14">
      <c r="B323" s="197"/>
      <c r="C323" s="197"/>
      <c r="D323" s="197"/>
      <c r="E323" s="197"/>
      <c r="F323" s="197"/>
      <c r="G323" s="197"/>
      <c r="H323" s="197"/>
      <c r="I323" s="197"/>
      <c r="J323" s="197"/>
      <c r="K323" s="197"/>
      <c r="L323" s="197"/>
      <c r="M323" s="197"/>
      <c r="N323" s="197"/>
    </row>
    <row r="324" spans="1:14">
      <c r="B324" s="197"/>
      <c r="C324" s="197"/>
      <c r="D324" s="197"/>
      <c r="E324" s="197"/>
      <c r="F324" s="197"/>
      <c r="G324" s="197"/>
      <c r="H324" s="197"/>
      <c r="I324" s="197"/>
      <c r="J324" s="197"/>
      <c r="K324" s="197"/>
      <c r="L324" s="197"/>
      <c r="M324" s="197"/>
      <c r="N324" s="197"/>
    </row>
  </sheetData>
  <mergeCells count="2">
    <mergeCell ref="B2:L2"/>
    <mergeCell ref="I3:K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2" max="19" man="1"/>
    <brk id="86" max="19" man="1"/>
    <brk id="137" max="19" man="1"/>
    <brk id="192" max="19" man="1"/>
    <brk id="230" max="19" man="1"/>
    <brk id="270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2:L324"/>
  <sheetViews>
    <sheetView showGridLines="0" zoomScaleNormal="100" workbookViewId="0">
      <pane ySplit="10" topLeftCell="A11" activePane="bottomLeft" state="frozen"/>
      <selection pane="bottomLeft" activeCell="A2" sqref="A2"/>
    </sheetView>
  </sheetViews>
  <sheetFormatPr defaultColWidth="0" defaultRowHeight="13.2"/>
  <cols>
    <col min="1" max="1" width="24" style="11" customWidth="1"/>
    <col min="2" max="2" width="11.5546875" style="11" customWidth="1"/>
    <col min="3" max="3" width="13" style="11" customWidth="1"/>
    <col min="4" max="4" width="11.5546875" style="11" customWidth="1"/>
    <col min="5" max="10" width="9.109375" style="11" customWidth="1"/>
    <col min="11" max="11" width="11.6640625" style="24" customWidth="1"/>
    <col min="12" max="12" width="5" style="11" customWidth="1"/>
    <col min="13" max="16384" width="9.109375" style="11" hidden="1"/>
  </cols>
  <sheetData>
    <row r="2" spans="1:12" ht="16.2" thickBot="1">
      <c r="A2" s="8" t="s">
        <v>612</v>
      </c>
    </row>
    <row r="3" spans="1:12" ht="14.4">
      <c r="A3" s="12" t="s">
        <v>6</v>
      </c>
      <c r="B3" s="208" t="s">
        <v>81</v>
      </c>
      <c r="C3" s="208"/>
      <c r="D3" s="208"/>
      <c r="E3" s="208"/>
      <c r="F3" s="208"/>
      <c r="G3" s="45" t="s">
        <v>8</v>
      </c>
      <c r="H3" s="45" t="s">
        <v>82</v>
      </c>
      <c r="I3" s="45" t="s">
        <v>83</v>
      </c>
      <c r="J3" s="45" t="s">
        <v>83</v>
      </c>
      <c r="K3" s="46" t="s">
        <v>9</v>
      </c>
    </row>
    <row r="4" spans="1:12" ht="14.4">
      <c r="B4" s="47" t="s">
        <v>84</v>
      </c>
      <c r="C4" s="48" t="s">
        <v>85</v>
      </c>
      <c r="D4" s="48" t="s">
        <v>86</v>
      </c>
      <c r="E4" s="49" t="s">
        <v>85</v>
      </c>
      <c r="F4" s="50" t="s">
        <v>87</v>
      </c>
      <c r="G4" s="50" t="s">
        <v>14</v>
      </c>
      <c r="H4" s="34" t="s">
        <v>88</v>
      </c>
      <c r="I4" s="34" t="s">
        <v>89</v>
      </c>
      <c r="J4" s="50" t="s">
        <v>89</v>
      </c>
      <c r="K4" s="51" t="s">
        <v>15</v>
      </c>
    </row>
    <row r="5" spans="1:12">
      <c r="A5" s="11" t="s">
        <v>19</v>
      </c>
      <c r="B5" s="47" t="s">
        <v>90</v>
      </c>
      <c r="C5" s="19" t="s">
        <v>91</v>
      </c>
      <c r="D5" s="52" t="s">
        <v>92</v>
      </c>
      <c r="E5" s="53" t="s">
        <v>93</v>
      </c>
      <c r="F5" s="52"/>
      <c r="G5" s="50" t="s">
        <v>20</v>
      </c>
      <c r="H5" s="34" t="s">
        <v>94</v>
      </c>
      <c r="I5" s="34" t="s">
        <v>88</v>
      </c>
      <c r="J5" s="34" t="s">
        <v>88</v>
      </c>
      <c r="K5" s="51" t="s">
        <v>21</v>
      </c>
    </row>
    <row r="6" spans="1:12">
      <c r="B6" s="162" t="s">
        <v>613</v>
      </c>
      <c r="C6" s="47" t="s">
        <v>95</v>
      </c>
      <c r="D6" s="52" t="s">
        <v>96</v>
      </c>
      <c r="E6" s="53" t="s">
        <v>97</v>
      </c>
      <c r="F6" s="52"/>
      <c r="G6" s="50" t="s">
        <v>16</v>
      </c>
      <c r="H6" s="50" t="s">
        <v>98</v>
      </c>
      <c r="I6" s="34" t="s">
        <v>94</v>
      </c>
      <c r="J6" s="50" t="s">
        <v>94</v>
      </c>
      <c r="K6" s="51" t="s">
        <v>24</v>
      </c>
    </row>
    <row r="7" spans="1:12">
      <c r="A7" s="54"/>
      <c r="B7" s="52" t="s">
        <v>99</v>
      </c>
      <c r="C7" s="52" t="s">
        <v>100</v>
      </c>
      <c r="D7" s="50" t="s">
        <v>101</v>
      </c>
      <c r="E7" s="53" t="s">
        <v>102</v>
      </c>
      <c r="F7" s="47"/>
      <c r="G7" s="55" t="s">
        <v>29</v>
      </c>
      <c r="H7" s="52"/>
      <c r="I7" s="52"/>
      <c r="J7" s="50" t="s">
        <v>103</v>
      </c>
      <c r="K7" s="51"/>
    </row>
    <row r="8" spans="1:12">
      <c r="A8" s="54"/>
      <c r="B8" s="52"/>
      <c r="C8" s="50" t="s">
        <v>104</v>
      </c>
      <c r="D8" s="50" t="s">
        <v>105</v>
      </c>
      <c r="E8" s="53" t="s">
        <v>106</v>
      </c>
      <c r="F8" s="52"/>
      <c r="G8" s="50"/>
      <c r="H8" s="52"/>
      <c r="I8" s="55"/>
      <c r="J8" s="34" t="s">
        <v>107</v>
      </c>
      <c r="K8" s="56"/>
    </row>
    <row r="9" spans="1:12">
      <c r="A9" s="54"/>
      <c r="B9" s="52"/>
      <c r="C9" s="50" t="s">
        <v>108</v>
      </c>
      <c r="D9" s="50" t="s">
        <v>109</v>
      </c>
      <c r="E9" s="57" t="s">
        <v>56</v>
      </c>
      <c r="F9" s="52"/>
      <c r="G9" s="50"/>
      <c r="H9" s="34"/>
      <c r="I9" s="55"/>
      <c r="J9" s="34"/>
      <c r="K9" s="58"/>
    </row>
    <row r="10" spans="1:12">
      <c r="A10" s="42"/>
      <c r="B10" s="43"/>
      <c r="C10" s="59" t="s">
        <v>110</v>
      </c>
      <c r="D10" s="59" t="s">
        <v>111</v>
      </c>
      <c r="E10" s="60" t="s">
        <v>67</v>
      </c>
      <c r="F10" s="61" t="s">
        <v>112</v>
      </c>
      <c r="G10" s="61" t="s">
        <v>113</v>
      </c>
      <c r="H10" s="61" t="s">
        <v>114</v>
      </c>
      <c r="I10" s="62" t="s">
        <v>115</v>
      </c>
      <c r="J10" s="61" t="s">
        <v>116</v>
      </c>
      <c r="K10" s="63" t="s">
        <v>278</v>
      </c>
    </row>
    <row r="11" spans="1:12" ht="18.75" customHeight="1">
      <c r="A11" s="145" t="s">
        <v>298</v>
      </c>
      <c r="B11" s="145"/>
      <c r="C11" s="23"/>
      <c r="D11" s="23"/>
      <c r="E11" s="23"/>
      <c r="F11" s="23"/>
      <c r="G11" s="23"/>
      <c r="H11" s="23"/>
      <c r="I11" s="23"/>
      <c r="J11" s="23"/>
      <c r="L11" s="23"/>
    </row>
    <row r="12" spans="1:12">
      <c r="A12" s="151" t="s">
        <v>287</v>
      </c>
      <c r="B12" s="154">
        <v>319985.1655</v>
      </c>
      <c r="C12" s="154">
        <v>157961.45000000001</v>
      </c>
      <c r="D12" s="154">
        <v>-52796.05</v>
      </c>
      <c r="E12" s="154">
        <v>39032.339999999997</v>
      </c>
      <c r="F12" s="154">
        <v>464182.90549999999</v>
      </c>
      <c r="G12" s="154">
        <v>527798.89099999995</v>
      </c>
      <c r="H12" s="154">
        <v>448629.05735000002</v>
      </c>
      <c r="I12" s="154">
        <v>15553.84815</v>
      </c>
      <c r="J12" s="154">
        <v>10887.693705</v>
      </c>
      <c r="K12" s="155">
        <v>1.0209999999999999</v>
      </c>
      <c r="L12" s="23"/>
    </row>
    <row r="13" spans="1:12">
      <c r="A13" s="151" t="s">
        <v>299</v>
      </c>
      <c r="B13" s="154">
        <v>32394.12</v>
      </c>
      <c r="C13" s="154">
        <v>125996.35</v>
      </c>
      <c r="D13" s="154">
        <v>-27902.95</v>
      </c>
      <c r="E13" s="154">
        <v>5838.99</v>
      </c>
      <c r="F13" s="154">
        <v>136326.51</v>
      </c>
      <c r="G13" s="154">
        <v>138108.33799999999</v>
      </c>
      <c r="H13" s="154">
        <v>117392.0873</v>
      </c>
      <c r="I13" s="154">
        <v>18934.422699999999</v>
      </c>
      <c r="J13" s="154">
        <v>13254.095890000001</v>
      </c>
      <c r="K13" s="155">
        <v>1.0960000000000001</v>
      </c>
      <c r="L13" s="23"/>
    </row>
    <row r="14" spans="1:12">
      <c r="A14" s="151" t="s">
        <v>300</v>
      </c>
      <c r="B14" s="154">
        <v>116094.2365</v>
      </c>
      <c r="C14" s="154">
        <v>188694.05</v>
      </c>
      <c r="D14" s="154">
        <v>-99890.3</v>
      </c>
      <c r="E14" s="154">
        <v>5635.16</v>
      </c>
      <c r="F14" s="154">
        <v>210533.1465</v>
      </c>
      <c r="G14" s="154">
        <v>165544.272</v>
      </c>
      <c r="H14" s="154">
        <v>140712.6312</v>
      </c>
      <c r="I14" s="154">
        <v>69820.515299999999</v>
      </c>
      <c r="J14" s="154">
        <v>48874.360710000001</v>
      </c>
      <c r="K14" s="155">
        <v>1.2949999999999999</v>
      </c>
      <c r="L14" s="23"/>
    </row>
    <row r="15" spans="1:12">
      <c r="A15" s="151" t="s">
        <v>301</v>
      </c>
      <c r="B15" s="154">
        <v>243479.10399999999</v>
      </c>
      <c r="C15" s="154">
        <v>289457.3</v>
      </c>
      <c r="D15" s="154">
        <v>-222912.5</v>
      </c>
      <c r="E15" s="154">
        <v>22351.43</v>
      </c>
      <c r="F15" s="154">
        <v>332375.33399999997</v>
      </c>
      <c r="G15" s="154">
        <v>396991.85</v>
      </c>
      <c r="H15" s="154">
        <v>337443.07250000001</v>
      </c>
      <c r="I15" s="154">
        <v>-5067.7384999999804</v>
      </c>
      <c r="J15" s="154">
        <v>-3547.4169499999798</v>
      </c>
      <c r="K15" s="155">
        <v>0.99099999999999999</v>
      </c>
      <c r="L15" s="23"/>
    </row>
    <row r="16" spans="1:12">
      <c r="A16" s="151" t="s">
        <v>302</v>
      </c>
      <c r="B16" s="154">
        <v>260236.93849999999</v>
      </c>
      <c r="C16" s="154">
        <v>326139.05</v>
      </c>
      <c r="D16" s="154">
        <v>-230221.65</v>
      </c>
      <c r="E16" s="154">
        <v>29230.99</v>
      </c>
      <c r="F16" s="154">
        <v>385385.3285</v>
      </c>
      <c r="G16" s="154">
        <v>432498.48300000001</v>
      </c>
      <c r="H16" s="154">
        <v>367623.71055000002</v>
      </c>
      <c r="I16" s="154">
        <v>17761.617949999902</v>
      </c>
      <c r="J16" s="154">
        <v>12433.1325649999</v>
      </c>
      <c r="K16" s="155">
        <v>1.0289999999999999</v>
      </c>
      <c r="L16" s="23"/>
    </row>
    <row r="17" spans="1:12">
      <c r="A17" s="151" t="s">
        <v>303</v>
      </c>
      <c r="B17" s="154">
        <v>201487.80850000001</v>
      </c>
      <c r="C17" s="154">
        <v>304793.84999999998</v>
      </c>
      <c r="D17" s="154">
        <v>-157612.95000000001</v>
      </c>
      <c r="E17" s="154">
        <v>21274.65</v>
      </c>
      <c r="F17" s="154">
        <v>369943.35849999997</v>
      </c>
      <c r="G17" s="154">
        <v>388376.15700000001</v>
      </c>
      <c r="H17" s="154">
        <v>330119.73345</v>
      </c>
      <c r="I17" s="154">
        <v>39823.625050000002</v>
      </c>
      <c r="J17" s="154">
        <v>27876.537534999999</v>
      </c>
      <c r="K17" s="155">
        <v>1.0720000000000001</v>
      </c>
      <c r="L17" s="23"/>
    </row>
    <row r="18" spans="1:12">
      <c r="A18" s="151" t="s">
        <v>304</v>
      </c>
      <c r="B18" s="154">
        <v>131058.42750000001</v>
      </c>
      <c r="C18" s="154">
        <v>68535.5</v>
      </c>
      <c r="D18" s="154">
        <v>-3925.3</v>
      </c>
      <c r="E18" s="154">
        <v>13988.28</v>
      </c>
      <c r="F18" s="154">
        <v>209656.9075</v>
      </c>
      <c r="G18" s="154">
        <v>240836.11199999999</v>
      </c>
      <c r="H18" s="154">
        <v>204710.69519999999</v>
      </c>
      <c r="I18" s="154">
        <v>4946.2123000000101</v>
      </c>
      <c r="J18" s="154">
        <v>3462.34861000001</v>
      </c>
      <c r="K18" s="155">
        <v>1.014</v>
      </c>
      <c r="L18" s="23"/>
    </row>
    <row r="19" spans="1:12">
      <c r="A19" s="151" t="s">
        <v>305</v>
      </c>
      <c r="B19" s="154">
        <v>124103.7105</v>
      </c>
      <c r="C19" s="154">
        <v>295046.90000000002</v>
      </c>
      <c r="D19" s="154">
        <v>-59483</v>
      </c>
      <c r="E19" s="154">
        <v>27634.35</v>
      </c>
      <c r="F19" s="154">
        <v>387301.96049999999</v>
      </c>
      <c r="G19" s="154">
        <v>403992.27500000002</v>
      </c>
      <c r="H19" s="154">
        <v>343393.43375000003</v>
      </c>
      <c r="I19" s="154">
        <v>43908.526749999903</v>
      </c>
      <c r="J19" s="154">
        <v>30735.968724999901</v>
      </c>
      <c r="K19" s="155">
        <v>1.0760000000000001</v>
      </c>
      <c r="L19" s="23"/>
    </row>
    <row r="20" spans="1:12">
      <c r="A20" s="151" t="s">
        <v>306</v>
      </c>
      <c r="B20" s="154">
        <v>1836.78</v>
      </c>
      <c r="C20" s="154">
        <v>276103.8</v>
      </c>
      <c r="D20" s="154">
        <v>-6.8</v>
      </c>
      <c r="E20" s="154">
        <v>-1.36</v>
      </c>
      <c r="F20" s="154">
        <v>277932.42</v>
      </c>
      <c r="G20" s="154">
        <v>315113.10399999999</v>
      </c>
      <c r="H20" s="154">
        <v>267846.1384</v>
      </c>
      <c r="I20" s="154">
        <v>10086.2816</v>
      </c>
      <c r="J20" s="154">
        <v>7060.3971200000296</v>
      </c>
      <c r="K20" s="155">
        <v>1.022</v>
      </c>
      <c r="L20" s="23"/>
    </row>
    <row r="21" spans="1:12">
      <c r="A21" s="151" t="s">
        <v>307</v>
      </c>
      <c r="B21" s="154">
        <v>38388.701999999997</v>
      </c>
      <c r="C21" s="154">
        <v>48884.35</v>
      </c>
      <c r="D21" s="154">
        <v>-37231.699999999997</v>
      </c>
      <c r="E21" s="154">
        <v>3441.65</v>
      </c>
      <c r="F21" s="154">
        <v>53483.002</v>
      </c>
      <c r="G21" s="154">
        <v>47851.913</v>
      </c>
      <c r="H21" s="154">
        <v>40674.126049999999</v>
      </c>
      <c r="I21" s="154">
        <v>12808.87595</v>
      </c>
      <c r="J21" s="154">
        <v>8966.2131649999992</v>
      </c>
      <c r="K21" s="155">
        <v>1.1870000000000001</v>
      </c>
      <c r="L21" s="23"/>
    </row>
    <row r="22" spans="1:12">
      <c r="A22" s="151" t="s">
        <v>308</v>
      </c>
      <c r="B22" s="154">
        <v>77482.894499999995</v>
      </c>
      <c r="C22" s="154">
        <v>38361.35</v>
      </c>
      <c r="D22" s="154">
        <v>-17698.7</v>
      </c>
      <c r="E22" s="154">
        <v>9700.3700000000008</v>
      </c>
      <c r="F22" s="154">
        <v>107845.9145</v>
      </c>
      <c r="G22" s="154">
        <v>122989.121</v>
      </c>
      <c r="H22" s="154">
        <v>104540.75285</v>
      </c>
      <c r="I22" s="154">
        <v>3305.16165000001</v>
      </c>
      <c r="J22" s="154">
        <v>2313.61315500001</v>
      </c>
      <c r="K22" s="155">
        <v>1.0189999999999999</v>
      </c>
      <c r="L22" s="23"/>
    </row>
    <row r="23" spans="1:12">
      <c r="A23" s="151" t="s">
        <v>309</v>
      </c>
      <c r="B23" s="154">
        <v>68701.138000000006</v>
      </c>
      <c r="C23" s="154">
        <v>41856.550000000003</v>
      </c>
      <c r="D23" s="154">
        <v>-29532.400000000001</v>
      </c>
      <c r="E23" s="154">
        <v>2734.96</v>
      </c>
      <c r="F23" s="154">
        <v>83760.248000000007</v>
      </c>
      <c r="G23" s="154">
        <v>81298.506999999998</v>
      </c>
      <c r="H23" s="154">
        <v>69103.730949999997</v>
      </c>
      <c r="I23" s="154">
        <v>14656.51705</v>
      </c>
      <c r="J23" s="154">
        <v>10259.561935</v>
      </c>
      <c r="K23" s="155">
        <v>1.1259999999999999</v>
      </c>
      <c r="L23" s="23"/>
    </row>
    <row r="24" spans="1:12">
      <c r="A24" s="151" t="s">
        <v>310</v>
      </c>
      <c r="B24" s="154">
        <v>148520.361</v>
      </c>
      <c r="C24" s="154">
        <v>86186.6</v>
      </c>
      <c r="D24" s="154">
        <v>-25561.200000000001</v>
      </c>
      <c r="E24" s="154">
        <v>9772.9599999999991</v>
      </c>
      <c r="F24" s="154">
        <v>218918.72099999999</v>
      </c>
      <c r="G24" s="154">
        <v>218902.42800000001</v>
      </c>
      <c r="H24" s="154">
        <v>186067.0638</v>
      </c>
      <c r="I24" s="154">
        <v>32851.657200000001</v>
      </c>
      <c r="J24" s="154">
        <v>22996.160039999999</v>
      </c>
      <c r="K24" s="155">
        <v>1.105</v>
      </c>
      <c r="L24" s="23"/>
    </row>
    <row r="25" spans="1:12">
      <c r="A25" s="151" t="s">
        <v>311</v>
      </c>
      <c r="B25" s="154">
        <v>18177.164499999999</v>
      </c>
      <c r="C25" s="154">
        <v>251436.79999999999</v>
      </c>
      <c r="D25" s="154">
        <v>-9467.2999999999993</v>
      </c>
      <c r="E25" s="154">
        <v>26963.7</v>
      </c>
      <c r="F25" s="154">
        <v>287110.36450000003</v>
      </c>
      <c r="G25" s="154">
        <v>327288.38799999998</v>
      </c>
      <c r="H25" s="154">
        <v>278195.1298</v>
      </c>
      <c r="I25" s="154">
        <v>8915.23470000003</v>
      </c>
      <c r="J25" s="154">
        <v>6240.6642900000197</v>
      </c>
      <c r="K25" s="155">
        <v>1.0189999999999999</v>
      </c>
      <c r="L25" s="23"/>
    </row>
    <row r="26" spans="1:12">
      <c r="A26" s="151" t="s">
        <v>312</v>
      </c>
      <c r="B26" s="154">
        <v>75687.859500000006</v>
      </c>
      <c r="C26" s="154">
        <v>149192.85</v>
      </c>
      <c r="D26" s="154">
        <v>-22128.9</v>
      </c>
      <c r="E26" s="154">
        <v>13738.21</v>
      </c>
      <c r="F26" s="154">
        <v>216490.01949999999</v>
      </c>
      <c r="G26" s="154">
        <v>238726.8</v>
      </c>
      <c r="H26" s="154">
        <v>202917.78</v>
      </c>
      <c r="I26" s="154">
        <v>13572.2395</v>
      </c>
      <c r="J26" s="154">
        <v>9500.5676500000009</v>
      </c>
      <c r="K26" s="155">
        <v>1.04</v>
      </c>
      <c r="L26" s="23"/>
    </row>
    <row r="27" spans="1:12">
      <c r="A27" s="151" t="s">
        <v>313</v>
      </c>
      <c r="B27" s="154">
        <v>1155216.3425</v>
      </c>
      <c r="C27" s="154">
        <v>2045256.4</v>
      </c>
      <c r="D27" s="154">
        <v>-333188.09999999998</v>
      </c>
      <c r="E27" s="154">
        <v>260894.92</v>
      </c>
      <c r="F27" s="154">
        <v>3128179.5625</v>
      </c>
      <c r="G27" s="154">
        <v>3545028.61</v>
      </c>
      <c r="H27" s="154">
        <v>3013274.3185000001</v>
      </c>
      <c r="I27" s="154">
        <v>114905.24400000001</v>
      </c>
      <c r="J27" s="154">
        <v>80433.670800000007</v>
      </c>
      <c r="K27" s="155">
        <v>1.0229999999999999</v>
      </c>
      <c r="L27" s="23"/>
    </row>
    <row r="28" spans="1:12">
      <c r="A28" s="151" t="s">
        <v>314</v>
      </c>
      <c r="B28" s="154">
        <v>81046.525999999998</v>
      </c>
      <c r="C28" s="154">
        <v>62560</v>
      </c>
      <c r="D28" s="154">
        <v>-14197.55</v>
      </c>
      <c r="E28" s="154">
        <v>9503.34</v>
      </c>
      <c r="F28" s="154">
        <v>138912.31599999999</v>
      </c>
      <c r="G28" s="154">
        <v>138710.87299999999</v>
      </c>
      <c r="H28" s="154">
        <v>117904.24205</v>
      </c>
      <c r="I28" s="154">
        <v>21008.073950000002</v>
      </c>
      <c r="J28" s="154">
        <v>14705.651765000001</v>
      </c>
      <c r="K28" s="155">
        <v>1.1060000000000001</v>
      </c>
      <c r="L28" s="23"/>
    </row>
    <row r="29" spans="1:12">
      <c r="A29" s="151" t="s">
        <v>315</v>
      </c>
      <c r="B29" s="154">
        <v>278480.89500000002</v>
      </c>
      <c r="C29" s="154">
        <v>535755.85</v>
      </c>
      <c r="D29" s="154">
        <v>-229472.8</v>
      </c>
      <c r="E29" s="154">
        <v>44252.19</v>
      </c>
      <c r="F29" s="154">
        <v>629016.13500000001</v>
      </c>
      <c r="G29" s="154">
        <v>732654.80799999996</v>
      </c>
      <c r="H29" s="154">
        <v>622756.58680000005</v>
      </c>
      <c r="I29" s="154">
        <v>6259.5482000000802</v>
      </c>
      <c r="J29" s="154">
        <v>4381.6837400000504</v>
      </c>
      <c r="K29" s="155">
        <v>1.006</v>
      </c>
      <c r="L29" s="23"/>
    </row>
    <row r="30" spans="1:12">
      <c r="A30" s="151" t="s">
        <v>316</v>
      </c>
      <c r="B30" s="154">
        <v>86501.206000000006</v>
      </c>
      <c r="C30" s="154">
        <v>97972.7</v>
      </c>
      <c r="D30" s="154">
        <v>-317.89999999999998</v>
      </c>
      <c r="E30" s="154">
        <v>18482.400000000001</v>
      </c>
      <c r="F30" s="154">
        <v>202638.40599999999</v>
      </c>
      <c r="G30" s="154">
        <v>260676.91800000001</v>
      </c>
      <c r="H30" s="154">
        <v>221575.38029999999</v>
      </c>
      <c r="I30" s="154">
        <v>-18936.974300000002</v>
      </c>
      <c r="J30" s="154">
        <v>-13255.882009999999</v>
      </c>
      <c r="K30" s="155">
        <v>0.94899999999999995</v>
      </c>
      <c r="L30" s="23"/>
    </row>
    <row r="31" spans="1:12">
      <c r="A31" s="151" t="s">
        <v>317</v>
      </c>
      <c r="B31" s="154">
        <v>118664.337</v>
      </c>
      <c r="C31" s="154">
        <v>236915.4</v>
      </c>
      <c r="D31" s="154">
        <v>-106091.05</v>
      </c>
      <c r="E31" s="154">
        <v>25211</v>
      </c>
      <c r="F31" s="154">
        <v>274699.68699999998</v>
      </c>
      <c r="G31" s="154">
        <v>306388.78899999999</v>
      </c>
      <c r="H31" s="154">
        <v>260430.47065</v>
      </c>
      <c r="I31" s="154">
        <v>14269.216350000001</v>
      </c>
      <c r="J31" s="154">
        <v>9988.4514450000006</v>
      </c>
      <c r="K31" s="155">
        <v>1.0329999999999999</v>
      </c>
      <c r="L31" s="23"/>
    </row>
    <row r="32" spans="1:12">
      <c r="A32" s="151" t="s">
        <v>318</v>
      </c>
      <c r="B32" s="154">
        <v>141334.655</v>
      </c>
      <c r="C32" s="154">
        <v>219171.65</v>
      </c>
      <c r="D32" s="154">
        <v>-136776.9</v>
      </c>
      <c r="E32" s="154">
        <v>16347.03</v>
      </c>
      <c r="F32" s="154">
        <v>240076.435</v>
      </c>
      <c r="G32" s="154">
        <v>254841.29800000001</v>
      </c>
      <c r="H32" s="154">
        <v>216615.10329999999</v>
      </c>
      <c r="I32" s="154">
        <v>23461.331699999999</v>
      </c>
      <c r="J32" s="154">
        <v>16422.93219</v>
      </c>
      <c r="K32" s="155">
        <v>1.0640000000000001</v>
      </c>
      <c r="L32" s="23"/>
    </row>
    <row r="33" spans="1:12">
      <c r="A33" s="151" t="s">
        <v>319</v>
      </c>
      <c r="B33" s="154">
        <v>115314.99649999999</v>
      </c>
      <c r="C33" s="154">
        <v>35526.6</v>
      </c>
      <c r="D33" s="154">
        <v>-30104.45</v>
      </c>
      <c r="E33" s="154">
        <v>6740.67</v>
      </c>
      <c r="F33" s="154">
        <v>127477.8165</v>
      </c>
      <c r="G33" s="154">
        <v>126531.67</v>
      </c>
      <c r="H33" s="154">
        <v>107551.9195</v>
      </c>
      <c r="I33" s="154">
        <v>19925.897000000001</v>
      </c>
      <c r="J33" s="154">
        <v>13948.127899999999</v>
      </c>
      <c r="K33" s="155">
        <v>1.1100000000000001</v>
      </c>
      <c r="L33" s="23"/>
    </row>
    <row r="34" spans="1:12">
      <c r="A34" s="151" t="s">
        <v>320</v>
      </c>
      <c r="B34" s="154">
        <v>86153.331000000006</v>
      </c>
      <c r="C34" s="154">
        <v>90281.9</v>
      </c>
      <c r="D34" s="154">
        <v>-7893.95</v>
      </c>
      <c r="E34" s="154">
        <v>10639.79</v>
      </c>
      <c r="F34" s="154">
        <v>179181.071</v>
      </c>
      <c r="G34" s="154">
        <v>194347.61600000001</v>
      </c>
      <c r="H34" s="154">
        <v>165195.4736</v>
      </c>
      <c r="I34" s="154">
        <v>13985.597400000001</v>
      </c>
      <c r="J34" s="154">
        <v>9789.9181799999806</v>
      </c>
      <c r="K34" s="155">
        <v>1.05</v>
      </c>
      <c r="L34" s="23"/>
    </row>
    <row r="35" spans="1:12">
      <c r="A35" s="151" t="s">
        <v>321</v>
      </c>
      <c r="B35" s="154">
        <v>2627.152</v>
      </c>
      <c r="C35" s="154">
        <v>29556.2</v>
      </c>
      <c r="D35" s="154">
        <v>0</v>
      </c>
      <c r="E35" s="154">
        <v>2533</v>
      </c>
      <c r="F35" s="154">
        <v>34716.351999999999</v>
      </c>
      <c r="G35" s="154">
        <v>41614.775999999998</v>
      </c>
      <c r="H35" s="154">
        <v>35372.559600000001</v>
      </c>
      <c r="I35" s="154">
        <v>-656.207600000002</v>
      </c>
      <c r="J35" s="154">
        <v>-459.34532000000098</v>
      </c>
      <c r="K35" s="155">
        <v>0.98899999999999999</v>
      </c>
      <c r="L35" s="23"/>
    </row>
    <row r="36" spans="1:12">
      <c r="A36" s="151" t="s">
        <v>322</v>
      </c>
      <c r="B36" s="154">
        <v>119176.409</v>
      </c>
      <c r="C36" s="154">
        <v>128069.5</v>
      </c>
      <c r="D36" s="154">
        <v>-106715.8</v>
      </c>
      <c r="E36" s="154">
        <v>9741</v>
      </c>
      <c r="F36" s="154">
        <v>150271.109</v>
      </c>
      <c r="G36" s="154">
        <v>187167.44399999999</v>
      </c>
      <c r="H36" s="154">
        <v>159092.32740000001</v>
      </c>
      <c r="I36" s="154">
        <v>-8821.2183999999797</v>
      </c>
      <c r="J36" s="154">
        <v>-6174.8528799999904</v>
      </c>
      <c r="K36" s="155">
        <v>0.96699999999999997</v>
      </c>
      <c r="L36" s="23"/>
    </row>
    <row r="37" spans="1:12">
      <c r="A37" s="151" t="s">
        <v>323</v>
      </c>
      <c r="B37" s="154">
        <v>123840.717</v>
      </c>
      <c r="C37" s="154">
        <v>190978</v>
      </c>
      <c r="D37" s="154">
        <v>-106669.05</v>
      </c>
      <c r="E37" s="154">
        <v>10690.28</v>
      </c>
      <c r="F37" s="154">
        <v>218839.94699999999</v>
      </c>
      <c r="G37" s="154">
        <v>262378.67800000001</v>
      </c>
      <c r="H37" s="154">
        <v>223021.8763</v>
      </c>
      <c r="I37" s="154">
        <v>-4181.9292999999898</v>
      </c>
      <c r="J37" s="154">
        <v>-2927.3505099999902</v>
      </c>
      <c r="K37" s="155">
        <v>0.98899999999999999</v>
      </c>
      <c r="L37" s="23"/>
    </row>
    <row r="38" spans="1:12" ht="18.75" customHeight="1">
      <c r="A38" s="145" t="s">
        <v>324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5"/>
      <c r="L38" s="23"/>
    </row>
    <row r="39" spans="1:12">
      <c r="A39" s="151" t="s">
        <v>325</v>
      </c>
      <c r="B39" s="154">
        <v>186118.69099999999</v>
      </c>
      <c r="C39" s="154">
        <v>49104.5</v>
      </c>
      <c r="D39" s="154">
        <v>-21299.3</v>
      </c>
      <c r="E39" s="154">
        <v>11135.34</v>
      </c>
      <c r="F39" s="154">
        <v>225059.231</v>
      </c>
      <c r="G39" s="154">
        <v>235504.326</v>
      </c>
      <c r="H39" s="154">
        <v>200178.6771</v>
      </c>
      <c r="I39" s="154">
        <v>24880.553899999999</v>
      </c>
      <c r="J39" s="154">
        <v>17416.387729999999</v>
      </c>
      <c r="K39" s="155">
        <v>1.0740000000000001</v>
      </c>
      <c r="L39" s="23"/>
    </row>
    <row r="40" spans="1:12">
      <c r="A40" s="151" t="s">
        <v>326</v>
      </c>
      <c r="B40" s="154">
        <v>41552.972999999998</v>
      </c>
      <c r="C40" s="154">
        <v>14083.65</v>
      </c>
      <c r="D40" s="154">
        <v>-940.1</v>
      </c>
      <c r="E40" s="154">
        <v>6650.4</v>
      </c>
      <c r="F40" s="154">
        <v>61346.923000000003</v>
      </c>
      <c r="G40" s="154">
        <v>79384.718999999997</v>
      </c>
      <c r="H40" s="154">
        <v>67477.011150000006</v>
      </c>
      <c r="I40" s="154">
        <v>-6130.0881499999896</v>
      </c>
      <c r="J40" s="154">
        <v>-4291.0617049999901</v>
      </c>
      <c r="K40" s="155">
        <v>0.94599999999999995</v>
      </c>
      <c r="L40" s="23"/>
    </row>
    <row r="41" spans="1:12">
      <c r="A41" s="151" t="s">
        <v>327</v>
      </c>
      <c r="B41" s="154">
        <v>76280.638500000001</v>
      </c>
      <c r="C41" s="154">
        <v>16133</v>
      </c>
      <c r="D41" s="154">
        <v>-19875.55</v>
      </c>
      <c r="E41" s="154">
        <v>2308.77</v>
      </c>
      <c r="F41" s="154">
        <v>74846.858500000002</v>
      </c>
      <c r="G41" s="154">
        <v>83910.275999999998</v>
      </c>
      <c r="H41" s="154">
        <v>71323.734599999996</v>
      </c>
      <c r="I41" s="154">
        <v>3523.1239000000101</v>
      </c>
      <c r="J41" s="154">
        <v>2466.1867299999999</v>
      </c>
      <c r="K41" s="155">
        <v>1.0289999999999999</v>
      </c>
      <c r="L41" s="23"/>
    </row>
    <row r="42" spans="1:12">
      <c r="A42" s="151" t="s">
        <v>328</v>
      </c>
      <c r="B42" s="154">
        <v>24877.237000000001</v>
      </c>
      <c r="C42" s="154">
        <v>42708.25</v>
      </c>
      <c r="D42" s="154">
        <v>-12466.95</v>
      </c>
      <c r="E42" s="154">
        <v>2442.56</v>
      </c>
      <c r="F42" s="154">
        <v>57561.097000000002</v>
      </c>
      <c r="G42" s="154">
        <v>64063.224000000002</v>
      </c>
      <c r="H42" s="154">
        <v>54453.740400000002</v>
      </c>
      <c r="I42" s="154">
        <v>3107.3565999999901</v>
      </c>
      <c r="J42" s="154">
        <v>2175.1496199999901</v>
      </c>
      <c r="K42" s="155">
        <v>1.034</v>
      </c>
      <c r="L42" s="23"/>
    </row>
    <row r="43" spans="1:12">
      <c r="A43" s="151" t="s">
        <v>329</v>
      </c>
      <c r="B43" s="154">
        <v>103458.02499999999</v>
      </c>
      <c r="C43" s="154">
        <v>17017</v>
      </c>
      <c r="D43" s="154">
        <v>-12954.85</v>
      </c>
      <c r="E43" s="154">
        <v>5144.88</v>
      </c>
      <c r="F43" s="154">
        <v>112665.05499999999</v>
      </c>
      <c r="G43" s="154">
        <v>133389.489</v>
      </c>
      <c r="H43" s="154">
        <v>113381.06565</v>
      </c>
      <c r="I43" s="154">
        <v>-716.01065000001097</v>
      </c>
      <c r="J43" s="154">
        <v>-501.207455000008</v>
      </c>
      <c r="K43" s="155">
        <v>0.996</v>
      </c>
      <c r="L43" s="23"/>
    </row>
    <row r="44" spans="1:12">
      <c r="A44" s="151" t="s">
        <v>330</v>
      </c>
      <c r="B44" s="154">
        <v>686895.88549999997</v>
      </c>
      <c r="C44" s="154">
        <v>898956.6</v>
      </c>
      <c r="D44" s="154">
        <v>-575141.44999999995</v>
      </c>
      <c r="E44" s="154">
        <v>62312.99</v>
      </c>
      <c r="F44" s="154">
        <v>1073024.0255</v>
      </c>
      <c r="G44" s="154">
        <v>1220042.3799999999</v>
      </c>
      <c r="H44" s="154">
        <v>1037036.023</v>
      </c>
      <c r="I44" s="154">
        <v>35988.002500000097</v>
      </c>
      <c r="J44" s="154">
        <v>25191.601750000002</v>
      </c>
      <c r="K44" s="155">
        <v>1.0209999999999999</v>
      </c>
      <c r="L44" s="23"/>
    </row>
    <row r="45" spans="1:12">
      <c r="A45" s="151" t="s">
        <v>331</v>
      </c>
      <c r="B45" s="154">
        <v>28952.940500000001</v>
      </c>
      <c r="C45" s="154">
        <v>3082.95</v>
      </c>
      <c r="D45" s="154">
        <v>-6607.05</v>
      </c>
      <c r="E45" s="154">
        <v>1914.2</v>
      </c>
      <c r="F45" s="154">
        <v>27343.040499999999</v>
      </c>
      <c r="G45" s="154">
        <v>38892.438000000002</v>
      </c>
      <c r="H45" s="154">
        <v>33058.5723</v>
      </c>
      <c r="I45" s="154">
        <v>-5715.5317999999997</v>
      </c>
      <c r="J45" s="154">
        <v>-4000.8722600000001</v>
      </c>
      <c r="K45" s="155">
        <v>0.89700000000000002</v>
      </c>
      <c r="L45" s="23"/>
    </row>
    <row r="46" spans="1:12">
      <c r="A46" s="151" t="s">
        <v>332</v>
      </c>
      <c r="B46" s="154">
        <v>84002.072</v>
      </c>
      <c r="C46" s="154">
        <v>36657.1</v>
      </c>
      <c r="D46" s="154">
        <v>-34019.550000000003</v>
      </c>
      <c r="E46" s="154">
        <v>1201.22</v>
      </c>
      <c r="F46" s="154">
        <v>87840.842000000004</v>
      </c>
      <c r="G46" s="154">
        <v>103029.224</v>
      </c>
      <c r="H46" s="154">
        <v>87574.840400000001</v>
      </c>
      <c r="I46" s="154">
        <v>266.00160000000301</v>
      </c>
      <c r="J46" s="154">
        <v>186.20112000000199</v>
      </c>
      <c r="K46" s="155">
        <v>1.002</v>
      </c>
      <c r="L46" s="23"/>
    </row>
    <row r="47" spans="1:12" ht="18.75" customHeight="1">
      <c r="A47" s="145" t="s">
        <v>333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5"/>
      <c r="L47" s="23"/>
    </row>
    <row r="48" spans="1:12">
      <c r="A48" s="151" t="s">
        <v>334</v>
      </c>
      <c r="B48" s="154">
        <v>465245.24200000003</v>
      </c>
      <c r="C48" s="154">
        <v>94303.25</v>
      </c>
      <c r="D48" s="154">
        <v>-109623.65</v>
      </c>
      <c r="E48" s="154">
        <v>36864.5</v>
      </c>
      <c r="F48" s="154">
        <v>486789.342</v>
      </c>
      <c r="G48" s="154">
        <v>588476.14800000004</v>
      </c>
      <c r="H48" s="154">
        <v>500204.72580000001</v>
      </c>
      <c r="I48" s="154">
        <v>-13415.3838000001</v>
      </c>
      <c r="J48" s="154">
        <v>-9390.7686600000507</v>
      </c>
      <c r="K48" s="155">
        <v>0.98399999999999999</v>
      </c>
      <c r="L48" s="23"/>
    </row>
    <row r="49" spans="1:12">
      <c r="A49" s="151" t="s">
        <v>335</v>
      </c>
      <c r="B49" s="154">
        <v>89792.103499999997</v>
      </c>
      <c r="C49" s="154">
        <v>24524.2</v>
      </c>
      <c r="D49" s="154">
        <v>-28557.45</v>
      </c>
      <c r="E49" s="154">
        <v>1539.52</v>
      </c>
      <c r="F49" s="154">
        <v>87298.373500000002</v>
      </c>
      <c r="G49" s="154">
        <v>86719.775999999998</v>
      </c>
      <c r="H49" s="154">
        <v>73711.809599999993</v>
      </c>
      <c r="I49" s="154">
        <v>13586.563899999999</v>
      </c>
      <c r="J49" s="154">
        <v>9510.5947300000007</v>
      </c>
      <c r="K49" s="155">
        <v>1.1100000000000001</v>
      </c>
      <c r="L49" s="23"/>
    </row>
    <row r="50" spans="1:12">
      <c r="A50" s="151" t="s">
        <v>336</v>
      </c>
      <c r="B50" s="154">
        <v>32460.912</v>
      </c>
      <c r="C50" s="154">
        <v>21382.6</v>
      </c>
      <c r="D50" s="154">
        <v>-6460</v>
      </c>
      <c r="E50" s="154">
        <v>1642.71</v>
      </c>
      <c r="F50" s="154">
        <v>49026.222000000002</v>
      </c>
      <c r="G50" s="154">
        <v>60317.362999999998</v>
      </c>
      <c r="H50" s="154">
        <v>51269.758549999999</v>
      </c>
      <c r="I50" s="154">
        <v>-2243.5365499999998</v>
      </c>
      <c r="J50" s="154">
        <v>-1570.4755849999999</v>
      </c>
      <c r="K50" s="155">
        <v>0.97399999999999998</v>
      </c>
      <c r="L50" s="23"/>
    </row>
    <row r="51" spans="1:12">
      <c r="A51" s="151" t="s">
        <v>337</v>
      </c>
      <c r="B51" s="154">
        <v>192380.44099999999</v>
      </c>
      <c r="C51" s="154">
        <v>46600.4</v>
      </c>
      <c r="D51" s="154">
        <v>-28240.400000000001</v>
      </c>
      <c r="E51" s="154">
        <v>13097.65</v>
      </c>
      <c r="F51" s="154">
        <v>223838.09099999999</v>
      </c>
      <c r="G51" s="154">
        <v>284884.65000000002</v>
      </c>
      <c r="H51" s="154">
        <v>242151.95250000001</v>
      </c>
      <c r="I51" s="154">
        <v>-18313.861499999999</v>
      </c>
      <c r="J51" s="154">
        <v>-12819.70305</v>
      </c>
      <c r="K51" s="155">
        <v>0.95499999999999996</v>
      </c>
      <c r="L51" s="23"/>
    </row>
    <row r="52" spans="1:12">
      <c r="A52" s="151" t="s">
        <v>338</v>
      </c>
      <c r="B52" s="154">
        <v>227895.6955</v>
      </c>
      <c r="C52" s="154">
        <v>101847.85</v>
      </c>
      <c r="D52" s="154">
        <v>-21218.55</v>
      </c>
      <c r="E52" s="154">
        <v>10582.67</v>
      </c>
      <c r="F52" s="154">
        <v>319107.6655</v>
      </c>
      <c r="G52" s="154">
        <v>316250.23800000001</v>
      </c>
      <c r="H52" s="154">
        <v>268812.7023</v>
      </c>
      <c r="I52" s="154">
        <v>50294.963199999998</v>
      </c>
      <c r="J52" s="154">
        <v>35206.474240000003</v>
      </c>
      <c r="K52" s="155">
        <v>1.111</v>
      </c>
      <c r="L52" s="23"/>
    </row>
    <row r="53" spans="1:12">
      <c r="A53" s="151" t="s">
        <v>339</v>
      </c>
      <c r="B53" s="154">
        <v>37630.334499999997</v>
      </c>
      <c r="C53" s="154">
        <v>14186.5</v>
      </c>
      <c r="D53" s="154">
        <v>-6971.7</v>
      </c>
      <c r="E53" s="154">
        <v>3998.23</v>
      </c>
      <c r="F53" s="154">
        <v>48843.364500000003</v>
      </c>
      <c r="G53" s="154">
        <v>61319.004000000001</v>
      </c>
      <c r="H53" s="154">
        <v>52121.153400000003</v>
      </c>
      <c r="I53" s="154">
        <v>-3277.7889</v>
      </c>
      <c r="J53" s="154">
        <v>-2294.4522299999999</v>
      </c>
      <c r="K53" s="155">
        <v>0.96299999999999997</v>
      </c>
      <c r="L53" s="23"/>
    </row>
    <row r="54" spans="1:12">
      <c r="A54" s="151" t="s">
        <v>340</v>
      </c>
      <c r="B54" s="154">
        <v>90593.607499999998</v>
      </c>
      <c r="C54" s="154">
        <v>64487.8</v>
      </c>
      <c r="D54" s="154">
        <v>-17396.95</v>
      </c>
      <c r="E54" s="154">
        <v>5318.62</v>
      </c>
      <c r="F54" s="154">
        <v>143003.07750000001</v>
      </c>
      <c r="G54" s="154">
        <v>149488.79800000001</v>
      </c>
      <c r="H54" s="154">
        <v>127065.4783</v>
      </c>
      <c r="I54" s="154">
        <v>15937.599200000001</v>
      </c>
      <c r="J54" s="154">
        <v>11156.319439999999</v>
      </c>
      <c r="K54" s="155">
        <v>1.075</v>
      </c>
      <c r="L54" s="23"/>
    </row>
    <row r="55" spans="1:12">
      <c r="A55" s="151" t="s">
        <v>341</v>
      </c>
      <c r="B55" s="154">
        <v>16184.5365</v>
      </c>
      <c r="C55" s="154">
        <v>25388.65</v>
      </c>
      <c r="D55" s="154">
        <v>-199.75</v>
      </c>
      <c r="E55" s="154">
        <v>5464.48</v>
      </c>
      <c r="F55" s="154">
        <v>46837.916499999999</v>
      </c>
      <c r="G55" s="154">
        <v>49175.074999999997</v>
      </c>
      <c r="H55" s="154">
        <v>41798.813750000001</v>
      </c>
      <c r="I55" s="154">
        <v>5039.10275000001</v>
      </c>
      <c r="J55" s="154">
        <v>3527.3719249999999</v>
      </c>
      <c r="K55" s="155">
        <v>1.0720000000000001</v>
      </c>
      <c r="L55" s="23"/>
    </row>
    <row r="56" spans="1:12">
      <c r="A56" s="151" t="s">
        <v>342</v>
      </c>
      <c r="B56" s="154">
        <v>42954.213499999998</v>
      </c>
      <c r="C56" s="154">
        <v>9077.15</v>
      </c>
      <c r="D56" s="154">
        <v>-14098.95</v>
      </c>
      <c r="E56" s="154">
        <v>4699.82</v>
      </c>
      <c r="F56" s="154">
        <v>42632.233500000002</v>
      </c>
      <c r="G56" s="154">
        <v>59390.944000000003</v>
      </c>
      <c r="H56" s="154">
        <v>50482.3024</v>
      </c>
      <c r="I56" s="154">
        <v>-7850.0689000000002</v>
      </c>
      <c r="J56" s="154">
        <v>-5495.0482300000003</v>
      </c>
      <c r="K56" s="155">
        <v>0.90700000000000003</v>
      </c>
      <c r="L56" s="23"/>
    </row>
    <row r="57" spans="1:12" ht="18.75" customHeight="1">
      <c r="A57" s="145" t="s">
        <v>343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5"/>
      <c r="L57" s="23"/>
    </row>
    <row r="58" spans="1:12">
      <c r="A58" s="151" t="s">
        <v>344</v>
      </c>
      <c r="B58" s="154">
        <v>32292.540499999999</v>
      </c>
      <c r="C58" s="154">
        <v>5315.9</v>
      </c>
      <c r="D58" s="154">
        <v>-8945.4</v>
      </c>
      <c r="E58" s="154">
        <v>1341.47</v>
      </c>
      <c r="F58" s="154">
        <v>30004.5105</v>
      </c>
      <c r="G58" s="154">
        <v>22237.686000000002</v>
      </c>
      <c r="H58" s="154">
        <v>18902.033100000001</v>
      </c>
      <c r="I58" s="154">
        <v>11102.4774</v>
      </c>
      <c r="J58" s="154">
        <v>7771.7341800000004</v>
      </c>
      <c r="K58" s="155">
        <v>1.349</v>
      </c>
      <c r="L58" s="23"/>
    </row>
    <row r="59" spans="1:12">
      <c r="A59" s="151" t="s">
        <v>345</v>
      </c>
      <c r="B59" s="154">
        <v>103952.00750000001</v>
      </c>
      <c r="C59" s="154">
        <v>24837.85</v>
      </c>
      <c r="D59" s="154">
        <v>-23173.55</v>
      </c>
      <c r="E59" s="154">
        <v>5165.62</v>
      </c>
      <c r="F59" s="154">
        <v>110781.92750000001</v>
      </c>
      <c r="G59" s="154">
        <v>134581.04500000001</v>
      </c>
      <c r="H59" s="154">
        <v>114393.88825</v>
      </c>
      <c r="I59" s="154">
        <v>-3611.9607500000102</v>
      </c>
      <c r="J59" s="154">
        <v>-2528.3725250000098</v>
      </c>
      <c r="K59" s="155">
        <v>0.98099999999999998</v>
      </c>
      <c r="L59" s="23"/>
    </row>
    <row r="60" spans="1:12">
      <c r="A60" s="151" t="s">
        <v>346</v>
      </c>
      <c r="B60" s="154">
        <v>42529.805999999997</v>
      </c>
      <c r="C60" s="154">
        <v>8083.5</v>
      </c>
      <c r="D60" s="154">
        <v>-4842.45</v>
      </c>
      <c r="E60" s="154">
        <v>1126.08</v>
      </c>
      <c r="F60" s="154">
        <v>46896.936000000002</v>
      </c>
      <c r="G60" s="154">
        <v>58537.464999999997</v>
      </c>
      <c r="H60" s="154">
        <v>49756.845249999998</v>
      </c>
      <c r="I60" s="154">
        <v>-2859.9092500000002</v>
      </c>
      <c r="J60" s="154">
        <v>-2001.936475</v>
      </c>
      <c r="K60" s="155">
        <v>0.96599999999999997</v>
      </c>
      <c r="L60" s="23"/>
    </row>
    <row r="61" spans="1:12">
      <c r="A61" s="151" t="s">
        <v>347</v>
      </c>
      <c r="B61" s="154">
        <v>403391.67550000001</v>
      </c>
      <c r="C61" s="154">
        <v>600982.30000000005</v>
      </c>
      <c r="D61" s="154">
        <v>-373876.75</v>
      </c>
      <c r="E61" s="154">
        <v>34960.33</v>
      </c>
      <c r="F61" s="154">
        <v>665457.55550000002</v>
      </c>
      <c r="G61" s="154">
        <v>891503.11699999997</v>
      </c>
      <c r="H61" s="154">
        <v>757777.64945000003</v>
      </c>
      <c r="I61" s="154">
        <v>-92320.093949999995</v>
      </c>
      <c r="J61" s="154">
        <v>-64624.065764999999</v>
      </c>
      <c r="K61" s="155">
        <v>0.92800000000000005</v>
      </c>
      <c r="L61" s="23"/>
    </row>
    <row r="62" spans="1:12">
      <c r="A62" s="151" t="s">
        <v>348</v>
      </c>
      <c r="B62" s="154">
        <v>95807.558000000005</v>
      </c>
      <c r="C62" s="154">
        <v>35302.199999999997</v>
      </c>
      <c r="D62" s="154">
        <v>-642.6</v>
      </c>
      <c r="E62" s="154">
        <v>8845.7800000000007</v>
      </c>
      <c r="F62" s="154">
        <v>139312.93799999999</v>
      </c>
      <c r="G62" s="154">
        <v>151170.698</v>
      </c>
      <c r="H62" s="154">
        <v>128495.09329999999</v>
      </c>
      <c r="I62" s="154">
        <v>10817.8447</v>
      </c>
      <c r="J62" s="154">
        <v>7572.4912899999799</v>
      </c>
      <c r="K62" s="155">
        <v>1.05</v>
      </c>
      <c r="L62" s="23"/>
    </row>
    <row r="63" spans="1:12">
      <c r="A63" s="151" t="s">
        <v>349</v>
      </c>
      <c r="B63" s="154">
        <v>158120.31950000001</v>
      </c>
      <c r="C63" s="154">
        <v>48885.2</v>
      </c>
      <c r="D63" s="154">
        <v>-17348.5</v>
      </c>
      <c r="E63" s="154">
        <v>18545.98</v>
      </c>
      <c r="F63" s="154">
        <v>208202.99950000001</v>
      </c>
      <c r="G63" s="154">
        <v>261234.46400000001</v>
      </c>
      <c r="H63" s="154">
        <v>222049.29440000001</v>
      </c>
      <c r="I63" s="154">
        <v>-13846.294900000001</v>
      </c>
      <c r="J63" s="154">
        <v>-9692.4064299999991</v>
      </c>
      <c r="K63" s="155">
        <v>0.96299999999999997</v>
      </c>
      <c r="L63" s="23"/>
    </row>
    <row r="64" spans="1:12">
      <c r="A64" s="151" t="s">
        <v>350</v>
      </c>
      <c r="B64" s="154">
        <v>583167.90949999995</v>
      </c>
      <c r="C64" s="154">
        <v>166039</v>
      </c>
      <c r="D64" s="154">
        <v>-41108.550000000003</v>
      </c>
      <c r="E64" s="154">
        <v>44213.599999999999</v>
      </c>
      <c r="F64" s="154">
        <v>752311.9595</v>
      </c>
      <c r="G64" s="154">
        <v>932344.375</v>
      </c>
      <c r="H64" s="154">
        <v>792492.71875</v>
      </c>
      <c r="I64" s="154">
        <v>-40180.759250000097</v>
      </c>
      <c r="J64" s="154">
        <v>-28126.531475000102</v>
      </c>
      <c r="K64" s="155">
        <v>0.97</v>
      </c>
      <c r="L64" s="23"/>
    </row>
    <row r="65" spans="1:12">
      <c r="A65" s="151" t="s">
        <v>351</v>
      </c>
      <c r="B65" s="154">
        <v>53038.413999999997</v>
      </c>
      <c r="C65" s="154">
        <v>31858.85</v>
      </c>
      <c r="D65" s="154">
        <v>-3353.25</v>
      </c>
      <c r="E65" s="154">
        <v>5326.61</v>
      </c>
      <c r="F65" s="154">
        <v>86870.623999999996</v>
      </c>
      <c r="G65" s="154">
        <v>99307.145999999993</v>
      </c>
      <c r="H65" s="154">
        <v>84411.074099999998</v>
      </c>
      <c r="I65" s="154">
        <v>2459.5499</v>
      </c>
      <c r="J65" s="154">
        <v>1721.6849299999999</v>
      </c>
      <c r="K65" s="155">
        <v>1.0169999999999999</v>
      </c>
      <c r="L65" s="23"/>
    </row>
    <row r="66" spans="1:12">
      <c r="A66" s="151" t="s">
        <v>352</v>
      </c>
      <c r="B66" s="154">
        <v>47420.928500000002</v>
      </c>
      <c r="C66" s="154">
        <v>15861.85</v>
      </c>
      <c r="D66" s="154">
        <v>-29662.45</v>
      </c>
      <c r="E66" s="154">
        <v>569.66999999999996</v>
      </c>
      <c r="F66" s="154">
        <v>34189.998500000002</v>
      </c>
      <c r="G66" s="154">
        <v>35751.269</v>
      </c>
      <c r="H66" s="154">
        <v>30388.578649999999</v>
      </c>
      <c r="I66" s="154">
        <v>3801.4198500000002</v>
      </c>
      <c r="J66" s="154">
        <v>2660.9938950000001</v>
      </c>
      <c r="K66" s="155">
        <v>1.0740000000000001</v>
      </c>
      <c r="L66" s="23"/>
    </row>
    <row r="67" spans="1:12">
      <c r="A67" s="151" t="s">
        <v>353</v>
      </c>
      <c r="B67" s="154">
        <v>47198.288500000002</v>
      </c>
      <c r="C67" s="154">
        <v>11367.05</v>
      </c>
      <c r="D67" s="154">
        <v>-5521.6</v>
      </c>
      <c r="E67" s="154">
        <v>1322.6</v>
      </c>
      <c r="F67" s="154">
        <v>54366.338499999998</v>
      </c>
      <c r="G67" s="154">
        <v>48486.743000000002</v>
      </c>
      <c r="H67" s="154">
        <v>41213.731549999997</v>
      </c>
      <c r="I67" s="154">
        <v>13152.606949999999</v>
      </c>
      <c r="J67" s="154">
        <v>9206.8248650000005</v>
      </c>
      <c r="K67" s="155">
        <v>1.19</v>
      </c>
      <c r="L67" s="23"/>
    </row>
    <row r="68" spans="1:12">
      <c r="A68" s="151" t="s">
        <v>354</v>
      </c>
      <c r="B68" s="154">
        <v>3257.5014999999999</v>
      </c>
      <c r="C68" s="154">
        <v>8091.15</v>
      </c>
      <c r="D68" s="154">
        <v>-39.1</v>
      </c>
      <c r="E68" s="154">
        <v>0</v>
      </c>
      <c r="F68" s="154">
        <v>11309.5515</v>
      </c>
      <c r="G68" s="154">
        <v>9044.8340000000007</v>
      </c>
      <c r="H68" s="154">
        <v>7688.1089000000002</v>
      </c>
      <c r="I68" s="154">
        <v>3621.4425999999999</v>
      </c>
      <c r="J68" s="154">
        <v>2535.0098200000002</v>
      </c>
      <c r="K68" s="155">
        <v>1.28</v>
      </c>
      <c r="L68" s="23"/>
    </row>
    <row r="69" spans="1:12">
      <c r="A69" s="151" t="s">
        <v>355</v>
      </c>
      <c r="B69" s="154">
        <v>43700.057500000003</v>
      </c>
      <c r="C69" s="154">
        <v>13098.5</v>
      </c>
      <c r="D69" s="154">
        <v>-7558.2</v>
      </c>
      <c r="E69" s="154">
        <v>1433.78</v>
      </c>
      <c r="F69" s="154">
        <v>50674.137499999997</v>
      </c>
      <c r="G69" s="154">
        <v>61511.158000000003</v>
      </c>
      <c r="H69" s="154">
        <v>52284.484299999996</v>
      </c>
      <c r="I69" s="154">
        <v>-1610.34680000001</v>
      </c>
      <c r="J69" s="154">
        <v>-1127.2427600000001</v>
      </c>
      <c r="K69" s="155">
        <v>0.98199999999999998</v>
      </c>
      <c r="L69" s="23"/>
    </row>
    <row r="70" spans="1:12">
      <c r="A70" s="151" t="s">
        <v>356</v>
      </c>
      <c r="B70" s="154">
        <v>19219.398000000001</v>
      </c>
      <c r="C70" s="154">
        <v>6793.2</v>
      </c>
      <c r="D70" s="154">
        <v>-5422.15</v>
      </c>
      <c r="E70" s="154">
        <v>872.27</v>
      </c>
      <c r="F70" s="154">
        <v>21462.718000000001</v>
      </c>
      <c r="G70" s="154">
        <v>27860.425999999999</v>
      </c>
      <c r="H70" s="154">
        <v>23681.362099999998</v>
      </c>
      <c r="I70" s="154">
        <v>-2218.64409999999</v>
      </c>
      <c r="J70" s="154">
        <v>-1553.05087</v>
      </c>
      <c r="K70" s="155">
        <v>0.94399999999999995</v>
      </c>
      <c r="L70" s="23"/>
    </row>
    <row r="71" spans="1:12" ht="18.75" customHeight="1">
      <c r="A71" s="145" t="s">
        <v>357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5"/>
      <c r="L71" s="23"/>
    </row>
    <row r="72" spans="1:12">
      <c r="A72" s="151" t="s">
        <v>358</v>
      </c>
      <c r="B72" s="154">
        <v>27217.74</v>
      </c>
      <c r="C72" s="154">
        <v>7772.4</v>
      </c>
      <c r="D72" s="154">
        <v>-3536</v>
      </c>
      <c r="E72" s="154">
        <v>1431.4</v>
      </c>
      <c r="F72" s="154">
        <v>32885.54</v>
      </c>
      <c r="G72" s="154">
        <v>32769.665000000001</v>
      </c>
      <c r="H72" s="154">
        <v>27854.215250000001</v>
      </c>
      <c r="I72" s="154">
        <v>5031.3247499999998</v>
      </c>
      <c r="J72" s="154">
        <v>3521.9273250000001</v>
      </c>
      <c r="K72" s="155">
        <v>1.107</v>
      </c>
      <c r="L72" s="23"/>
    </row>
    <row r="73" spans="1:12">
      <c r="A73" s="151" t="s">
        <v>359</v>
      </c>
      <c r="B73" s="154">
        <v>155753.378</v>
      </c>
      <c r="C73" s="154">
        <v>15994.45</v>
      </c>
      <c r="D73" s="154">
        <v>-68798.149999999994</v>
      </c>
      <c r="E73" s="154">
        <v>1064.2</v>
      </c>
      <c r="F73" s="154">
        <v>104013.878</v>
      </c>
      <c r="G73" s="154">
        <v>130740.288</v>
      </c>
      <c r="H73" s="154">
        <v>111129.2448</v>
      </c>
      <c r="I73" s="154">
        <v>-7115.3667999999898</v>
      </c>
      <c r="J73" s="154">
        <v>-4980.7567599999902</v>
      </c>
      <c r="K73" s="155">
        <v>0.96199999999999997</v>
      </c>
      <c r="L73" s="23"/>
    </row>
    <row r="74" spans="1:12">
      <c r="A74" s="151" t="s">
        <v>360</v>
      </c>
      <c r="B74" s="154">
        <v>89744.792499999996</v>
      </c>
      <c r="C74" s="154">
        <v>64668</v>
      </c>
      <c r="D74" s="154">
        <v>-13134.2</v>
      </c>
      <c r="E74" s="154">
        <v>3871.75</v>
      </c>
      <c r="F74" s="154">
        <v>145150.3425</v>
      </c>
      <c r="G74" s="154">
        <v>155769.348</v>
      </c>
      <c r="H74" s="154">
        <v>132403.94579999999</v>
      </c>
      <c r="I74" s="154">
        <v>12746.396699999999</v>
      </c>
      <c r="J74" s="154">
        <v>8922.4776899999906</v>
      </c>
      <c r="K74" s="155">
        <v>1.0569999999999999</v>
      </c>
      <c r="L74" s="23"/>
    </row>
    <row r="75" spans="1:12">
      <c r="A75" s="151" t="s">
        <v>361</v>
      </c>
      <c r="B75" s="154">
        <v>52421.979500000001</v>
      </c>
      <c r="C75" s="154">
        <v>6735.4</v>
      </c>
      <c r="D75" s="154">
        <v>-17562.7</v>
      </c>
      <c r="E75" s="154">
        <v>-1021.53</v>
      </c>
      <c r="F75" s="154">
        <v>40573.1495</v>
      </c>
      <c r="G75" s="154">
        <v>40650.099000000002</v>
      </c>
      <c r="H75" s="154">
        <v>34552.584150000002</v>
      </c>
      <c r="I75" s="154">
        <v>6020.5653499999999</v>
      </c>
      <c r="J75" s="154">
        <v>4214.3957449999998</v>
      </c>
      <c r="K75" s="155">
        <v>1.1040000000000001</v>
      </c>
      <c r="L75" s="23"/>
    </row>
    <row r="76" spans="1:12">
      <c r="A76" s="151" t="s">
        <v>362</v>
      </c>
      <c r="B76" s="154">
        <v>36966.589</v>
      </c>
      <c r="C76" s="154">
        <v>6878.2</v>
      </c>
      <c r="D76" s="154">
        <v>-5107.6499999999996</v>
      </c>
      <c r="E76" s="154">
        <v>1712.24</v>
      </c>
      <c r="F76" s="154">
        <v>40449.379000000001</v>
      </c>
      <c r="G76" s="154">
        <v>29323.932000000001</v>
      </c>
      <c r="H76" s="154">
        <v>24925.342199999999</v>
      </c>
      <c r="I76" s="154">
        <v>15524.0368</v>
      </c>
      <c r="J76" s="154">
        <v>10866.82576</v>
      </c>
      <c r="K76" s="155">
        <v>1.371</v>
      </c>
      <c r="L76" s="23"/>
    </row>
    <row r="77" spans="1:12">
      <c r="A77" s="151" t="s">
        <v>363</v>
      </c>
      <c r="B77" s="154">
        <v>681816.9105</v>
      </c>
      <c r="C77" s="154">
        <v>159327.4</v>
      </c>
      <c r="D77" s="154">
        <v>-69673.649999999994</v>
      </c>
      <c r="E77" s="154">
        <v>27766.95</v>
      </c>
      <c r="F77" s="154">
        <v>799237.61049999995</v>
      </c>
      <c r="G77" s="154">
        <v>737312.56400000001</v>
      </c>
      <c r="H77" s="154">
        <v>626715.67940000002</v>
      </c>
      <c r="I77" s="154">
        <v>172521.93109999999</v>
      </c>
      <c r="J77" s="154">
        <v>120765.35176999999</v>
      </c>
      <c r="K77" s="155">
        <v>1.1639999999999999</v>
      </c>
      <c r="L77" s="23"/>
    </row>
    <row r="78" spans="1:12">
      <c r="A78" s="151" t="s">
        <v>364</v>
      </c>
      <c r="B78" s="154">
        <v>28744.215499999998</v>
      </c>
      <c r="C78" s="154">
        <v>11384.05</v>
      </c>
      <c r="D78" s="154">
        <v>-6823.8</v>
      </c>
      <c r="E78" s="154">
        <v>478.04</v>
      </c>
      <c r="F78" s="154">
        <v>33782.505499999999</v>
      </c>
      <c r="G78" s="154">
        <v>27441.858</v>
      </c>
      <c r="H78" s="154">
        <v>23325.579300000001</v>
      </c>
      <c r="I78" s="154">
        <v>10456.9262</v>
      </c>
      <c r="J78" s="154">
        <v>7319.8483399999895</v>
      </c>
      <c r="K78" s="155">
        <v>1.2669999999999999</v>
      </c>
      <c r="L78" s="23"/>
    </row>
    <row r="79" spans="1:12">
      <c r="A79" s="151" t="s">
        <v>365</v>
      </c>
      <c r="B79" s="154">
        <v>193593.829</v>
      </c>
      <c r="C79" s="154">
        <v>46889.4</v>
      </c>
      <c r="D79" s="154">
        <v>-43577.8</v>
      </c>
      <c r="E79" s="154">
        <v>6971.19</v>
      </c>
      <c r="F79" s="154">
        <v>203876.61900000001</v>
      </c>
      <c r="G79" s="154">
        <v>199037.185</v>
      </c>
      <c r="H79" s="154">
        <v>169181.60725</v>
      </c>
      <c r="I79" s="154">
        <v>34695.011749999998</v>
      </c>
      <c r="J79" s="154">
        <v>24286.508225000001</v>
      </c>
      <c r="K79" s="155">
        <v>1.1220000000000001</v>
      </c>
      <c r="L79" s="23"/>
    </row>
    <row r="80" spans="1:12">
      <c r="A80" s="151" t="s">
        <v>366</v>
      </c>
      <c r="B80" s="154">
        <v>81163.411999999997</v>
      </c>
      <c r="C80" s="154">
        <v>11265.9</v>
      </c>
      <c r="D80" s="154">
        <v>-23879.05</v>
      </c>
      <c r="E80" s="154">
        <v>1602.25</v>
      </c>
      <c r="F80" s="154">
        <v>70152.512000000002</v>
      </c>
      <c r="G80" s="154">
        <v>75891.705000000002</v>
      </c>
      <c r="H80" s="154">
        <v>64507.949249999998</v>
      </c>
      <c r="I80" s="154">
        <v>5644.56274999999</v>
      </c>
      <c r="J80" s="154">
        <v>3951.19392499999</v>
      </c>
      <c r="K80" s="155">
        <v>1.052</v>
      </c>
      <c r="L80" s="23"/>
    </row>
    <row r="81" spans="1:12">
      <c r="A81" s="151" t="s">
        <v>367</v>
      </c>
      <c r="B81" s="154">
        <v>88061.077499999999</v>
      </c>
      <c r="C81" s="154">
        <v>18938.849999999999</v>
      </c>
      <c r="D81" s="154">
        <v>-18000.45</v>
      </c>
      <c r="E81" s="154">
        <v>3716.88</v>
      </c>
      <c r="F81" s="154">
        <v>92716.357499999998</v>
      </c>
      <c r="G81" s="154">
        <v>119264.621</v>
      </c>
      <c r="H81" s="154">
        <v>101374.92784999999</v>
      </c>
      <c r="I81" s="154">
        <v>-8658.5703499999909</v>
      </c>
      <c r="J81" s="154">
        <v>-6060.999245</v>
      </c>
      <c r="K81" s="155">
        <v>0.94899999999999995</v>
      </c>
      <c r="L81" s="23"/>
    </row>
    <row r="82" spans="1:12">
      <c r="A82" s="151" t="s">
        <v>368</v>
      </c>
      <c r="B82" s="154">
        <v>45920.891499999998</v>
      </c>
      <c r="C82" s="154">
        <v>17397.8</v>
      </c>
      <c r="D82" s="154">
        <v>-2348.5500000000002</v>
      </c>
      <c r="E82" s="154">
        <v>4162.79</v>
      </c>
      <c r="F82" s="154">
        <v>65132.931499999999</v>
      </c>
      <c r="G82" s="154">
        <v>79277.183000000005</v>
      </c>
      <c r="H82" s="154">
        <v>67385.605549999993</v>
      </c>
      <c r="I82" s="154">
        <v>-2252.6740500000101</v>
      </c>
      <c r="J82" s="154">
        <v>-1576.8718350000099</v>
      </c>
      <c r="K82" s="155">
        <v>0.98</v>
      </c>
      <c r="L82" s="23"/>
    </row>
    <row r="83" spans="1:12">
      <c r="A83" s="151" t="s">
        <v>369</v>
      </c>
      <c r="B83" s="154">
        <v>110942.9035</v>
      </c>
      <c r="C83" s="154">
        <v>49598.35</v>
      </c>
      <c r="D83" s="154">
        <v>-15862.7</v>
      </c>
      <c r="E83" s="154">
        <v>6331.31</v>
      </c>
      <c r="F83" s="154">
        <v>151009.86350000001</v>
      </c>
      <c r="G83" s="154">
        <v>143970.44</v>
      </c>
      <c r="H83" s="154">
        <v>122374.874</v>
      </c>
      <c r="I83" s="154">
        <v>28634.9895</v>
      </c>
      <c r="J83" s="154">
        <v>20044.49265</v>
      </c>
      <c r="K83" s="155">
        <v>1.139</v>
      </c>
      <c r="L83" s="23"/>
    </row>
    <row r="84" spans="1:12">
      <c r="A84" s="151" t="s">
        <v>370</v>
      </c>
      <c r="B84" s="154">
        <v>152562.6685</v>
      </c>
      <c r="C84" s="154">
        <v>101941.35</v>
      </c>
      <c r="D84" s="154">
        <v>-68663</v>
      </c>
      <c r="E84" s="154">
        <v>3411.05</v>
      </c>
      <c r="F84" s="154">
        <v>189252.06849999999</v>
      </c>
      <c r="G84" s="154">
        <v>208052.36600000001</v>
      </c>
      <c r="H84" s="154">
        <v>176844.5111</v>
      </c>
      <c r="I84" s="154">
        <v>12407.5574</v>
      </c>
      <c r="J84" s="154">
        <v>8685.2901799999909</v>
      </c>
      <c r="K84" s="155">
        <v>1.042</v>
      </c>
      <c r="L84" s="23"/>
    </row>
    <row r="85" spans="1:12" ht="18.75" customHeight="1">
      <c r="A85" s="145" t="s">
        <v>371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5"/>
      <c r="L85" s="23"/>
    </row>
    <row r="86" spans="1:12">
      <c r="A86" s="151" t="s">
        <v>372</v>
      </c>
      <c r="B86" s="154">
        <v>89774.013999999996</v>
      </c>
      <c r="C86" s="154">
        <v>11641.6</v>
      </c>
      <c r="D86" s="154">
        <v>-13868.6</v>
      </c>
      <c r="E86" s="154">
        <v>4043.79</v>
      </c>
      <c r="F86" s="154">
        <v>91590.804000000004</v>
      </c>
      <c r="G86" s="154">
        <v>98394.842999999993</v>
      </c>
      <c r="H86" s="154">
        <v>83635.616550000006</v>
      </c>
      <c r="I86" s="154">
        <v>7955.1874500000004</v>
      </c>
      <c r="J86" s="154">
        <v>5568.6312150000003</v>
      </c>
      <c r="K86" s="155">
        <v>1.0569999999999999</v>
      </c>
      <c r="L86" s="23"/>
    </row>
    <row r="87" spans="1:12">
      <c r="A87" s="151" t="s">
        <v>373</v>
      </c>
      <c r="B87" s="154">
        <v>23193.522000000001</v>
      </c>
      <c r="C87" s="154">
        <v>10370</v>
      </c>
      <c r="D87" s="154">
        <v>-4321.3999999999996</v>
      </c>
      <c r="E87" s="154">
        <v>865.64</v>
      </c>
      <c r="F87" s="154">
        <v>30107.761999999999</v>
      </c>
      <c r="G87" s="154">
        <v>31714.691999999999</v>
      </c>
      <c r="H87" s="154">
        <v>26957.4882</v>
      </c>
      <c r="I87" s="154">
        <v>3150.2737999999999</v>
      </c>
      <c r="J87" s="154">
        <v>2205.19166</v>
      </c>
      <c r="K87" s="155">
        <v>1.07</v>
      </c>
      <c r="L87" s="23"/>
    </row>
    <row r="88" spans="1:12">
      <c r="A88" s="151" t="s">
        <v>374</v>
      </c>
      <c r="B88" s="154">
        <v>148215.6225</v>
      </c>
      <c r="C88" s="154">
        <v>39967</v>
      </c>
      <c r="D88" s="154">
        <v>-37064.25</v>
      </c>
      <c r="E88" s="154">
        <v>2693.31</v>
      </c>
      <c r="F88" s="154">
        <v>153811.6825</v>
      </c>
      <c r="G88" s="154">
        <v>191506.54699999999</v>
      </c>
      <c r="H88" s="154">
        <v>162780.56495</v>
      </c>
      <c r="I88" s="154">
        <v>-8968.8824499999992</v>
      </c>
      <c r="J88" s="154">
        <v>-6278.2177149999998</v>
      </c>
      <c r="K88" s="155">
        <v>0.96699999999999997</v>
      </c>
      <c r="L88" s="23"/>
    </row>
    <row r="89" spans="1:12">
      <c r="A89" s="151" t="s">
        <v>375</v>
      </c>
      <c r="B89" s="154">
        <v>42464.405500000001</v>
      </c>
      <c r="C89" s="154">
        <v>8351.25</v>
      </c>
      <c r="D89" s="154">
        <v>-5102.55</v>
      </c>
      <c r="E89" s="154">
        <v>1707.48</v>
      </c>
      <c r="F89" s="154">
        <v>47420.585500000001</v>
      </c>
      <c r="G89" s="154">
        <v>55116.779000000002</v>
      </c>
      <c r="H89" s="154">
        <v>46849.262150000002</v>
      </c>
      <c r="I89" s="154">
        <v>571.32334999999898</v>
      </c>
      <c r="J89" s="154">
        <v>399.926344999999</v>
      </c>
      <c r="K89" s="155">
        <v>1.0069999999999999</v>
      </c>
      <c r="L89" s="23"/>
    </row>
    <row r="90" spans="1:12">
      <c r="A90" s="151" t="s">
        <v>376</v>
      </c>
      <c r="B90" s="154">
        <v>67848.148499999996</v>
      </c>
      <c r="C90" s="154">
        <v>24310.85</v>
      </c>
      <c r="D90" s="154">
        <v>-11777.6</v>
      </c>
      <c r="E90" s="154">
        <v>2177.36</v>
      </c>
      <c r="F90" s="154">
        <v>82558.758499999996</v>
      </c>
      <c r="G90" s="154">
        <v>84271.642999999996</v>
      </c>
      <c r="H90" s="154">
        <v>71630.896550000005</v>
      </c>
      <c r="I90" s="154">
        <v>10927.86195</v>
      </c>
      <c r="J90" s="154">
        <v>7649.5033649999896</v>
      </c>
      <c r="K90" s="155">
        <v>1.091</v>
      </c>
      <c r="L90" s="23"/>
    </row>
    <row r="91" spans="1:12">
      <c r="A91" s="151" t="s">
        <v>377</v>
      </c>
      <c r="B91" s="154">
        <v>36540.79</v>
      </c>
      <c r="C91" s="154">
        <v>7491.05</v>
      </c>
      <c r="D91" s="154">
        <v>-3003.05</v>
      </c>
      <c r="E91" s="154">
        <v>2044.93</v>
      </c>
      <c r="F91" s="154">
        <v>43073.72</v>
      </c>
      <c r="G91" s="154">
        <v>41881.819000000003</v>
      </c>
      <c r="H91" s="154">
        <v>35599.546150000002</v>
      </c>
      <c r="I91" s="154">
        <v>7474.1738500000001</v>
      </c>
      <c r="J91" s="154">
        <v>5231.921695</v>
      </c>
      <c r="K91" s="155">
        <v>1.125</v>
      </c>
      <c r="L91" s="23"/>
    </row>
    <row r="92" spans="1:12">
      <c r="A92" s="151" t="s">
        <v>378</v>
      </c>
      <c r="B92" s="154">
        <v>413724.95449999999</v>
      </c>
      <c r="C92" s="154">
        <v>112870.65</v>
      </c>
      <c r="D92" s="154">
        <v>-51023.8</v>
      </c>
      <c r="E92" s="154">
        <v>19598.45</v>
      </c>
      <c r="F92" s="154">
        <v>495170.25449999998</v>
      </c>
      <c r="G92" s="154">
        <v>534348.16099999996</v>
      </c>
      <c r="H92" s="154">
        <v>454195.93685</v>
      </c>
      <c r="I92" s="154">
        <v>40974.317649999997</v>
      </c>
      <c r="J92" s="154">
        <v>28682.022355000001</v>
      </c>
      <c r="K92" s="155">
        <v>1.054</v>
      </c>
      <c r="L92" s="23"/>
    </row>
    <row r="93" spans="1:12">
      <c r="A93" s="151" t="s">
        <v>379</v>
      </c>
      <c r="B93" s="154">
        <v>71502.227499999994</v>
      </c>
      <c r="C93" s="154">
        <v>8908.85</v>
      </c>
      <c r="D93" s="154">
        <v>-10427.799999999999</v>
      </c>
      <c r="E93" s="154">
        <v>2246.04</v>
      </c>
      <c r="F93" s="154">
        <v>72229.317500000005</v>
      </c>
      <c r="G93" s="154">
        <v>85134.606</v>
      </c>
      <c r="H93" s="154">
        <v>72364.415099999998</v>
      </c>
      <c r="I93" s="154">
        <v>-135.09760000000799</v>
      </c>
      <c r="J93" s="154">
        <v>-94.568320000005798</v>
      </c>
      <c r="K93" s="155">
        <v>0.999</v>
      </c>
      <c r="L93" s="23"/>
    </row>
    <row r="94" spans="1:12" ht="18.75" customHeight="1">
      <c r="A94" s="145" t="s">
        <v>380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5"/>
      <c r="L94" s="23"/>
    </row>
    <row r="95" spans="1:12">
      <c r="A95" s="151" t="s">
        <v>381</v>
      </c>
      <c r="B95" s="154">
        <v>59430.964999999997</v>
      </c>
      <c r="C95" s="154">
        <v>9550.6</v>
      </c>
      <c r="D95" s="154">
        <v>-9413.75</v>
      </c>
      <c r="E95" s="154">
        <v>2370.48</v>
      </c>
      <c r="F95" s="154">
        <v>61938.294999999998</v>
      </c>
      <c r="G95" s="154">
        <v>57516.997000000003</v>
      </c>
      <c r="H95" s="154">
        <v>48889.44745</v>
      </c>
      <c r="I95" s="154">
        <v>13048.84755</v>
      </c>
      <c r="J95" s="154">
        <v>9134.1932849999994</v>
      </c>
      <c r="K95" s="155">
        <v>1.159</v>
      </c>
      <c r="L95" s="23"/>
    </row>
    <row r="96" spans="1:12">
      <c r="A96" s="151" t="s">
        <v>382</v>
      </c>
      <c r="B96" s="154">
        <v>66547.096000000005</v>
      </c>
      <c r="C96" s="154">
        <v>4697.95</v>
      </c>
      <c r="D96" s="154">
        <v>-13325.45</v>
      </c>
      <c r="E96" s="154">
        <v>815.32</v>
      </c>
      <c r="F96" s="154">
        <v>58734.915999999997</v>
      </c>
      <c r="G96" s="154">
        <v>57942.008999999998</v>
      </c>
      <c r="H96" s="154">
        <v>49250.707649999997</v>
      </c>
      <c r="I96" s="154">
        <v>9484.2083500000099</v>
      </c>
      <c r="J96" s="154">
        <v>6638.9458450000102</v>
      </c>
      <c r="K96" s="155">
        <v>1.115</v>
      </c>
      <c r="L96" s="23"/>
    </row>
    <row r="97" spans="1:12">
      <c r="A97" s="151" t="s">
        <v>383</v>
      </c>
      <c r="B97" s="154">
        <v>86106.02</v>
      </c>
      <c r="C97" s="154">
        <v>21471.85</v>
      </c>
      <c r="D97" s="154">
        <v>-10651.35</v>
      </c>
      <c r="E97" s="154">
        <v>5523.13</v>
      </c>
      <c r="F97" s="154">
        <v>102449.65</v>
      </c>
      <c r="G97" s="154">
        <v>113861.694</v>
      </c>
      <c r="H97" s="154">
        <v>96782.439899999998</v>
      </c>
      <c r="I97" s="154">
        <v>5667.2101000000002</v>
      </c>
      <c r="J97" s="154">
        <v>3967.0470700000001</v>
      </c>
      <c r="K97" s="155">
        <v>1.0349999999999999</v>
      </c>
      <c r="L97" s="23"/>
    </row>
    <row r="98" spans="1:12">
      <c r="A98" s="151" t="s">
        <v>384</v>
      </c>
      <c r="B98" s="154">
        <v>34102.881999999998</v>
      </c>
      <c r="C98" s="154">
        <v>5009.8999999999996</v>
      </c>
      <c r="D98" s="154">
        <v>-4233</v>
      </c>
      <c r="E98" s="154">
        <v>481.1</v>
      </c>
      <c r="F98" s="154">
        <v>35360.881999999998</v>
      </c>
      <c r="G98" s="154">
        <v>30016.14</v>
      </c>
      <c r="H98" s="154">
        <v>25513.719000000001</v>
      </c>
      <c r="I98" s="154">
        <v>9847.1630000000005</v>
      </c>
      <c r="J98" s="154">
        <v>6893.0141000000003</v>
      </c>
      <c r="K98" s="155">
        <v>1.23</v>
      </c>
      <c r="L98" s="23"/>
    </row>
    <row r="99" spans="1:12">
      <c r="A99" s="151" t="s">
        <v>385</v>
      </c>
      <c r="B99" s="154">
        <v>320231.46100000001</v>
      </c>
      <c r="C99" s="154">
        <v>80661.600000000006</v>
      </c>
      <c r="D99" s="154">
        <v>-4941.05</v>
      </c>
      <c r="E99" s="154">
        <v>29031.07</v>
      </c>
      <c r="F99" s="154">
        <v>424983.08100000001</v>
      </c>
      <c r="G99" s="154">
        <v>519982.35200000001</v>
      </c>
      <c r="H99" s="154">
        <v>441984.99920000002</v>
      </c>
      <c r="I99" s="154">
        <v>-17001.9182</v>
      </c>
      <c r="J99" s="154">
        <v>-11901.34274</v>
      </c>
      <c r="K99" s="155">
        <v>0.97699999999999998</v>
      </c>
      <c r="L99" s="23"/>
    </row>
    <row r="100" spans="1:12">
      <c r="A100" s="151" t="s">
        <v>386</v>
      </c>
      <c r="B100" s="154">
        <v>94321.436000000002</v>
      </c>
      <c r="C100" s="154">
        <v>16078.6</v>
      </c>
      <c r="D100" s="154">
        <v>-25233.95</v>
      </c>
      <c r="E100" s="154">
        <v>1814.92</v>
      </c>
      <c r="F100" s="154">
        <v>86981.005999999994</v>
      </c>
      <c r="G100" s="154">
        <v>88128.513999999996</v>
      </c>
      <c r="H100" s="154">
        <v>74909.236900000004</v>
      </c>
      <c r="I100" s="154">
        <v>12071.7691</v>
      </c>
      <c r="J100" s="154">
        <v>8450.23837000001</v>
      </c>
      <c r="K100" s="155">
        <v>1.0960000000000001</v>
      </c>
      <c r="L100" s="23"/>
    </row>
    <row r="101" spans="1:12">
      <c r="A101" s="151" t="s">
        <v>387</v>
      </c>
      <c r="B101" s="154">
        <v>68840.288</v>
      </c>
      <c r="C101" s="154">
        <v>13453.8</v>
      </c>
      <c r="D101" s="154">
        <v>-4481.2</v>
      </c>
      <c r="E101" s="154">
        <v>5282.07</v>
      </c>
      <c r="F101" s="154">
        <v>83094.957999999999</v>
      </c>
      <c r="G101" s="154">
        <v>94065.035000000003</v>
      </c>
      <c r="H101" s="154">
        <v>79955.279750000002</v>
      </c>
      <c r="I101" s="154">
        <v>3139.6782500000099</v>
      </c>
      <c r="J101" s="154">
        <v>2197.7747750000099</v>
      </c>
      <c r="K101" s="155">
        <v>1.0229999999999999</v>
      </c>
      <c r="L101" s="23"/>
    </row>
    <row r="102" spans="1:12">
      <c r="A102" s="151" t="s">
        <v>388</v>
      </c>
      <c r="B102" s="154">
        <v>128967.003</v>
      </c>
      <c r="C102" s="154">
        <v>21681.8</v>
      </c>
      <c r="D102" s="154">
        <v>-27170.25</v>
      </c>
      <c r="E102" s="154">
        <v>4921.5</v>
      </c>
      <c r="F102" s="154">
        <v>128400.053</v>
      </c>
      <c r="G102" s="154">
        <v>133152.861</v>
      </c>
      <c r="H102" s="154">
        <v>113179.93184999999</v>
      </c>
      <c r="I102" s="154">
        <v>15220.121150000001</v>
      </c>
      <c r="J102" s="154">
        <v>10654.084805</v>
      </c>
      <c r="K102" s="155">
        <v>1.08</v>
      </c>
      <c r="L102" s="23"/>
    </row>
    <row r="103" spans="1:12">
      <c r="A103" s="151" t="s">
        <v>389</v>
      </c>
      <c r="B103" s="154">
        <v>97487.098499999993</v>
      </c>
      <c r="C103" s="154">
        <v>26097.55</v>
      </c>
      <c r="D103" s="154">
        <v>-15652.75</v>
      </c>
      <c r="E103" s="154">
        <v>7107.02</v>
      </c>
      <c r="F103" s="154">
        <v>115038.9185</v>
      </c>
      <c r="G103" s="154">
        <v>144618.11300000001</v>
      </c>
      <c r="H103" s="154">
        <v>122925.39605</v>
      </c>
      <c r="I103" s="154">
        <v>-7886.4775500000096</v>
      </c>
      <c r="J103" s="154">
        <v>-5520.5342850000097</v>
      </c>
      <c r="K103" s="155">
        <v>0.96199999999999997</v>
      </c>
      <c r="L103" s="23"/>
    </row>
    <row r="104" spans="1:12">
      <c r="A104" s="151" t="s">
        <v>390</v>
      </c>
      <c r="B104" s="154">
        <v>26100.3655</v>
      </c>
      <c r="C104" s="154">
        <v>4621.45</v>
      </c>
      <c r="D104" s="154">
        <v>-3490.95</v>
      </c>
      <c r="E104" s="154">
        <v>1723.29</v>
      </c>
      <c r="F104" s="154">
        <v>28954.155500000001</v>
      </c>
      <c r="G104" s="154">
        <v>38450.400999999998</v>
      </c>
      <c r="H104" s="154">
        <v>32682.840850000001</v>
      </c>
      <c r="I104" s="154">
        <v>-3728.6853500000002</v>
      </c>
      <c r="J104" s="154">
        <v>-2610.079745</v>
      </c>
      <c r="K104" s="155">
        <v>0.93200000000000005</v>
      </c>
      <c r="L104" s="23"/>
    </row>
    <row r="105" spans="1:12">
      <c r="A105" s="151" t="s">
        <v>391</v>
      </c>
      <c r="B105" s="154">
        <v>82432.460000000006</v>
      </c>
      <c r="C105" s="154">
        <v>18576.75</v>
      </c>
      <c r="D105" s="154">
        <v>-8423.5</v>
      </c>
      <c r="E105" s="154">
        <v>2997.61</v>
      </c>
      <c r="F105" s="154">
        <v>95583.32</v>
      </c>
      <c r="G105" s="154">
        <v>95478.933999999994</v>
      </c>
      <c r="H105" s="154">
        <v>81157.093900000007</v>
      </c>
      <c r="I105" s="154">
        <v>14426.2261</v>
      </c>
      <c r="J105" s="154">
        <v>10098.358270000001</v>
      </c>
      <c r="K105" s="155">
        <v>1.1060000000000001</v>
      </c>
      <c r="L105" s="23"/>
    </row>
    <row r="106" spans="1:12">
      <c r="A106" s="151" t="s">
        <v>392</v>
      </c>
      <c r="B106" s="154">
        <v>149776.8855</v>
      </c>
      <c r="C106" s="154">
        <v>53474.35</v>
      </c>
      <c r="D106" s="154">
        <v>-11562.55</v>
      </c>
      <c r="E106" s="154">
        <v>6233.9</v>
      </c>
      <c r="F106" s="154">
        <v>197922.58549999999</v>
      </c>
      <c r="G106" s="154">
        <v>250769.21400000001</v>
      </c>
      <c r="H106" s="154">
        <v>213153.83189999999</v>
      </c>
      <c r="I106" s="154">
        <v>-15231.2464</v>
      </c>
      <c r="J106" s="154">
        <v>-10661.87248</v>
      </c>
      <c r="K106" s="155">
        <v>0.95699999999999996</v>
      </c>
      <c r="L106" s="23"/>
    </row>
    <row r="107" spans="1:12" ht="18.75" customHeight="1">
      <c r="A107" s="145" t="s">
        <v>393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5"/>
      <c r="L107" s="23"/>
    </row>
    <row r="108" spans="1:12">
      <c r="A108" s="151" t="s">
        <v>394</v>
      </c>
      <c r="B108" s="154">
        <v>170177.66699999999</v>
      </c>
      <c r="C108" s="154">
        <v>52601.4</v>
      </c>
      <c r="D108" s="154">
        <v>-532.95000000000005</v>
      </c>
      <c r="E108" s="154">
        <v>28321.15</v>
      </c>
      <c r="F108" s="154">
        <v>250567.26699999999</v>
      </c>
      <c r="G108" s="154">
        <v>369711.16399999999</v>
      </c>
      <c r="H108" s="154">
        <v>314254.48940000002</v>
      </c>
      <c r="I108" s="154">
        <v>-63687.222399999999</v>
      </c>
      <c r="J108" s="154">
        <v>-44581.055679999998</v>
      </c>
      <c r="K108" s="155">
        <v>0.879</v>
      </c>
      <c r="L108" s="23"/>
    </row>
    <row r="109" spans="1:12" ht="18.75" customHeight="1">
      <c r="A109" s="145" t="s">
        <v>395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5"/>
      <c r="L109" s="23"/>
    </row>
    <row r="110" spans="1:12">
      <c r="A110" s="151" t="s">
        <v>396</v>
      </c>
      <c r="B110" s="154">
        <v>141766.01999999999</v>
      </c>
      <c r="C110" s="154">
        <v>59456.65</v>
      </c>
      <c r="D110" s="154">
        <v>-5510.55</v>
      </c>
      <c r="E110" s="154">
        <v>5916.85</v>
      </c>
      <c r="F110" s="154">
        <v>201628.97</v>
      </c>
      <c r="G110" s="154">
        <v>205006.079</v>
      </c>
      <c r="H110" s="154">
        <v>174255.16714999999</v>
      </c>
      <c r="I110" s="154">
        <v>27373.80285</v>
      </c>
      <c r="J110" s="154">
        <v>19161.661994999999</v>
      </c>
      <c r="K110" s="155">
        <v>1.093</v>
      </c>
      <c r="L110" s="23"/>
    </row>
    <row r="111" spans="1:12">
      <c r="A111" s="151" t="s">
        <v>397</v>
      </c>
      <c r="B111" s="154">
        <v>322663.80300000001</v>
      </c>
      <c r="C111" s="154">
        <v>71049.8</v>
      </c>
      <c r="D111" s="154">
        <v>-40035.85</v>
      </c>
      <c r="E111" s="154">
        <v>13217.84</v>
      </c>
      <c r="F111" s="154">
        <v>366895.59299999999</v>
      </c>
      <c r="G111" s="154">
        <v>379746.36900000001</v>
      </c>
      <c r="H111" s="154">
        <v>322784.41365</v>
      </c>
      <c r="I111" s="154">
        <v>44111.179349999999</v>
      </c>
      <c r="J111" s="154">
        <v>30877.825545</v>
      </c>
      <c r="K111" s="155">
        <v>1.081</v>
      </c>
      <c r="L111" s="23"/>
    </row>
    <row r="112" spans="1:12">
      <c r="A112" s="151" t="s">
        <v>398</v>
      </c>
      <c r="B112" s="154">
        <v>72127.010999999999</v>
      </c>
      <c r="C112" s="154">
        <v>10732.95</v>
      </c>
      <c r="D112" s="154">
        <v>-19065.5</v>
      </c>
      <c r="E112" s="154">
        <v>2688.04</v>
      </c>
      <c r="F112" s="154">
        <v>66482.501000000004</v>
      </c>
      <c r="G112" s="154">
        <v>77420.320999999996</v>
      </c>
      <c r="H112" s="154">
        <v>65807.272849999994</v>
      </c>
      <c r="I112" s="154">
        <v>675.22814999999503</v>
      </c>
      <c r="J112" s="154">
        <v>472.65970499999702</v>
      </c>
      <c r="K112" s="155">
        <v>1.006</v>
      </c>
      <c r="L112" s="23"/>
    </row>
    <row r="113" spans="1:12">
      <c r="A113" s="151" t="s">
        <v>399</v>
      </c>
      <c r="B113" s="154">
        <v>126264.71</v>
      </c>
      <c r="C113" s="154">
        <v>29877.5</v>
      </c>
      <c r="D113" s="154">
        <v>-26552.3</v>
      </c>
      <c r="E113" s="154">
        <v>4088.33</v>
      </c>
      <c r="F113" s="154">
        <v>133678.24</v>
      </c>
      <c r="G113" s="154">
        <v>165423.24100000001</v>
      </c>
      <c r="H113" s="154">
        <v>140609.75485</v>
      </c>
      <c r="I113" s="154">
        <v>-6931.5148500000096</v>
      </c>
      <c r="J113" s="154">
        <v>-4852.0603950000004</v>
      </c>
      <c r="K113" s="155">
        <v>0.97099999999999997</v>
      </c>
      <c r="L113" s="23"/>
    </row>
    <row r="114" spans="1:12">
      <c r="A114" s="151" t="s">
        <v>400</v>
      </c>
      <c r="B114" s="154">
        <v>97431.438500000004</v>
      </c>
      <c r="C114" s="154">
        <v>10368.299999999999</v>
      </c>
      <c r="D114" s="154">
        <v>-22258.1</v>
      </c>
      <c r="E114" s="154">
        <v>808.35</v>
      </c>
      <c r="F114" s="154">
        <v>86349.988500000007</v>
      </c>
      <c r="G114" s="154">
        <v>100865.515</v>
      </c>
      <c r="H114" s="154">
        <v>85735.687749999997</v>
      </c>
      <c r="I114" s="154">
        <v>614.30075000000897</v>
      </c>
      <c r="J114" s="154">
        <v>430.01052500000702</v>
      </c>
      <c r="K114" s="155">
        <v>1.004</v>
      </c>
      <c r="L114" s="23"/>
    </row>
    <row r="115" spans="1:12" ht="18.75" customHeight="1">
      <c r="A115" s="145" t="s">
        <v>401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5"/>
      <c r="L115" s="23"/>
    </row>
    <row r="116" spans="1:12">
      <c r="A116" s="151" t="s">
        <v>402</v>
      </c>
      <c r="B116" s="154">
        <v>54055.6005</v>
      </c>
      <c r="C116" s="154">
        <v>7629.6</v>
      </c>
      <c r="D116" s="154">
        <v>-15113</v>
      </c>
      <c r="E116" s="154">
        <v>4022.88</v>
      </c>
      <c r="F116" s="154">
        <v>50595.080499999996</v>
      </c>
      <c r="G116" s="154">
        <v>62679.663</v>
      </c>
      <c r="H116" s="154">
        <v>53277.71355</v>
      </c>
      <c r="I116" s="154">
        <v>-2682.6330499999999</v>
      </c>
      <c r="J116" s="154">
        <v>-1877.8431350000001</v>
      </c>
      <c r="K116" s="155">
        <v>0.97</v>
      </c>
      <c r="L116" s="23"/>
    </row>
    <row r="117" spans="1:12">
      <c r="A117" s="151" t="s">
        <v>403</v>
      </c>
      <c r="B117" s="154">
        <v>52019.836000000003</v>
      </c>
      <c r="C117" s="154">
        <v>8296.85</v>
      </c>
      <c r="D117" s="154">
        <v>-6085.15</v>
      </c>
      <c r="E117" s="154">
        <v>2466.5300000000002</v>
      </c>
      <c r="F117" s="154">
        <v>56698.065999999999</v>
      </c>
      <c r="G117" s="154">
        <v>64210.322</v>
      </c>
      <c r="H117" s="154">
        <v>54578.773699999998</v>
      </c>
      <c r="I117" s="154">
        <v>2119.2922999999901</v>
      </c>
      <c r="J117" s="154">
        <v>1483.50461</v>
      </c>
      <c r="K117" s="155">
        <v>1.0229999999999999</v>
      </c>
      <c r="L117" s="23"/>
    </row>
    <row r="118" spans="1:12">
      <c r="A118" s="151" t="s">
        <v>404</v>
      </c>
      <c r="B118" s="154">
        <v>30997.054</v>
      </c>
      <c r="C118" s="154">
        <v>13740.25</v>
      </c>
      <c r="D118" s="154">
        <v>-768.4</v>
      </c>
      <c r="E118" s="154">
        <v>5526.87</v>
      </c>
      <c r="F118" s="154">
        <v>49495.773999999998</v>
      </c>
      <c r="G118" s="154">
        <v>63200.652000000002</v>
      </c>
      <c r="H118" s="154">
        <v>53720.554199999999</v>
      </c>
      <c r="I118" s="154">
        <v>-4224.7801999999901</v>
      </c>
      <c r="J118" s="154">
        <v>-2957.3461400000001</v>
      </c>
      <c r="K118" s="155">
        <v>0.95299999999999996</v>
      </c>
      <c r="L118" s="23"/>
    </row>
    <row r="119" spans="1:12">
      <c r="A119" s="151" t="s">
        <v>405</v>
      </c>
      <c r="B119" s="154">
        <v>47824.463499999998</v>
      </c>
      <c r="C119" s="154">
        <v>13808.25</v>
      </c>
      <c r="D119" s="154">
        <v>-12545.15</v>
      </c>
      <c r="E119" s="154">
        <v>2183.48</v>
      </c>
      <c r="F119" s="154">
        <v>51271.0435</v>
      </c>
      <c r="G119" s="154">
        <v>53432.955999999998</v>
      </c>
      <c r="H119" s="154">
        <v>45418.012600000002</v>
      </c>
      <c r="I119" s="154">
        <v>5853.0309000000098</v>
      </c>
      <c r="J119" s="154">
        <v>4097.1216299999996</v>
      </c>
      <c r="K119" s="155">
        <v>1.077</v>
      </c>
      <c r="L119" s="23"/>
    </row>
    <row r="120" spans="1:12">
      <c r="A120" s="151" t="s">
        <v>406</v>
      </c>
      <c r="B120" s="154">
        <v>193428.24050000001</v>
      </c>
      <c r="C120" s="154">
        <v>19226.150000000001</v>
      </c>
      <c r="D120" s="154">
        <v>-34061.199999999997</v>
      </c>
      <c r="E120" s="154">
        <v>8613.56</v>
      </c>
      <c r="F120" s="154">
        <v>187206.75049999999</v>
      </c>
      <c r="G120" s="154">
        <v>269346.48200000002</v>
      </c>
      <c r="H120" s="154">
        <v>228944.5097</v>
      </c>
      <c r="I120" s="154">
        <v>-41737.7592</v>
      </c>
      <c r="J120" s="154">
        <v>-29216.43144</v>
      </c>
      <c r="K120" s="155">
        <v>0.89200000000000002</v>
      </c>
      <c r="L120" s="23"/>
    </row>
    <row r="121" spans="1:12">
      <c r="A121" s="151" t="s">
        <v>407</v>
      </c>
      <c r="B121" s="154">
        <v>366134.26299999998</v>
      </c>
      <c r="C121" s="154">
        <v>137631.15</v>
      </c>
      <c r="D121" s="154">
        <v>-52331.1</v>
      </c>
      <c r="E121" s="154">
        <v>50585.37</v>
      </c>
      <c r="F121" s="154">
        <v>502019.68300000002</v>
      </c>
      <c r="G121" s="154">
        <v>594489.65800000005</v>
      </c>
      <c r="H121" s="154">
        <v>505316.20929999999</v>
      </c>
      <c r="I121" s="154">
        <v>-3296.52630000009</v>
      </c>
      <c r="J121" s="154">
        <v>-2307.5684100000599</v>
      </c>
      <c r="K121" s="155">
        <v>0.996</v>
      </c>
      <c r="L121" s="23"/>
    </row>
    <row r="122" spans="1:12">
      <c r="A122" s="151" t="s">
        <v>408</v>
      </c>
      <c r="B122" s="154">
        <v>240161.76800000001</v>
      </c>
      <c r="C122" s="154">
        <v>132310.15</v>
      </c>
      <c r="D122" s="154">
        <v>-101645.55</v>
      </c>
      <c r="E122" s="154">
        <v>15931.72</v>
      </c>
      <c r="F122" s="154">
        <v>286758.08799999999</v>
      </c>
      <c r="G122" s="154">
        <v>371052.61700000003</v>
      </c>
      <c r="H122" s="154">
        <v>315394.72444999998</v>
      </c>
      <c r="I122" s="154">
        <v>-28636.636450000002</v>
      </c>
      <c r="J122" s="154">
        <v>-20045.645515</v>
      </c>
      <c r="K122" s="155">
        <v>0.94599999999999995</v>
      </c>
      <c r="L122" s="23"/>
    </row>
    <row r="123" spans="1:12">
      <c r="A123" s="151" t="s">
        <v>409</v>
      </c>
      <c r="B123" s="154">
        <v>8804.0205000000005</v>
      </c>
      <c r="C123" s="154">
        <v>115164.8</v>
      </c>
      <c r="D123" s="154">
        <v>-28945.05</v>
      </c>
      <c r="E123" s="154">
        <v>1996.82</v>
      </c>
      <c r="F123" s="154">
        <v>97020.590500000006</v>
      </c>
      <c r="G123" s="154">
        <v>134635.39300000001</v>
      </c>
      <c r="H123" s="154">
        <v>114440.08405</v>
      </c>
      <c r="I123" s="154">
        <v>-17419.493549999999</v>
      </c>
      <c r="J123" s="154">
        <v>-12193.645484999999</v>
      </c>
      <c r="K123" s="155">
        <v>0.90900000000000003</v>
      </c>
      <c r="L123" s="23"/>
    </row>
    <row r="124" spans="1:12">
      <c r="A124" s="151" t="s">
        <v>410</v>
      </c>
      <c r="B124" s="154">
        <v>53524.047500000001</v>
      </c>
      <c r="C124" s="154">
        <v>5561.55</v>
      </c>
      <c r="D124" s="154">
        <v>-6069</v>
      </c>
      <c r="E124" s="154">
        <v>3782.16</v>
      </c>
      <c r="F124" s="154">
        <v>56798.7575</v>
      </c>
      <c r="G124" s="154">
        <v>83492.546000000002</v>
      </c>
      <c r="H124" s="154">
        <v>70968.664099999995</v>
      </c>
      <c r="I124" s="154">
        <v>-14169.9066</v>
      </c>
      <c r="J124" s="154">
        <v>-9918.9346199999909</v>
      </c>
      <c r="K124" s="155">
        <v>0.88100000000000001</v>
      </c>
      <c r="L124" s="23"/>
    </row>
    <row r="125" spans="1:12">
      <c r="A125" s="151" t="s">
        <v>411</v>
      </c>
      <c r="B125" s="154">
        <v>41932.852500000001</v>
      </c>
      <c r="C125" s="154">
        <v>21680.1</v>
      </c>
      <c r="D125" s="154">
        <v>-14580.05</v>
      </c>
      <c r="E125" s="154">
        <v>4983.72</v>
      </c>
      <c r="F125" s="154">
        <v>54016.622499999998</v>
      </c>
      <c r="G125" s="154">
        <v>67544.990999999995</v>
      </c>
      <c r="H125" s="154">
        <v>57413.24235</v>
      </c>
      <c r="I125" s="154">
        <v>-3396.61985000001</v>
      </c>
      <c r="J125" s="154">
        <v>-2377.6338950000099</v>
      </c>
      <c r="K125" s="155">
        <v>0.96499999999999997</v>
      </c>
      <c r="L125" s="23"/>
    </row>
    <row r="126" spans="1:12">
      <c r="A126" s="151" t="s">
        <v>412</v>
      </c>
      <c r="B126" s="154">
        <v>64046.570500000002</v>
      </c>
      <c r="C126" s="154">
        <v>26701.05</v>
      </c>
      <c r="D126" s="154">
        <v>-10950.55</v>
      </c>
      <c r="E126" s="154">
        <v>6634.59</v>
      </c>
      <c r="F126" s="154">
        <v>86431.660499999998</v>
      </c>
      <c r="G126" s="154">
        <v>100397.023</v>
      </c>
      <c r="H126" s="154">
        <v>85337.469549999994</v>
      </c>
      <c r="I126" s="154">
        <v>1094.1909499999999</v>
      </c>
      <c r="J126" s="154">
        <v>765.93366500000297</v>
      </c>
      <c r="K126" s="155">
        <v>1.008</v>
      </c>
      <c r="L126" s="23"/>
    </row>
    <row r="127" spans="1:12">
      <c r="A127" s="151" t="s">
        <v>413</v>
      </c>
      <c r="B127" s="154">
        <v>427690.04849999998</v>
      </c>
      <c r="C127" s="154">
        <v>94905.05</v>
      </c>
      <c r="D127" s="154">
        <v>-45755.5</v>
      </c>
      <c r="E127" s="154">
        <v>29386.37</v>
      </c>
      <c r="F127" s="154">
        <v>506225.96850000002</v>
      </c>
      <c r="G127" s="154">
        <v>436790.52899999998</v>
      </c>
      <c r="H127" s="154">
        <v>371271.94965000002</v>
      </c>
      <c r="I127" s="154">
        <v>134954.01884999999</v>
      </c>
      <c r="J127" s="154">
        <v>94467.813194999995</v>
      </c>
      <c r="K127" s="155">
        <v>1.216</v>
      </c>
      <c r="L127" s="23"/>
    </row>
    <row r="128" spans="1:12">
      <c r="A128" s="151" t="s">
        <v>414</v>
      </c>
      <c r="B128" s="154">
        <v>64191.286500000002</v>
      </c>
      <c r="C128" s="154">
        <v>86009.8</v>
      </c>
      <c r="D128" s="154">
        <v>-65919.199999999997</v>
      </c>
      <c r="E128" s="154">
        <v>9682.35</v>
      </c>
      <c r="F128" s="154">
        <v>93964.236499999999</v>
      </c>
      <c r="G128" s="154">
        <v>118169.98299999999</v>
      </c>
      <c r="H128" s="154">
        <v>100444.48555</v>
      </c>
      <c r="I128" s="154">
        <v>-6480.2490499999803</v>
      </c>
      <c r="J128" s="154">
        <v>-4536.1743349999897</v>
      </c>
      <c r="K128" s="155">
        <v>0.96199999999999997</v>
      </c>
      <c r="L128" s="23"/>
    </row>
    <row r="129" spans="1:12">
      <c r="A129" s="151" t="s">
        <v>415</v>
      </c>
      <c r="B129" s="154">
        <v>159852.73699999999</v>
      </c>
      <c r="C129" s="154">
        <v>183776.8</v>
      </c>
      <c r="D129" s="154">
        <v>-159692.04999999999</v>
      </c>
      <c r="E129" s="154">
        <v>10925.56</v>
      </c>
      <c r="F129" s="154">
        <v>194863.04699999999</v>
      </c>
      <c r="G129" s="154">
        <v>229323.557</v>
      </c>
      <c r="H129" s="154">
        <v>194925.02345000001</v>
      </c>
      <c r="I129" s="154">
        <v>-61.976449999987402</v>
      </c>
      <c r="J129" s="154">
        <v>-43.383514999991199</v>
      </c>
      <c r="K129" s="155">
        <v>1</v>
      </c>
      <c r="L129" s="23"/>
    </row>
    <row r="130" spans="1:12">
      <c r="A130" s="151" t="s">
        <v>416</v>
      </c>
      <c r="B130" s="154">
        <v>32305.063999999998</v>
      </c>
      <c r="C130" s="154">
        <v>16268.15</v>
      </c>
      <c r="D130" s="154">
        <v>-47.6</v>
      </c>
      <c r="E130" s="154">
        <v>8562.9</v>
      </c>
      <c r="F130" s="154">
        <v>57088.514000000003</v>
      </c>
      <c r="G130" s="154">
        <v>83745.228000000003</v>
      </c>
      <c r="H130" s="154">
        <v>71183.443799999994</v>
      </c>
      <c r="I130" s="154">
        <v>-14094.9298</v>
      </c>
      <c r="J130" s="154">
        <v>-9866.4508599999899</v>
      </c>
      <c r="K130" s="155">
        <v>0.88200000000000001</v>
      </c>
      <c r="L130" s="23"/>
    </row>
    <row r="131" spans="1:12">
      <c r="A131" s="151" t="s">
        <v>417</v>
      </c>
      <c r="B131" s="154">
        <v>429293.05650000001</v>
      </c>
      <c r="C131" s="154">
        <v>142464.25</v>
      </c>
      <c r="D131" s="154">
        <v>-6276.4</v>
      </c>
      <c r="E131" s="154">
        <v>45260.97</v>
      </c>
      <c r="F131" s="154">
        <v>610741.87650000001</v>
      </c>
      <c r="G131" s="154">
        <v>659056.73100000003</v>
      </c>
      <c r="H131" s="154">
        <v>560198.22135000001</v>
      </c>
      <c r="I131" s="154">
        <v>50543.655149999897</v>
      </c>
      <c r="J131" s="154">
        <v>35380.558604999896</v>
      </c>
      <c r="K131" s="155">
        <v>1.054</v>
      </c>
      <c r="L131" s="23"/>
    </row>
    <row r="132" spans="1:12">
      <c r="A132" s="151" t="s">
        <v>418</v>
      </c>
      <c r="B132" s="154">
        <v>1191643.0294999999</v>
      </c>
      <c r="C132" s="154">
        <v>238693.6</v>
      </c>
      <c r="D132" s="154">
        <v>-99141.45</v>
      </c>
      <c r="E132" s="154">
        <v>95132.34</v>
      </c>
      <c r="F132" s="154">
        <v>1426327.5194999999</v>
      </c>
      <c r="G132" s="154">
        <v>1608244.8430000001</v>
      </c>
      <c r="H132" s="154">
        <v>1367008.1165499999</v>
      </c>
      <c r="I132" s="154">
        <v>59319.402950000003</v>
      </c>
      <c r="J132" s="154">
        <v>41523.582065000002</v>
      </c>
      <c r="K132" s="155">
        <v>1.026</v>
      </c>
      <c r="L132" s="23"/>
    </row>
    <row r="133" spans="1:12">
      <c r="A133" s="151" t="s">
        <v>419</v>
      </c>
      <c r="B133" s="154">
        <v>35074.148999999998</v>
      </c>
      <c r="C133" s="154">
        <v>7048.2</v>
      </c>
      <c r="D133" s="154">
        <v>-4390.25</v>
      </c>
      <c r="E133" s="154">
        <v>3149.59</v>
      </c>
      <c r="F133" s="154">
        <v>40881.688999999998</v>
      </c>
      <c r="G133" s="154">
        <v>60525.207999999999</v>
      </c>
      <c r="H133" s="154">
        <v>51446.426800000001</v>
      </c>
      <c r="I133" s="154">
        <v>-10564.737800000001</v>
      </c>
      <c r="J133" s="154">
        <v>-7395.31646</v>
      </c>
      <c r="K133" s="155">
        <v>0.878</v>
      </c>
      <c r="L133" s="23"/>
    </row>
    <row r="134" spans="1:12">
      <c r="A134" s="151" t="s">
        <v>420</v>
      </c>
      <c r="B134" s="154">
        <v>11123.651</v>
      </c>
      <c r="C134" s="154">
        <v>6039.25</v>
      </c>
      <c r="D134" s="154">
        <v>0</v>
      </c>
      <c r="E134" s="154">
        <v>1528.3</v>
      </c>
      <c r="F134" s="154">
        <v>18691.201000000001</v>
      </c>
      <c r="G134" s="154">
        <v>23185.096000000001</v>
      </c>
      <c r="H134" s="154">
        <v>19707.331600000001</v>
      </c>
      <c r="I134" s="154">
        <v>-1016.1306</v>
      </c>
      <c r="J134" s="154">
        <v>-711.29142000000297</v>
      </c>
      <c r="K134" s="155">
        <v>0.96899999999999997</v>
      </c>
      <c r="L134" s="23"/>
    </row>
    <row r="135" spans="1:12">
      <c r="A135" s="151" t="s">
        <v>421</v>
      </c>
      <c r="B135" s="154">
        <v>71208.620999999999</v>
      </c>
      <c r="C135" s="154">
        <v>45308.4</v>
      </c>
      <c r="D135" s="154">
        <v>-39887.1</v>
      </c>
      <c r="E135" s="154">
        <v>9350.34</v>
      </c>
      <c r="F135" s="154">
        <v>85980.260999999999</v>
      </c>
      <c r="G135" s="154">
        <v>106517.45699999999</v>
      </c>
      <c r="H135" s="154">
        <v>90539.838449999996</v>
      </c>
      <c r="I135" s="154">
        <v>-4559.5774499999998</v>
      </c>
      <c r="J135" s="154">
        <v>-3191.7042150000002</v>
      </c>
      <c r="K135" s="155">
        <v>0.97</v>
      </c>
      <c r="L135" s="23"/>
    </row>
    <row r="136" spans="1:12">
      <c r="A136" s="151" t="s">
        <v>422</v>
      </c>
      <c r="B136" s="154">
        <v>64509.94</v>
      </c>
      <c r="C136" s="154">
        <v>17937.55</v>
      </c>
      <c r="D136" s="154">
        <v>-2769.3</v>
      </c>
      <c r="E136" s="154">
        <v>4687.75</v>
      </c>
      <c r="F136" s="154">
        <v>84365.94</v>
      </c>
      <c r="G136" s="154">
        <v>98725.62</v>
      </c>
      <c r="H136" s="154">
        <v>83916.777000000002</v>
      </c>
      <c r="I136" s="154">
        <v>449.16300000000001</v>
      </c>
      <c r="J136" s="154">
        <v>314.41410000000002</v>
      </c>
      <c r="K136" s="155">
        <v>1.0029999999999999</v>
      </c>
      <c r="L136" s="23"/>
    </row>
    <row r="137" spans="1:12">
      <c r="A137" s="151" t="s">
        <v>423</v>
      </c>
      <c r="B137" s="154">
        <v>42208.369500000001</v>
      </c>
      <c r="C137" s="154">
        <v>6278.95</v>
      </c>
      <c r="D137" s="154">
        <v>-4608.7</v>
      </c>
      <c r="E137" s="154">
        <v>4588.3</v>
      </c>
      <c r="F137" s="154">
        <v>48466.919500000004</v>
      </c>
      <c r="G137" s="154">
        <v>60496.065999999999</v>
      </c>
      <c r="H137" s="154">
        <v>51421.6561</v>
      </c>
      <c r="I137" s="154">
        <v>-2954.7366000000002</v>
      </c>
      <c r="J137" s="154">
        <v>-2068.3156199999999</v>
      </c>
      <c r="K137" s="155">
        <v>0.96599999999999997</v>
      </c>
      <c r="L137" s="23"/>
    </row>
    <row r="138" spans="1:12">
      <c r="A138" s="151" t="s">
        <v>424</v>
      </c>
      <c r="B138" s="154">
        <v>11845.8395</v>
      </c>
      <c r="C138" s="154">
        <v>51735.25</v>
      </c>
      <c r="D138" s="154">
        <v>0</v>
      </c>
      <c r="E138" s="154">
        <v>9148.5499999999993</v>
      </c>
      <c r="F138" s="154">
        <v>72729.639500000005</v>
      </c>
      <c r="G138" s="154">
        <v>89126.341</v>
      </c>
      <c r="H138" s="154">
        <v>75757.389850000007</v>
      </c>
      <c r="I138" s="154">
        <v>-3027.7503499999898</v>
      </c>
      <c r="J138" s="154">
        <v>-2119.4252449999899</v>
      </c>
      <c r="K138" s="155">
        <v>0.97599999999999998</v>
      </c>
      <c r="L138" s="23"/>
    </row>
    <row r="139" spans="1:12">
      <c r="A139" s="151" t="s">
        <v>425</v>
      </c>
      <c r="B139" s="154">
        <v>58960.637999999999</v>
      </c>
      <c r="C139" s="154">
        <v>13760.65</v>
      </c>
      <c r="D139" s="154">
        <v>-14563.05</v>
      </c>
      <c r="E139" s="154">
        <v>1701.19</v>
      </c>
      <c r="F139" s="154">
        <v>59859.428</v>
      </c>
      <c r="G139" s="154">
        <v>63107.192999999999</v>
      </c>
      <c r="H139" s="154">
        <v>53641.114049999996</v>
      </c>
      <c r="I139" s="154">
        <v>6218.3139499999997</v>
      </c>
      <c r="J139" s="154">
        <v>4352.8197650000002</v>
      </c>
      <c r="K139" s="155">
        <v>1.069</v>
      </c>
      <c r="L139" s="23"/>
    </row>
    <row r="140" spans="1:12">
      <c r="A140" s="151" t="s">
        <v>426</v>
      </c>
      <c r="B140" s="154">
        <v>37148.875500000002</v>
      </c>
      <c r="C140" s="154">
        <v>19643.5</v>
      </c>
      <c r="D140" s="154">
        <v>-216.75</v>
      </c>
      <c r="E140" s="154">
        <v>4649.67</v>
      </c>
      <c r="F140" s="154">
        <v>61225.2955</v>
      </c>
      <c r="G140" s="154">
        <v>70734.990000000005</v>
      </c>
      <c r="H140" s="154">
        <v>60124.741499999996</v>
      </c>
      <c r="I140" s="154">
        <v>1100.5540000000101</v>
      </c>
      <c r="J140" s="154">
        <v>770.38780000000804</v>
      </c>
      <c r="K140" s="155">
        <v>1.0109999999999999</v>
      </c>
      <c r="L140" s="23"/>
    </row>
    <row r="141" spans="1:12">
      <c r="A141" s="151" t="s">
        <v>427</v>
      </c>
      <c r="B141" s="154">
        <v>35971.666499999999</v>
      </c>
      <c r="C141" s="154">
        <v>11748.7</v>
      </c>
      <c r="D141" s="154">
        <v>-285.60000000000002</v>
      </c>
      <c r="E141" s="154">
        <v>11306.7</v>
      </c>
      <c r="F141" s="154">
        <v>58741.466500000002</v>
      </c>
      <c r="G141" s="154">
        <v>71727.205000000002</v>
      </c>
      <c r="H141" s="154">
        <v>60968.124250000001</v>
      </c>
      <c r="I141" s="154">
        <v>-2226.6577500000099</v>
      </c>
      <c r="J141" s="154">
        <v>-1558.660425</v>
      </c>
      <c r="K141" s="155">
        <v>0.97799999999999998</v>
      </c>
      <c r="L141" s="23"/>
    </row>
    <row r="142" spans="1:12">
      <c r="A142" s="151" t="s">
        <v>428</v>
      </c>
      <c r="B142" s="154">
        <v>146376.0595</v>
      </c>
      <c r="C142" s="154">
        <v>36875.550000000003</v>
      </c>
      <c r="D142" s="154">
        <v>-13571.95</v>
      </c>
      <c r="E142" s="154">
        <v>14168.31</v>
      </c>
      <c r="F142" s="154">
        <v>183847.96950000001</v>
      </c>
      <c r="G142" s="154">
        <v>255449.853</v>
      </c>
      <c r="H142" s="154">
        <v>217132.37505</v>
      </c>
      <c r="I142" s="154">
        <v>-33284.405550000003</v>
      </c>
      <c r="J142" s="154">
        <v>-23299.083885</v>
      </c>
      <c r="K142" s="155">
        <v>0.90900000000000003</v>
      </c>
      <c r="L142" s="23"/>
    </row>
    <row r="143" spans="1:12">
      <c r="A143" s="151" t="s">
        <v>429</v>
      </c>
      <c r="B143" s="154">
        <v>27310.970499999999</v>
      </c>
      <c r="C143" s="154">
        <v>76120.05</v>
      </c>
      <c r="D143" s="154">
        <v>-29741.5</v>
      </c>
      <c r="E143" s="154">
        <v>13405.35</v>
      </c>
      <c r="F143" s="154">
        <v>87094.870500000005</v>
      </c>
      <c r="G143" s="154">
        <v>109178.117</v>
      </c>
      <c r="H143" s="154">
        <v>92801.399449999997</v>
      </c>
      <c r="I143" s="154">
        <v>-5706.5289499999899</v>
      </c>
      <c r="J143" s="154">
        <v>-3994.5702649999898</v>
      </c>
      <c r="K143" s="155">
        <v>0.96299999999999997</v>
      </c>
      <c r="L143" s="23"/>
    </row>
    <row r="144" spans="1:12">
      <c r="A144" s="151" t="s">
        <v>430</v>
      </c>
      <c r="B144" s="154">
        <v>110835.758</v>
      </c>
      <c r="C144" s="154">
        <v>21410.65</v>
      </c>
      <c r="D144" s="154">
        <v>-12145.65</v>
      </c>
      <c r="E144" s="154">
        <v>11001.38</v>
      </c>
      <c r="F144" s="154">
        <v>131102.13800000001</v>
      </c>
      <c r="G144" s="154">
        <v>174473.44399999999</v>
      </c>
      <c r="H144" s="154">
        <v>148302.42739999999</v>
      </c>
      <c r="I144" s="154">
        <v>-17200.289400000001</v>
      </c>
      <c r="J144" s="154">
        <v>-12040.202579999999</v>
      </c>
      <c r="K144" s="155">
        <v>0.93100000000000005</v>
      </c>
      <c r="L144" s="23"/>
    </row>
    <row r="145" spans="1:12">
      <c r="A145" s="151" t="s">
        <v>431</v>
      </c>
      <c r="B145" s="154">
        <v>37633.1175</v>
      </c>
      <c r="C145" s="154">
        <v>11211.5</v>
      </c>
      <c r="D145" s="154">
        <v>-6126.8</v>
      </c>
      <c r="E145" s="154">
        <v>4778.0200000000004</v>
      </c>
      <c r="F145" s="154">
        <v>47495.837500000001</v>
      </c>
      <c r="G145" s="154">
        <v>79027.17</v>
      </c>
      <c r="H145" s="154">
        <v>67173.094500000007</v>
      </c>
      <c r="I145" s="154">
        <v>-19677.257000000001</v>
      </c>
      <c r="J145" s="154">
        <v>-13774.079900000001</v>
      </c>
      <c r="K145" s="155">
        <v>0.82599999999999996</v>
      </c>
      <c r="L145" s="23"/>
    </row>
    <row r="146" spans="1:12">
      <c r="A146" s="151" t="s">
        <v>432</v>
      </c>
      <c r="B146" s="154">
        <v>182381.122</v>
      </c>
      <c r="C146" s="154">
        <v>35264.800000000003</v>
      </c>
      <c r="D146" s="154">
        <v>-34020.400000000001</v>
      </c>
      <c r="E146" s="154">
        <v>11592.98</v>
      </c>
      <c r="F146" s="154">
        <v>195218.50200000001</v>
      </c>
      <c r="G146" s="154">
        <v>218775.15</v>
      </c>
      <c r="H146" s="154">
        <v>185958.8775</v>
      </c>
      <c r="I146" s="154">
        <v>9259.6245000000108</v>
      </c>
      <c r="J146" s="154">
        <v>6481.7371499999999</v>
      </c>
      <c r="K146" s="155">
        <v>1.03</v>
      </c>
      <c r="L146" s="23"/>
    </row>
    <row r="147" spans="1:12">
      <c r="A147" s="151" t="s">
        <v>433</v>
      </c>
      <c r="B147" s="154">
        <v>39865.083500000001</v>
      </c>
      <c r="C147" s="154">
        <v>3223.2</v>
      </c>
      <c r="D147" s="154">
        <v>-11986.7</v>
      </c>
      <c r="E147" s="154">
        <v>1159.57</v>
      </c>
      <c r="F147" s="154">
        <v>32261.1535</v>
      </c>
      <c r="G147" s="154">
        <v>44665.961000000003</v>
      </c>
      <c r="H147" s="154">
        <v>37966.066850000003</v>
      </c>
      <c r="I147" s="154">
        <v>-5704.9133499999998</v>
      </c>
      <c r="J147" s="154">
        <v>-3993.4393449999998</v>
      </c>
      <c r="K147" s="155">
        <v>0.91100000000000003</v>
      </c>
      <c r="L147" s="23"/>
    </row>
    <row r="148" spans="1:12">
      <c r="A148" s="151" t="s">
        <v>434</v>
      </c>
      <c r="B148" s="154">
        <v>48433.940499999997</v>
      </c>
      <c r="C148" s="154">
        <v>22551.35</v>
      </c>
      <c r="D148" s="154">
        <v>-7443.45</v>
      </c>
      <c r="E148" s="154">
        <v>5611.19</v>
      </c>
      <c r="F148" s="154">
        <v>69153.030499999993</v>
      </c>
      <c r="G148" s="154">
        <v>95021.040999999997</v>
      </c>
      <c r="H148" s="154">
        <v>80767.884850000002</v>
      </c>
      <c r="I148" s="154">
        <v>-11614.85435</v>
      </c>
      <c r="J148" s="154">
        <v>-8130.3980449999999</v>
      </c>
      <c r="K148" s="155">
        <v>0.91400000000000003</v>
      </c>
      <c r="L148" s="23"/>
    </row>
    <row r="149" spans="1:12" ht="19.5" customHeight="1">
      <c r="A149" s="145" t="s">
        <v>435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5"/>
      <c r="L149" s="23"/>
    </row>
    <row r="150" spans="1:12">
      <c r="A150" s="151" t="s">
        <v>436</v>
      </c>
      <c r="B150" s="154">
        <v>26044.7055</v>
      </c>
      <c r="C150" s="154">
        <v>190181.55</v>
      </c>
      <c r="D150" s="154">
        <v>-461.55</v>
      </c>
      <c r="E150" s="154">
        <v>19067.2</v>
      </c>
      <c r="F150" s="154">
        <v>234831.90549999999</v>
      </c>
      <c r="G150" s="154">
        <v>248599.717</v>
      </c>
      <c r="H150" s="154">
        <v>211309.75945000001</v>
      </c>
      <c r="I150" s="154">
        <v>23522.146049999999</v>
      </c>
      <c r="J150" s="154">
        <v>16465.502235</v>
      </c>
      <c r="K150" s="155">
        <v>1.0660000000000001</v>
      </c>
      <c r="L150" s="23"/>
    </row>
    <row r="151" spans="1:12">
      <c r="A151" s="151" t="s">
        <v>437</v>
      </c>
      <c r="B151" s="154">
        <v>374074.16200000001</v>
      </c>
      <c r="C151" s="154">
        <v>114044.5</v>
      </c>
      <c r="D151" s="154">
        <v>-31351.4</v>
      </c>
      <c r="E151" s="154">
        <v>24812.35</v>
      </c>
      <c r="F151" s="154">
        <v>481579.61200000002</v>
      </c>
      <c r="G151" s="154">
        <v>507143.25900000002</v>
      </c>
      <c r="H151" s="154">
        <v>431071.77015</v>
      </c>
      <c r="I151" s="154">
        <v>50507.841849999997</v>
      </c>
      <c r="J151" s="154">
        <v>35355.489294999999</v>
      </c>
      <c r="K151" s="155">
        <v>1.07</v>
      </c>
      <c r="L151" s="23"/>
    </row>
    <row r="152" spans="1:12">
      <c r="A152" s="151" t="s">
        <v>438</v>
      </c>
      <c r="B152" s="154">
        <v>32157.564999999999</v>
      </c>
      <c r="C152" s="154">
        <v>15555</v>
      </c>
      <c r="D152" s="154">
        <v>-7484.25</v>
      </c>
      <c r="E152" s="154">
        <v>549.78</v>
      </c>
      <c r="F152" s="154">
        <v>40778.095000000001</v>
      </c>
      <c r="G152" s="154">
        <v>43304.601999999999</v>
      </c>
      <c r="H152" s="154">
        <v>36808.911699999997</v>
      </c>
      <c r="I152" s="154">
        <v>3969.1833000000001</v>
      </c>
      <c r="J152" s="154">
        <v>2778.4283099999998</v>
      </c>
      <c r="K152" s="155">
        <v>1.0640000000000001</v>
      </c>
      <c r="L152" s="23"/>
    </row>
    <row r="153" spans="1:12">
      <c r="A153" s="151" t="s">
        <v>439</v>
      </c>
      <c r="B153" s="154">
        <v>364209.81849999999</v>
      </c>
      <c r="C153" s="154">
        <v>96367.9</v>
      </c>
      <c r="D153" s="154">
        <v>-36223.599999999999</v>
      </c>
      <c r="E153" s="154">
        <v>13139.98</v>
      </c>
      <c r="F153" s="154">
        <v>437494.09850000002</v>
      </c>
      <c r="G153" s="154">
        <v>368595.46600000001</v>
      </c>
      <c r="H153" s="154">
        <v>313306.14610000001</v>
      </c>
      <c r="I153" s="154">
        <v>124187.95239999999</v>
      </c>
      <c r="J153" s="154">
        <v>86931.566680000004</v>
      </c>
      <c r="K153" s="155">
        <v>1.236</v>
      </c>
      <c r="L153" s="23"/>
    </row>
    <row r="154" spans="1:12">
      <c r="A154" s="151" t="s">
        <v>440</v>
      </c>
      <c r="B154" s="154">
        <v>100673.6335</v>
      </c>
      <c r="C154" s="154">
        <v>31669.3</v>
      </c>
      <c r="D154" s="154">
        <v>-19996.25</v>
      </c>
      <c r="E154" s="154">
        <v>5803.8</v>
      </c>
      <c r="F154" s="154">
        <v>118150.4835</v>
      </c>
      <c r="G154" s="154">
        <v>130959.09600000001</v>
      </c>
      <c r="H154" s="154">
        <v>111315.2316</v>
      </c>
      <c r="I154" s="154">
        <v>6835.2518999999902</v>
      </c>
      <c r="J154" s="154">
        <v>4784.6763299999902</v>
      </c>
      <c r="K154" s="155">
        <v>1.0369999999999999</v>
      </c>
      <c r="L154" s="23"/>
    </row>
    <row r="155" spans="1:12">
      <c r="A155" s="151" t="s">
        <v>441</v>
      </c>
      <c r="B155" s="154">
        <v>220705.815</v>
      </c>
      <c r="C155" s="154">
        <v>39024.35</v>
      </c>
      <c r="D155" s="154">
        <v>-28495.4</v>
      </c>
      <c r="E155" s="154">
        <v>13661.37</v>
      </c>
      <c r="F155" s="154">
        <v>244896.13500000001</v>
      </c>
      <c r="G155" s="154">
        <v>274849.30200000003</v>
      </c>
      <c r="H155" s="154">
        <v>233621.90669999999</v>
      </c>
      <c r="I155" s="154">
        <v>11274.228300000001</v>
      </c>
      <c r="J155" s="154">
        <v>7891.9598099999903</v>
      </c>
      <c r="K155" s="155">
        <v>1.0289999999999999</v>
      </c>
      <c r="L155" s="23"/>
    </row>
    <row r="156" spans="1:12" ht="18.75" customHeight="1">
      <c r="A156" s="145" t="s">
        <v>442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5"/>
      <c r="L156" s="23"/>
    </row>
    <row r="157" spans="1:12">
      <c r="A157" s="151" t="s">
        <v>443</v>
      </c>
      <c r="B157" s="154">
        <v>141567.0355</v>
      </c>
      <c r="C157" s="154">
        <v>35948.199999999997</v>
      </c>
      <c r="D157" s="154">
        <v>-18699.150000000001</v>
      </c>
      <c r="E157" s="154">
        <v>4403.51</v>
      </c>
      <c r="F157" s="154">
        <v>163219.5955</v>
      </c>
      <c r="G157" s="154">
        <v>148730.791</v>
      </c>
      <c r="H157" s="154">
        <v>126421.17234999999</v>
      </c>
      <c r="I157" s="154">
        <v>36798.423150000002</v>
      </c>
      <c r="J157" s="154">
        <v>25758.896205000001</v>
      </c>
      <c r="K157" s="155">
        <v>1.173</v>
      </c>
      <c r="L157" s="23"/>
    </row>
    <row r="158" spans="1:12">
      <c r="A158" s="151" t="s">
        <v>444</v>
      </c>
      <c r="B158" s="154">
        <v>268677.77750000003</v>
      </c>
      <c r="C158" s="154">
        <v>45492</v>
      </c>
      <c r="D158" s="154">
        <v>-87506.65</v>
      </c>
      <c r="E158" s="154">
        <v>10611.4</v>
      </c>
      <c r="F158" s="154">
        <v>237274.5275</v>
      </c>
      <c r="G158" s="154">
        <v>283622.71500000003</v>
      </c>
      <c r="H158" s="154">
        <v>241079.30775000001</v>
      </c>
      <c r="I158" s="154">
        <v>-3804.7802500000098</v>
      </c>
      <c r="J158" s="154">
        <v>-2663.3461750000101</v>
      </c>
      <c r="K158" s="155">
        <v>0.99099999999999999</v>
      </c>
      <c r="L158" s="23"/>
    </row>
    <row r="159" spans="1:12">
      <c r="A159" s="151" t="s">
        <v>445</v>
      </c>
      <c r="B159" s="154">
        <v>37551.019</v>
      </c>
      <c r="C159" s="154">
        <v>9928.85</v>
      </c>
      <c r="D159" s="154">
        <v>-7872.7</v>
      </c>
      <c r="E159" s="154">
        <v>3451.51</v>
      </c>
      <c r="F159" s="154">
        <v>43058.678999999996</v>
      </c>
      <c r="G159" s="154">
        <v>51711.71</v>
      </c>
      <c r="H159" s="154">
        <v>43954.953500000003</v>
      </c>
      <c r="I159" s="154">
        <v>-896.27449999999203</v>
      </c>
      <c r="J159" s="154">
        <v>-627.39214999999501</v>
      </c>
      <c r="K159" s="155">
        <v>0.98799999999999999</v>
      </c>
      <c r="L159" s="23"/>
    </row>
    <row r="160" spans="1:12">
      <c r="A160" s="151" t="s">
        <v>446</v>
      </c>
      <c r="B160" s="154">
        <v>41917.546000000002</v>
      </c>
      <c r="C160" s="154">
        <v>16651.5</v>
      </c>
      <c r="D160" s="154">
        <v>-10877.45</v>
      </c>
      <c r="E160" s="154">
        <v>3085.84</v>
      </c>
      <c r="F160" s="154">
        <v>50777.436000000002</v>
      </c>
      <c r="G160" s="154">
        <v>42732.432000000001</v>
      </c>
      <c r="H160" s="154">
        <v>36322.567199999998</v>
      </c>
      <c r="I160" s="154">
        <v>14454.8688</v>
      </c>
      <c r="J160" s="154">
        <v>10118.408160000001</v>
      </c>
      <c r="K160" s="155">
        <v>1.2370000000000001</v>
      </c>
      <c r="L160" s="23"/>
    </row>
    <row r="161" spans="1:12">
      <c r="A161" s="151" t="s">
        <v>447</v>
      </c>
      <c r="B161" s="154">
        <v>380525.15600000002</v>
      </c>
      <c r="C161" s="154">
        <v>352574.9</v>
      </c>
      <c r="D161" s="154">
        <v>-266800.55</v>
      </c>
      <c r="E161" s="154">
        <v>34856.120000000003</v>
      </c>
      <c r="F161" s="154">
        <v>501155.62599999999</v>
      </c>
      <c r="G161" s="154">
        <v>604804.37600000005</v>
      </c>
      <c r="H161" s="154">
        <v>514083.71960000001</v>
      </c>
      <c r="I161" s="154">
        <v>-12928.0936</v>
      </c>
      <c r="J161" s="154">
        <v>-9049.6655200000205</v>
      </c>
      <c r="K161" s="155">
        <v>0.98499999999999999</v>
      </c>
      <c r="L161" s="23"/>
    </row>
    <row r="162" spans="1:12">
      <c r="A162" s="151" t="s">
        <v>448</v>
      </c>
      <c r="B162" s="154">
        <v>31283.703000000001</v>
      </c>
      <c r="C162" s="154">
        <v>3598.05</v>
      </c>
      <c r="D162" s="154">
        <v>-6246.65</v>
      </c>
      <c r="E162" s="154">
        <v>1107.8900000000001</v>
      </c>
      <c r="F162" s="154">
        <v>29742.992999999999</v>
      </c>
      <c r="G162" s="154">
        <v>43528.991000000002</v>
      </c>
      <c r="H162" s="154">
        <v>36999.642350000002</v>
      </c>
      <c r="I162" s="154">
        <v>-7256.6493500000097</v>
      </c>
      <c r="J162" s="154">
        <v>-5079.6545450000003</v>
      </c>
      <c r="K162" s="155">
        <v>0.88300000000000001</v>
      </c>
      <c r="L162" s="23"/>
    </row>
    <row r="163" spans="1:12">
      <c r="A163" s="151" t="s">
        <v>449</v>
      </c>
      <c r="B163" s="154">
        <v>37343.6855</v>
      </c>
      <c r="C163" s="154">
        <v>5673.75</v>
      </c>
      <c r="D163" s="154">
        <v>-14090.45</v>
      </c>
      <c r="E163" s="154">
        <v>940.95</v>
      </c>
      <c r="F163" s="154">
        <v>29867.9355</v>
      </c>
      <c r="G163" s="154">
        <v>36966.542999999998</v>
      </c>
      <c r="H163" s="154">
        <v>31421.561549999999</v>
      </c>
      <c r="I163" s="154">
        <v>-1553.6260500000001</v>
      </c>
      <c r="J163" s="154">
        <v>-1087.538235</v>
      </c>
      <c r="K163" s="155">
        <v>0.97099999999999997</v>
      </c>
      <c r="L163" s="23"/>
    </row>
    <row r="164" spans="1:12">
      <c r="A164" s="151" t="s">
        <v>450</v>
      </c>
      <c r="B164" s="154">
        <v>168930.883</v>
      </c>
      <c r="C164" s="154">
        <v>17737.8</v>
      </c>
      <c r="D164" s="154">
        <v>-43441.8</v>
      </c>
      <c r="E164" s="154">
        <v>13263.57</v>
      </c>
      <c r="F164" s="154">
        <v>156490.45300000001</v>
      </c>
      <c r="G164" s="154">
        <v>220324.715</v>
      </c>
      <c r="H164" s="154">
        <v>187276.00774999999</v>
      </c>
      <c r="I164" s="154">
        <v>-30785.554749999999</v>
      </c>
      <c r="J164" s="154">
        <v>-21549.888325</v>
      </c>
      <c r="K164" s="155">
        <v>0.90200000000000002</v>
      </c>
      <c r="L164" s="23"/>
    </row>
    <row r="165" spans="1:12">
      <c r="A165" s="151" t="s">
        <v>451</v>
      </c>
      <c r="B165" s="154">
        <v>12204.8465</v>
      </c>
      <c r="C165" s="154">
        <v>3447.6</v>
      </c>
      <c r="D165" s="154">
        <v>-622.20000000000005</v>
      </c>
      <c r="E165" s="154">
        <v>562.19000000000005</v>
      </c>
      <c r="F165" s="154">
        <v>15592.4365</v>
      </c>
      <c r="G165" s="154">
        <v>20256.778999999999</v>
      </c>
      <c r="H165" s="154">
        <v>17218.262149999999</v>
      </c>
      <c r="I165" s="154">
        <v>-1625.82565</v>
      </c>
      <c r="J165" s="154">
        <v>-1138.077955</v>
      </c>
      <c r="K165" s="155">
        <v>0.94399999999999995</v>
      </c>
      <c r="L165" s="23"/>
    </row>
    <row r="166" spans="1:12">
      <c r="A166" s="151" t="s">
        <v>452</v>
      </c>
      <c r="B166" s="154">
        <v>42717.658499999998</v>
      </c>
      <c r="C166" s="154">
        <v>7168.05</v>
      </c>
      <c r="D166" s="154">
        <v>-18280.95</v>
      </c>
      <c r="E166" s="154">
        <v>217.09</v>
      </c>
      <c r="F166" s="154">
        <v>31821.8485</v>
      </c>
      <c r="G166" s="154">
        <v>38957.781999999999</v>
      </c>
      <c r="H166" s="154">
        <v>33114.114699999998</v>
      </c>
      <c r="I166" s="154">
        <v>-1292.2662</v>
      </c>
      <c r="J166" s="154">
        <v>-904.58633999999904</v>
      </c>
      <c r="K166" s="155">
        <v>0.97699999999999998</v>
      </c>
      <c r="L166" s="23"/>
    </row>
    <row r="167" spans="1:12">
      <c r="A167" s="151" t="s">
        <v>453</v>
      </c>
      <c r="B167" s="154">
        <v>24696.342000000001</v>
      </c>
      <c r="C167" s="154">
        <v>5714.55</v>
      </c>
      <c r="D167" s="154">
        <v>-5491.85</v>
      </c>
      <c r="E167" s="154">
        <v>1299.99</v>
      </c>
      <c r="F167" s="154">
        <v>26219.031999999999</v>
      </c>
      <c r="G167" s="154">
        <v>30973.713</v>
      </c>
      <c r="H167" s="154">
        <v>26327.656050000001</v>
      </c>
      <c r="I167" s="154">
        <v>-108.62404999999499</v>
      </c>
      <c r="J167" s="154">
        <v>-76.036834999996401</v>
      </c>
      <c r="K167" s="155">
        <v>0.998</v>
      </c>
      <c r="L167" s="23"/>
    </row>
    <row r="168" spans="1:12">
      <c r="A168" s="151" t="s">
        <v>454</v>
      </c>
      <c r="B168" s="154">
        <v>2252955.3859999999</v>
      </c>
      <c r="C168" s="154">
        <v>1130753.3</v>
      </c>
      <c r="D168" s="154">
        <v>-500749.45</v>
      </c>
      <c r="E168" s="154">
        <v>160849.57999999999</v>
      </c>
      <c r="F168" s="154">
        <v>3043808.8160000001</v>
      </c>
      <c r="G168" s="154">
        <v>2973853.7030000002</v>
      </c>
      <c r="H168" s="154">
        <v>2527775.6475499999</v>
      </c>
      <c r="I168" s="154">
        <v>516033.16844999901</v>
      </c>
      <c r="J168" s="154">
        <v>361223.217914999</v>
      </c>
      <c r="K168" s="155">
        <v>1.121</v>
      </c>
      <c r="L168" s="23"/>
    </row>
    <row r="169" spans="1:12">
      <c r="A169" s="151" t="s">
        <v>455</v>
      </c>
      <c r="B169" s="154">
        <v>63732.091500000002</v>
      </c>
      <c r="C169" s="154">
        <v>15585.6</v>
      </c>
      <c r="D169" s="154">
        <v>-17801.55</v>
      </c>
      <c r="E169" s="154">
        <v>666.06</v>
      </c>
      <c r="F169" s="154">
        <v>62182.201500000003</v>
      </c>
      <c r="G169" s="154">
        <v>66603.551000000007</v>
      </c>
      <c r="H169" s="154">
        <v>56613.018349999998</v>
      </c>
      <c r="I169" s="154">
        <v>5569.1831499999898</v>
      </c>
      <c r="J169" s="154">
        <v>3898.4282049999902</v>
      </c>
      <c r="K169" s="155">
        <v>1.0589999999999999</v>
      </c>
      <c r="L169" s="23"/>
    </row>
    <row r="170" spans="1:12">
      <c r="A170" s="151" t="s">
        <v>456</v>
      </c>
      <c r="B170" s="154">
        <v>25954.258000000002</v>
      </c>
      <c r="C170" s="154">
        <v>9521.7000000000007</v>
      </c>
      <c r="D170" s="154">
        <v>-6709.9</v>
      </c>
      <c r="E170" s="154">
        <v>2370.14</v>
      </c>
      <c r="F170" s="154">
        <v>31136.198</v>
      </c>
      <c r="G170" s="154">
        <v>37212.555999999997</v>
      </c>
      <c r="H170" s="154">
        <v>31630.672600000002</v>
      </c>
      <c r="I170" s="154">
        <v>-494.47460000000098</v>
      </c>
      <c r="J170" s="154">
        <v>-346.13222000000098</v>
      </c>
      <c r="K170" s="155">
        <v>0.99099999999999999</v>
      </c>
      <c r="L170" s="23"/>
    </row>
    <row r="171" spans="1:12">
      <c r="A171" s="151" t="s">
        <v>457</v>
      </c>
      <c r="B171" s="154">
        <v>51307.387999999999</v>
      </c>
      <c r="C171" s="154">
        <v>3642.25</v>
      </c>
      <c r="D171" s="154">
        <v>-21285.7</v>
      </c>
      <c r="E171" s="154">
        <v>2824.89</v>
      </c>
      <c r="F171" s="154">
        <v>36488.828000000001</v>
      </c>
      <c r="G171" s="154">
        <v>53682.607000000004</v>
      </c>
      <c r="H171" s="154">
        <v>45630.215949999998</v>
      </c>
      <c r="I171" s="154">
        <v>-9141.3879500000094</v>
      </c>
      <c r="J171" s="154">
        <v>-6398.9715650000098</v>
      </c>
      <c r="K171" s="155">
        <v>0.88100000000000001</v>
      </c>
      <c r="L171" s="23"/>
    </row>
    <row r="172" spans="1:12">
      <c r="A172" s="151" t="s">
        <v>458</v>
      </c>
      <c r="B172" s="154">
        <v>127640.9035</v>
      </c>
      <c r="C172" s="154">
        <v>46294.400000000001</v>
      </c>
      <c r="D172" s="154">
        <v>-8386.9500000000007</v>
      </c>
      <c r="E172" s="154">
        <v>8021.79</v>
      </c>
      <c r="F172" s="154">
        <v>173570.14350000001</v>
      </c>
      <c r="G172" s="154">
        <v>195301.071</v>
      </c>
      <c r="H172" s="154">
        <v>166005.91034999999</v>
      </c>
      <c r="I172" s="154">
        <v>7564.23315000001</v>
      </c>
      <c r="J172" s="154">
        <v>5294.96320500001</v>
      </c>
      <c r="K172" s="155">
        <v>1.0269999999999999</v>
      </c>
      <c r="L172" s="23"/>
    </row>
    <row r="173" spans="1:12">
      <c r="A173" s="151" t="s">
        <v>459</v>
      </c>
      <c r="B173" s="154">
        <v>25478.365000000002</v>
      </c>
      <c r="C173" s="154">
        <v>10783.1</v>
      </c>
      <c r="D173" s="154">
        <v>-7989.15</v>
      </c>
      <c r="E173" s="154">
        <v>1191.53</v>
      </c>
      <c r="F173" s="154">
        <v>29463.845000000001</v>
      </c>
      <c r="G173" s="154">
        <v>24903.785</v>
      </c>
      <c r="H173" s="154">
        <v>21168.217250000002</v>
      </c>
      <c r="I173" s="154">
        <v>8295.6277499999997</v>
      </c>
      <c r="J173" s="154">
        <v>5806.9394249999996</v>
      </c>
      <c r="K173" s="155">
        <v>1.2330000000000001</v>
      </c>
      <c r="L173" s="23"/>
    </row>
    <row r="174" spans="1:12">
      <c r="A174" s="151" t="s">
        <v>460</v>
      </c>
      <c r="B174" s="154">
        <v>177786.389</v>
      </c>
      <c r="C174" s="154">
        <v>54689.85</v>
      </c>
      <c r="D174" s="154">
        <v>-13769.15</v>
      </c>
      <c r="E174" s="154">
        <v>3123.92</v>
      </c>
      <c r="F174" s="154">
        <v>221831.00899999999</v>
      </c>
      <c r="G174" s="154">
        <v>212134.00899999999</v>
      </c>
      <c r="H174" s="154">
        <v>180313.90765000001</v>
      </c>
      <c r="I174" s="154">
        <v>41517.101349999997</v>
      </c>
      <c r="J174" s="154">
        <v>29061.970945000001</v>
      </c>
      <c r="K174" s="155">
        <v>1.137</v>
      </c>
      <c r="L174" s="23"/>
    </row>
    <row r="175" spans="1:12">
      <c r="A175" s="151" t="s">
        <v>461</v>
      </c>
      <c r="B175" s="154">
        <v>91786.123000000007</v>
      </c>
      <c r="C175" s="154">
        <v>88322.65</v>
      </c>
      <c r="D175" s="154">
        <v>-6270.45</v>
      </c>
      <c r="E175" s="154">
        <v>7596.79</v>
      </c>
      <c r="F175" s="154">
        <v>181435.11300000001</v>
      </c>
      <c r="G175" s="154">
        <v>200226.72200000001</v>
      </c>
      <c r="H175" s="154">
        <v>170192.71369999999</v>
      </c>
      <c r="I175" s="154">
        <v>11242.399299999999</v>
      </c>
      <c r="J175" s="154">
        <v>7869.6795099999899</v>
      </c>
      <c r="K175" s="155">
        <v>1.0389999999999999</v>
      </c>
      <c r="L175" s="23"/>
    </row>
    <row r="176" spans="1:12">
      <c r="A176" s="151" t="s">
        <v>462</v>
      </c>
      <c r="B176" s="154">
        <v>214226.99100000001</v>
      </c>
      <c r="C176" s="154">
        <v>24754.55</v>
      </c>
      <c r="D176" s="154">
        <v>-37521.550000000003</v>
      </c>
      <c r="E176" s="154">
        <v>6387.75</v>
      </c>
      <c r="F176" s="154">
        <v>207847.74100000001</v>
      </c>
      <c r="G176" s="154">
        <v>226667.7</v>
      </c>
      <c r="H176" s="154">
        <v>192667.54500000001</v>
      </c>
      <c r="I176" s="154">
        <v>15180.196</v>
      </c>
      <c r="J176" s="154">
        <v>10626.137199999999</v>
      </c>
      <c r="K176" s="155">
        <v>1.0469999999999999</v>
      </c>
      <c r="L176" s="23"/>
    </row>
    <row r="177" spans="1:12">
      <c r="A177" s="151" t="s">
        <v>463</v>
      </c>
      <c r="B177" s="154">
        <v>55037.999499999998</v>
      </c>
      <c r="C177" s="154">
        <v>21281.45</v>
      </c>
      <c r="D177" s="154">
        <v>-9251.4</v>
      </c>
      <c r="E177" s="154">
        <v>2392.75</v>
      </c>
      <c r="F177" s="154">
        <v>69460.799499999994</v>
      </c>
      <c r="G177" s="154">
        <v>70116.135999999999</v>
      </c>
      <c r="H177" s="154">
        <v>59598.715600000003</v>
      </c>
      <c r="I177" s="154">
        <v>9862.0839000000105</v>
      </c>
      <c r="J177" s="154">
        <v>6903.4587300000103</v>
      </c>
      <c r="K177" s="155">
        <v>1.0980000000000001</v>
      </c>
      <c r="L177" s="23"/>
    </row>
    <row r="178" spans="1:12">
      <c r="A178" s="151" t="s">
        <v>464</v>
      </c>
      <c r="B178" s="154">
        <v>67013.248500000002</v>
      </c>
      <c r="C178" s="154">
        <v>21397.9</v>
      </c>
      <c r="D178" s="154">
        <v>-6272.15</v>
      </c>
      <c r="E178" s="154">
        <v>5268.81</v>
      </c>
      <c r="F178" s="154">
        <v>87407.808499999999</v>
      </c>
      <c r="G178" s="154">
        <v>99585.047999999995</v>
      </c>
      <c r="H178" s="154">
        <v>84647.290800000002</v>
      </c>
      <c r="I178" s="154">
        <v>2760.5177000000099</v>
      </c>
      <c r="J178" s="154">
        <v>1932.36239000001</v>
      </c>
      <c r="K178" s="155">
        <v>1.0189999999999999</v>
      </c>
      <c r="L178" s="23"/>
    </row>
    <row r="179" spans="1:12">
      <c r="A179" s="151" t="s">
        <v>465</v>
      </c>
      <c r="B179" s="154">
        <v>127350.08</v>
      </c>
      <c r="C179" s="154">
        <v>10052.950000000001</v>
      </c>
      <c r="D179" s="154">
        <v>-24707.8</v>
      </c>
      <c r="E179" s="154">
        <v>5584.16</v>
      </c>
      <c r="F179" s="154">
        <v>118279.39</v>
      </c>
      <c r="G179" s="154">
        <v>163733.68299999999</v>
      </c>
      <c r="H179" s="154">
        <v>139173.63055</v>
      </c>
      <c r="I179" s="154">
        <v>-20894.240549999999</v>
      </c>
      <c r="J179" s="154">
        <v>-14625.968385</v>
      </c>
      <c r="K179" s="155">
        <v>0.91100000000000003</v>
      </c>
      <c r="L179" s="23"/>
    </row>
    <row r="180" spans="1:12">
      <c r="A180" s="151" t="s">
        <v>466</v>
      </c>
      <c r="B180" s="154">
        <v>153091.43849999999</v>
      </c>
      <c r="C180" s="154">
        <v>51651.95</v>
      </c>
      <c r="D180" s="154">
        <v>-14361.6</v>
      </c>
      <c r="E180" s="154">
        <v>14243.11</v>
      </c>
      <c r="F180" s="154">
        <v>204624.89850000001</v>
      </c>
      <c r="G180" s="154">
        <v>210414.50599999999</v>
      </c>
      <c r="H180" s="154">
        <v>178852.33009999999</v>
      </c>
      <c r="I180" s="154">
        <v>25772.5684</v>
      </c>
      <c r="J180" s="154">
        <v>18040.797879999998</v>
      </c>
      <c r="K180" s="155">
        <v>1.0860000000000001</v>
      </c>
      <c r="L180" s="23"/>
    </row>
    <row r="181" spans="1:12">
      <c r="A181" s="151" t="s">
        <v>467</v>
      </c>
      <c r="B181" s="154">
        <v>66412.120500000005</v>
      </c>
      <c r="C181" s="154">
        <v>6817.85</v>
      </c>
      <c r="D181" s="154">
        <v>-13230.25</v>
      </c>
      <c r="E181" s="154">
        <v>830.11</v>
      </c>
      <c r="F181" s="154">
        <v>60829.830499999996</v>
      </c>
      <c r="G181" s="154">
        <v>79941.894</v>
      </c>
      <c r="H181" s="154">
        <v>67950.609899999996</v>
      </c>
      <c r="I181" s="154">
        <v>-7120.7793999999803</v>
      </c>
      <c r="J181" s="154">
        <v>-4984.54557999999</v>
      </c>
      <c r="K181" s="155">
        <v>0.93799999999999994</v>
      </c>
      <c r="L181" s="23"/>
    </row>
    <row r="182" spans="1:12">
      <c r="A182" s="151" t="s">
        <v>468</v>
      </c>
      <c r="B182" s="154">
        <v>45792.873500000002</v>
      </c>
      <c r="C182" s="154">
        <v>14132.1</v>
      </c>
      <c r="D182" s="154">
        <v>-8387.7999999999993</v>
      </c>
      <c r="E182" s="154">
        <v>2551.19</v>
      </c>
      <c r="F182" s="154">
        <v>54088.363499999999</v>
      </c>
      <c r="G182" s="154">
        <v>60207.995999999999</v>
      </c>
      <c r="H182" s="154">
        <v>51176.796600000001</v>
      </c>
      <c r="I182" s="154">
        <v>2911.5669000000098</v>
      </c>
      <c r="J182" s="154">
        <v>2038.09683</v>
      </c>
      <c r="K182" s="155">
        <v>1.034</v>
      </c>
      <c r="L182" s="23"/>
    </row>
    <row r="183" spans="1:12">
      <c r="A183" s="151" t="s">
        <v>469</v>
      </c>
      <c r="B183" s="154">
        <v>253936.22649999999</v>
      </c>
      <c r="C183" s="154">
        <v>104529.60000000001</v>
      </c>
      <c r="D183" s="154">
        <v>-55029.85</v>
      </c>
      <c r="E183" s="154">
        <v>17554.71</v>
      </c>
      <c r="F183" s="154">
        <v>320990.68650000001</v>
      </c>
      <c r="G183" s="154">
        <v>361781.43099999998</v>
      </c>
      <c r="H183" s="154">
        <v>307514.21635</v>
      </c>
      <c r="I183" s="154">
        <v>13476.470149999999</v>
      </c>
      <c r="J183" s="154">
        <v>9433.5291050000105</v>
      </c>
      <c r="K183" s="155">
        <v>1.026</v>
      </c>
      <c r="L183" s="23"/>
    </row>
    <row r="184" spans="1:12">
      <c r="A184" s="151" t="s">
        <v>470</v>
      </c>
      <c r="B184" s="154">
        <v>73295.870999999999</v>
      </c>
      <c r="C184" s="154">
        <v>12506.05</v>
      </c>
      <c r="D184" s="154">
        <v>-7475.75</v>
      </c>
      <c r="E184" s="154">
        <v>1823.42</v>
      </c>
      <c r="F184" s="154">
        <v>80149.591</v>
      </c>
      <c r="G184" s="154">
        <v>67532.781000000003</v>
      </c>
      <c r="H184" s="154">
        <v>57402.863850000002</v>
      </c>
      <c r="I184" s="154">
        <v>22746.727149999999</v>
      </c>
      <c r="J184" s="154">
        <v>15922.709005000001</v>
      </c>
      <c r="K184" s="155">
        <v>1.236</v>
      </c>
      <c r="L184" s="23"/>
    </row>
    <row r="185" spans="1:12">
      <c r="A185" s="151" t="s">
        <v>471</v>
      </c>
      <c r="B185" s="154">
        <v>160615.27900000001</v>
      </c>
      <c r="C185" s="154">
        <v>39360.1</v>
      </c>
      <c r="D185" s="154">
        <v>-29430.400000000001</v>
      </c>
      <c r="E185" s="154">
        <v>6766.34</v>
      </c>
      <c r="F185" s="154">
        <v>177311.31899999999</v>
      </c>
      <c r="G185" s="154">
        <v>189661.12</v>
      </c>
      <c r="H185" s="154">
        <v>161211.95199999999</v>
      </c>
      <c r="I185" s="154">
        <v>16099.367</v>
      </c>
      <c r="J185" s="154">
        <v>11269.5569</v>
      </c>
      <c r="K185" s="155">
        <v>1.0589999999999999</v>
      </c>
      <c r="L185" s="23"/>
    </row>
    <row r="186" spans="1:12">
      <c r="A186" s="151" t="s">
        <v>472</v>
      </c>
      <c r="B186" s="154">
        <v>109776.8265</v>
      </c>
      <c r="C186" s="154">
        <v>7678.05</v>
      </c>
      <c r="D186" s="154">
        <v>-31614.05</v>
      </c>
      <c r="E186" s="154">
        <v>4547.5</v>
      </c>
      <c r="F186" s="154">
        <v>90388.326499999996</v>
      </c>
      <c r="G186" s="154">
        <v>91527.039000000004</v>
      </c>
      <c r="H186" s="154">
        <v>77797.98315</v>
      </c>
      <c r="I186" s="154">
        <v>12590.343349999999</v>
      </c>
      <c r="J186" s="154">
        <v>8813.2403450000002</v>
      </c>
      <c r="K186" s="155">
        <v>1.0960000000000001</v>
      </c>
      <c r="L186" s="23"/>
    </row>
    <row r="187" spans="1:12">
      <c r="A187" s="151" t="s">
        <v>473</v>
      </c>
      <c r="B187" s="154">
        <v>303154.973</v>
      </c>
      <c r="C187" s="154">
        <v>40006.949999999997</v>
      </c>
      <c r="D187" s="154">
        <v>-67062.45</v>
      </c>
      <c r="E187" s="154">
        <v>16440.36</v>
      </c>
      <c r="F187" s="154">
        <v>292539.83299999998</v>
      </c>
      <c r="G187" s="154">
        <v>378107.473</v>
      </c>
      <c r="H187" s="154">
        <v>321391.35204999999</v>
      </c>
      <c r="I187" s="154">
        <v>-28851.519049999999</v>
      </c>
      <c r="J187" s="154">
        <v>-20196.063334999999</v>
      </c>
      <c r="K187" s="155">
        <v>0.94699999999999995</v>
      </c>
      <c r="L187" s="23"/>
    </row>
    <row r="188" spans="1:12">
      <c r="A188" s="151" t="s">
        <v>474</v>
      </c>
      <c r="B188" s="154">
        <v>25047</v>
      </c>
      <c r="C188" s="154">
        <v>8041</v>
      </c>
      <c r="D188" s="154">
        <v>-5302.3</v>
      </c>
      <c r="E188" s="154">
        <v>1994.78</v>
      </c>
      <c r="F188" s="154">
        <v>29780.48</v>
      </c>
      <c r="G188" s="154">
        <v>35860.195</v>
      </c>
      <c r="H188" s="154">
        <v>30481.16575</v>
      </c>
      <c r="I188" s="154">
        <v>-700.68575000000101</v>
      </c>
      <c r="J188" s="154">
        <v>-490.48002500000001</v>
      </c>
      <c r="K188" s="155">
        <v>0.98599999999999999</v>
      </c>
      <c r="L188" s="23"/>
    </row>
    <row r="189" spans="1:12">
      <c r="A189" s="151" t="s">
        <v>475</v>
      </c>
      <c r="B189" s="154">
        <v>124905.2145</v>
      </c>
      <c r="C189" s="154">
        <v>25585.85</v>
      </c>
      <c r="D189" s="154">
        <v>-15590.7</v>
      </c>
      <c r="E189" s="154">
        <v>5086.3999999999996</v>
      </c>
      <c r="F189" s="154">
        <v>139986.76449999999</v>
      </c>
      <c r="G189" s="154">
        <v>131778.59599999999</v>
      </c>
      <c r="H189" s="154">
        <v>112011.8066</v>
      </c>
      <c r="I189" s="154">
        <v>27974.957900000001</v>
      </c>
      <c r="J189" s="154">
        <v>19582.470529999999</v>
      </c>
      <c r="K189" s="155">
        <v>1.149</v>
      </c>
      <c r="L189" s="23"/>
    </row>
    <row r="190" spans="1:12">
      <c r="A190" s="151" t="s">
        <v>476</v>
      </c>
      <c r="B190" s="154">
        <v>39378.058499999999</v>
      </c>
      <c r="C190" s="154">
        <v>10384.450000000001</v>
      </c>
      <c r="D190" s="154">
        <v>-5746</v>
      </c>
      <c r="E190" s="154">
        <v>3464.94</v>
      </c>
      <c r="F190" s="154">
        <v>47481.448499999999</v>
      </c>
      <c r="G190" s="154">
        <v>60036.228999999999</v>
      </c>
      <c r="H190" s="154">
        <v>51030.794650000003</v>
      </c>
      <c r="I190" s="154">
        <v>-3549.3461499999999</v>
      </c>
      <c r="J190" s="154">
        <v>-2484.5423049999999</v>
      </c>
      <c r="K190" s="155">
        <v>0.95899999999999996</v>
      </c>
      <c r="L190" s="23"/>
    </row>
    <row r="191" spans="1:12">
      <c r="A191" s="151" t="s">
        <v>477</v>
      </c>
      <c r="B191" s="154">
        <v>42634.1685</v>
      </c>
      <c r="C191" s="154">
        <v>12376.85</v>
      </c>
      <c r="D191" s="154">
        <v>-7782.6</v>
      </c>
      <c r="E191" s="154">
        <v>4785.67</v>
      </c>
      <c r="F191" s="154">
        <v>52014.088499999998</v>
      </c>
      <c r="G191" s="154">
        <v>48713.614000000001</v>
      </c>
      <c r="H191" s="154">
        <v>41406.571900000003</v>
      </c>
      <c r="I191" s="154">
        <v>10607.516600000001</v>
      </c>
      <c r="J191" s="154">
        <v>7425.2616200000002</v>
      </c>
      <c r="K191" s="155">
        <v>1.1519999999999999</v>
      </c>
      <c r="L191" s="23"/>
    </row>
    <row r="192" spans="1:12">
      <c r="A192" s="151" t="s">
        <v>478</v>
      </c>
      <c r="B192" s="154">
        <v>63019.643499999998</v>
      </c>
      <c r="C192" s="154">
        <v>15251.55</v>
      </c>
      <c r="D192" s="154">
        <v>-9956.0499999999993</v>
      </c>
      <c r="E192" s="154">
        <v>1033.77</v>
      </c>
      <c r="F192" s="154">
        <v>69348.913499999995</v>
      </c>
      <c r="G192" s="154">
        <v>59397.622000000003</v>
      </c>
      <c r="H192" s="154">
        <v>50487.9787</v>
      </c>
      <c r="I192" s="154">
        <v>18860.934799999999</v>
      </c>
      <c r="J192" s="154">
        <v>13202.65436</v>
      </c>
      <c r="K192" s="155">
        <v>1.222</v>
      </c>
      <c r="L192" s="23"/>
    </row>
    <row r="193" spans="1:12">
      <c r="A193" s="151" t="s">
        <v>479</v>
      </c>
      <c r="B193" s="154">
        <v>33955.383000000002</v>
      </c>
      <c r="C193" s="154">
        <v>9265</v>
      </c>
      <c r="D193" s="154">
        <v>-9536.15</v>
      </c>
      <c r="E193" s="154">
        <v>3805.62</v>
      </c>
      <c r="F193" s="154">
        <v>37489.853000000003</v>
      </c>
      <c r="G193" s="154">
        <v>66621.027000000002</v>
      </c>
      <c r="H193" s="154">
        <v>56627.872949999997</v>
      </c>
      <c r="I193" s="154">
        <v>-19138.019950000002</v>
      </c>
      <c r="J193" s="154">
        <v>-13396.613965</v>
      </c>
      <c r="K193" s="155">
        <v>0.79900000000000004</v>
      </c>
      <c r="L193" s="23"/>
    </row>
    <row r="194" spans="1:12">
      <c r="A194" s="151" t="s">
        <v>480</v>
      </c>
      <c r="B194" s="154">
        <v>50805.056499999999</v>
      </c>
      <c r="C194" s="154">
        <v>12330.95</v>
      </c>
      <c r="D194" s="154">
        <v>-4481.2</v>
      </c>
      <c r="E194" s="154">
        <v>4900.42</v>
      </c>
      <c r="F194" s="154">
        <v>63555.226499999997</v>
      </c>
      <c r="G194" s="154">
        <v>77211.673999999999</v>
      </c>
      <c r="H194" s="154">
        <v>65629.922900000005</v>
      </c>
      <c r="I194" s="154">
        <v>-2074.6963999999898</v>
      </c>
      <c r="J194" s="154">
        <v>-1452.28748</v>
      </c>
      <c r="K194" s="155">
        <v>0.98099999999999998</v>
      </c>
      <c r="L194" s="23"/>
    </row>
    <row r="195" spans="1:12">
      <c r="A195" s="151" t="s">
        <v>481</v>
      </c>
      <c r="B195" s="154">
        <v>68040.175499999998</v>
      </c>
      <c r="C195" s="154">
        <v>19145.400000000001</v>
      </c>
      <c r="D195" s="154">
        <v>-14445.75</v>
      </c>
      <c r="E195" s="154">
        <v>4904.67</v>
      </c>
      <c r="F195" s="154">
        <v>77644.495500000005</v>
      </c>
      <c r="G195" s="154">
        <v>89798.141000000003</v>
      </c>
      <c r="H195" s="154">
        <v>76328.419850000006</v>
      </c>
      <c r="I195" s="154">
        <v>1316.07564999998</v>
      </c>
      <c r="J195" s="154">
        <v>921.25295499998902</v>
      </c>
      <c r="K195" s="155">
        <v>1.01</v>
      </c>
      <c r="L195" s="23"/>
    </row>
    <row r="196" spans="1:12">
      <c r="A196" s="151" t="s">
        <v>482</v>
      </c>
      <c r="B196" s="154">
        <v>58004.677499999998</v>
      </c>
      <c r="C196" s="154">
        <v>5928.75</v>
      </c>
      <c r="D196" s="154">
        <v>-7208.85</v>
      </c>
      <c r="E196" s="154">
        <v>2906.83</v>
      </c>
      <c r="F196" s="154">
        <v>59631.407500000001</v>
      </c>
      <c r="G196" s="154">
        <v>68797.021999999997</v>
      </c>
      <c r="H196" s="154">
        <v>58477.468699999998</v>
      </c>
      <c r="I196" s="154">
        <v>1153.9387999999999</v>
      </c>
      <c r="J196" s="154">
        <v>807.75716000000205</v>
      </c>
      <c r="K196" s="155">
        <v>1.012</v>
      </c>
      <c r="L196" s="23"/>
    </row>
    <row r="197" spans="1:12">
      <c r="A197" s="151" t="s">
        <v>483</v>
      </c>
      <c r="B197" s="154">
        <v>259652.5085</v>
      </c>
      <c r="C197" s="154">
        <v>75694.2</v>
      </c>
      <c r="D197" s="154">
        <v>-41952.6</v>
      </c>
      <c r="E197" s="154">
        <v>16976.88</v>
      </c>
      <c r="F197" s="154">
        <v>310370.98849999998</v>
      </c>
      <c r="G197" s="154">
        <v>333538.91800000001</v>
      </c>
      <c r="H197" s="154">
        <v>283508.08029999997</v>
      </c>
      <c r="I197" s="154">
        <v>26862.9082000001</v>
      </c>
      <c r="J197" s="154">
        <v>18804.035739999999</v>
      </c>
      <c r="K197" s="155">
        <v>1.056</v>
      </c>
      <c r="L197" s="23"/>
    </row>
    <row r="198" spans="1:12">
      <c r="A198" s="151" t="s">
        <v>484</v>
      </c>
      <c r="B198" s="154">
        <v>77453.672999999995</v>
      </c>
      <c r="C198" s="154">
        <v>16135.55</v>
      </c>
      <c r="D198" s="154">
        <v>-24325.3</v>
      </c>
      <c r="E198" s="154">
        <v>2588.7600000000002</v>
      </c>
      <c r="F198" s="154">
        <v>71852.683000000005</v>
      </c>
      <c r="G198" s="154">
        <v>92454.403999999995</v>
      </c>
      <c r="H198" s="154">
        <v>78586.243400000007</v>
      </c>
      <c r="I198" s="154">
        <v>-6733.5604000000003</v>
      </c>
      <c r="J198" s="154">
        <v>-4713.4922800000004</v>
      </c>
      <c r="K198" s="155">
        <v>0.94899999999999995</v>
      </c>
      <c r="L198" s="23"/>
    </row>
    <row r="199" spans="1:12">
      <c r="A199" s="151" t="s">
        <v>485</v>
      </c>
      <c r="B199" s="154">
        <v>312274.864</v>
      </c>
      <c r="C199" s="154">
        <v>64043.25</v>
      </c>
      <c r="D199" s="154">
        <v>-51408.85</v>
      </c>
      <c r="E199" s="154">
        <v>11630.21</v>
      </c>
      <c r="F199" s="154">
        <v>336539.47399999999</v>
      </c>
      <c r="G199" s="154">
        <v>394989.61300000001</v>
      </c>
      <c r="H199" s="154">
        <v>335741.17105</v>
      </c>
      <c r="I199" s="154">
        <v>798.30295000004105</v>
      </c>
      <c r="J199" s="154">
        <v>558.81206500002895</v>
      </c>
      <c r="K199" s="155">
        <v>1.0009999999999999</v>
      </c>
      <c r="L199" s="23"/>
    </row>
    <row r="200" spans="1:12">
      <c r="A200" s="151" t="s">
        <v>486</v>
      </c>
      <c r="B200" s="154">
        <v>100327.15</v>
      </c>
      <c r="C200" s="154">
        <v>25941.15</v>
      </c>
      <c r="D200" s="154">
        <v>-6200.75</v>
      </c>
      <c r="E200" s="154">
        <v>9445.8799999999992</v>
      </c>
      <c r="F200" s="154">
        <v>129513.43</v>
      </c>
      <c r="G200" s="154">
        <v>139141.74799999999</v>
      </c>
      <c r="H200" s="154">
        <v>118270.48579999999</v>
      </c>
      <c r="I200" s="154">
        <v>11242.9442</v>
      </c>
      <c r="J200" s="154">
        <v>7870.0609399999903</v>
      </c>
      <c r="K200" s="155">
        <v>1.0569999999999999</v>
      </c>
      <c r="L200" s="23"/>
    </row>
    <row r="201" spans="1:12">
      <c r="A201" s="151" t="s">
        <v>487</v>
      </c>
      <c r="B201" s="154">
        <v>83307.713499999998</v>
      </c>
      <c r="C201" s="154">
        <v>10268.85</v>
      </c>
      <c r="D201" s="154">
        <v>-16094.75</v>
      </c>
      <c r="E201" s="154">
        <v>2284.46</v>
      </c>
      <c r="F201" s="154">
        <v>79766.273499999996</v>
      </c>
      <c r="G201" s="154">
        <v>114172.624</v>
      </c>
      <c r="H201" s="154">
        <v>97046.7304</v>
      </c>
      <c r="I201" s="154">
        <v>-17280.456900000001</v>
      </c>
      <c r="J201" s="154">
        <v>-12096.31983</v>
      </c>
      <c r="K201" s="155">
        <v>0.89400000000000002</v>
      </c>
      <c r="L201" s="23"/>
    </row>
    <row r="202" spans="1:12">
      <c r="A202" s="151" t="s">
        <v>488</v>
      </c>
      <c r="B202" s="154">
        <v>45312.805999999997</v>
      </c>
      <c r="C202" s="154">
        <v>24595.599999999999</v>
      </c>
      <c r="D202" s="154">
        <v>-26322.799999999999</v>
      </c>
      <c r="E202" s="154">
        <v>3290.86</v>
      </c>
      <c r="F202" s="154">
        <v>46876.466</v>
      </c>
      <c r="G202" s="154">
        <v>57602.031000000003</v>
      </c>
      <c r="H202" s="154">
        <v>48961.726349999997</v>
      </c>
      <c r="I202" s="154">
        <v>-2085.26035000002</v>
      </c>
      <c r="J202" s="154">
        <v>-1459.68224500001</v>
      </c>
      <c r="K202" s="155">
        <v>0.97499999999999998</v>
      </c>
      <c r="L202" s="23"/>
    </row>
    <row r="203" spans="1:12">
      <c r="A203" s="151" t="s">
        <v>489</v>
      </c>
      <c r="B203" s="154">
        <v>225990.73199999999</v>
      </c>
      <c r="C203" s="154">
        <v>29342.85</v>
      </c>
      <c r="D203" s="154">
        <v>-24348.25</v>
      </c>
      <c r="E203" s="154">
        <v>9449.9599999999991</v>
      </c>
      <c r="F203" s="154">
        <v>240435.29199999999</v>
      </c>
      <c r="G203" s="154">
        <v>257435.27100000001</v>
      </c>
      <c r="H203" s="154">
        <v>218819.98035</v>
      </c>
      <c r="I203" s="154">
        <v>21615.31165</v>
      </c>
      <c r="J203" s="154">
        <v>15130.718155</v>
      </c>
      <c r="K203" s="155">
        <v>1.0589999999999999</v>
      </c>
      <c r="L203" s="23"/>
    </row>
    <row r="204" spans="1:12">
      <c r="A204" s="151" t="s">
        <v>490</v>
      </c>
      <c r="B204" s="154">
        <v>91685.934999999998</v>
      </c>
      <c r="C204" s="154">
        <v>7852.3</v>
      </c>
      <c r="D204" s="154">
        <v>-17873.8</v>
      </c>
      <c r="E204" s="154">
        <v>982.43</v>
      </c>
      <c r="F204" s="154">
        <v>82646.865000000005</v>
      </c>
      <c r="G204" s="154">
        <v>95077.48</v>
      </c>
      <c r="H204" s="154">
        <v>80815.857999999993</v>
      </c>
      <c r="I204" s="154">
        <v>1831.0070000000001</v>
      </c>
      <c r="J204" s="154">
        <v>1281.7049</v>
      </c>
      <c r="K204" s="155">
        <v>1.0129999999999999</v>
      </c>
      <c r="L204" s="23"/>
    </row>
    <row r="205" spans="1:12">
      <c r="A205" s="151" t="s">
        <v>491</v>
      </c>
      <c r="B205" s="154">
        <v>61884.179499999998</v>
      </c>
      <c r="C205" s="154">
        <v>14469.55</v>
      </c>
      <c r="D205" s="154">
        <v>-6594.3</v>
      </c>
      <c r="E205" s="154">
        <v>2674.95</v>
      </c>
      <c r="F205" s="154">
        <v>72434.379499999995</v>
      </c>
      <c r="G205" s="154">
        <v>56184.620999999999</v>
      </c>
      <c r="H205" s="154">
        <v>47756.92785</v>
      </c>
      <c r="I205" s="154">
        <v>24677.451649999999</v>
      </c>
      <c r="J205" s="154">
        <v>17274.216154999998</v>
      </c>
      <c r="K205" s="155">
        <v>1.3069999999999999</v>
      </c>
      <c r="L205" s="23"/>
    </row>
    <row r="206" spans="1:12" ht="18.75" customHeight="1">
      <c r="A206" s="145" t="s">
        <v>492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5"/>
      <c r="L206" s="23"/>
    </row>
    <row r="207" spans="1:12">
      <c r="A207" s="151" t="s">
        <v>493</v>
      </c>
      <c r="B207" s="154">
        <v>112152.117</v>
      </c>
      <c r="C207" s="154">
        <v>25124.3</v>
      </c>
      <c r="D207" s="154">
        <v>-29118.45</v>
      </c>
      <c r="E207" s="154">
        <v>4159.22</v>
      </c>
      <c r="F207" s="154">
        <v>112317.18700000001</v>
      </c>
      <c r="G207" s="154">
        <v>139796.726</v>
      </c>
      <c r="H207" s="154">
        <v>118827.21709999999</v>
      </c>
      <c r="I207" s="154">
        <v>-6510.0300999999999</v>
      </c>
      <c r="J207" s="154">
        <v>-4557.0210699999998</v>
      </c>
      <c r="K207" s="155">
        <v>0.96699999999999997</v>
      </c>
      <c r="L207" s="23"/>
    </row>
    <row r="208" spans="1:12">
      <c r="A208" s="151" t="s">
        <v>494</v>
      </c>
      <c r="B208" s="154">
        <v>23677.763999999999</v>
      </c>
      <c r="C208" s="154">
        <v>9274.35</v>
      </c>
      <c r="D208" s="154">
        <v>-1777.35</v>
      </c>
      <c r="E208" s="154">
        <v>3598.22</v>
      </c>
      <c r="F208" s="154">
        <v>34772.983999999997</v>
      </c>
      <c r="G208" s="154">
        <v>48090.074000000001</v>
      </c>
      <c r="H208" s="154">
        <v>40876.562899999997</v>
      </c>
      <c r="I208" s="154">
        <v>-6103.5788999999904</v>
      </c>
      <c r="J208" s="154">
        <v>-4272.5052299999998</v>
      </c>
      <c r="K208" s="155">
        <v>0.91100000000000003</v>
      </c>
      <c r="L208" s="23"/>
    </row>
    <row r="209" spans="1:12">
      <c r="A209" s="151" t="s">
        <v>495</v>
      </c>
      <c r="B209" s="154">
        <v>63118.44</v>
      </c>
      <c r="C209" s="154">
        <v>7735.85</v>
      </c>
      <c r="D209" s="154">
        <v>-18074.400000000001</v>
      </c>
      <c r="E209" s="154">
        <v>1369.01</v>
      </c>
      <c r="F209" s="154">
        <v>54148.9</v>
      </c>
      <c r="G209" s="154">
        <v>61673.701000000001</v>
      </c>
      <c r="H209" s="154">
        <v>52422.645850000001</v>
      </c>
      <c r="I209" s="154">
        <v>1726.25415</v>
      </c>
      <c r="J209" s="154">
        <v>1208.3779050000001</v>
      </c>
      <c r="K209" s="155">
        <v>1.02</v>
      </c>
      <c r="L209" s="23"/>
    </row>
    <row r="210" spans="1:12">
      <c r="A210" s="151" t="s">
        <v>496</v>
      </c>
      <c r="B210" s="154">
        <v>64735.362999999998</v>
      </c>
      <c r="C210" s="154">
        <v>7901.6</v>
      </c>
      <c r="D210" s="154">
        <v>-17821.95</v>
      </c>
      <c r="E210" s="154">
        <v>3407.48</v>
      </c>
      <c r="F210" s="154">
        <v>58222.493000000002</v>
      </c>
      <c r="G210" s="154">
        <v>66374.933000000005</v>
      </c>
      <c r="H210" s="154">
        <v>56418.693050000002</v>
      </c>
      <c r="I210" s="154">
        <v>1803.7999500000201</v>
      </c>
      <c r="J210" s="154">
        <v>1262.6599650000201</v>
      </c>
      <c r="K210" s="155">
        <v>1.0189999999999999</v>
      </c>
      <c r="L210" s="23"/>
    </row>
    <row r="211" spans="1:12">
      <c r="A211" s="151" t="s">
        <v>497</v>
      </c>
      <c r="B211" s="154">
        <v>51510.546999999999</v>
      </c>
      <c r="C211" s="154">
        <v>7719.7</v>
      </c>
      <c r="D211" s="154">
        <v>-21903.65</v>
      </c>
      <c r="E211" s="154">
        <v>1711.9</v>
      </c>
      <c r="F211" s="154">
        <v>39038.497000000003</v>
      </c>
      <c r="G211" s="154">
        <v>55379.887000000002</v>
      </c>
      <c r="H211" s="154">
        <v>47072.90395</v>
      </c>
      <c r="I211" s="154">
        <v>-8034.4069499999996</v>
      </c>
      <c r="J211" s="154">
        <v>-5624.0848649999998</v>
      </c>
      <c r="K211" s="155">
        <v>0.89800000000000002</v>
      </c>
      <c r="L211" s="23"/>
    </row>
    <row r="212" spans="1:12">
      <c r="A212" s="151" t="s">
        <v>498</v>
      </c>
      <c r="B212" s="154">
        <v>82038.665500000003</v>
      </c>
      <c r="C212" s="154">
        <v>8735.4500000000007</v>
      </c>
      <c r="D212" s="154">
        <v>-31094.7</v>
      </c>
      <c r="E212" s="154">
        <v>548.25</v>
      </c>
      <c r="F212" s="154">
        <v>60227.665500000003</v>
      </c>
      <c r="G212" s="154">
        <v>60720.303999999996</v>
      </c>
      <c r="H212" s="154">
        <v>51612.258399999999</v>
      </c>
      <c r="I212" s="154">
        <v>8615.4071000000004</v>
      </c>
      <c r="J212" s="154">
        <v>6030.7849699999997</v>
      </c>
      <c r="K212" s="155">
        <v>1.099</v>
      </c>
      <c r="L212" s="23"/>
    </row>
    <row r="213" spans="1:12">
      <c r="A213" s="151" t="s">
        <v>499</v>
      </c>
      <c r="B213" s="154">
        <v>90347.312000000005</v>
      </c>
      <c r="C213" s="154">
        <v>14533.3</v>
      </c>
      <c r="D213" s="154">
        <v>-23688.65</v>
      </c>
      <c r="E213" s="154">
        <v>1360.85</v>
      </c>
      <c r="F213" s="154">
        <v>82552.812000000005</v>
      </c>
      <c r="G213" s="154">
        <v>84178.176999999996</v>
      </c>
      <c r="H213" s="154">
        <v>71551.450450000004</v>
      </c>
      <c r="I213" s="154">
        <v>11001.36155</v>
      </c>
      <c r="J213" s="154">
        <v>7700.9530850000101</v>
      </c>
      <c r="K213" s="155">
        <v>1.091</v>
      </c>
      <c r="L213" s="23"/>
    </row>
    <row r="214" spans="1:12">
      <c r="A214" s="151" t="s">
        <v>500</v>
      </c>
      <c r="B214" s="154">
        <v>266124.375</v>
      </c>
      <c r="C214" s="154">
        <v>100493.8</v>
      </c>
      <c r="D214" s="154">
        <v>-20008.150000000001</v>
      </c>
      <c r="E214" s="154">
        <v>34598.230000000003</v>
      </c>
      <c r="F214" s="154">
        <v>381208.255</v>
      </c>
      <c r="G214" s="154">
        <v>499746.44099999999</v>
      </c>
      <c r="H214" s="154">
        <v>424784.47485</v>
      </c>
      <c r="I214" s="154">
        <v>-43576.219850000103</v>
      </c>
      <c r="J214" s="154">
        <v>-30503.353895</v>
      </c>
      <c r="K214" s="155">
        <v>0.93899999999999995</v>
      </c>
      <c r="L214" s="23"/>
    </row>
    <row r="215" spans="1:12">
      <c r="A215" s="151" t="s">
        <v>501</v>
      </c>
      <c r="B215" s="154">
        <v>67391.736499999999</v>
      </c>
      <c r="C215" s="154">
        <v>11393.4</v>
      </c>
      <c r="D215" s="154">
        <v>-22369.45</v>
      </c>
      <c r="E215" s="154">
        <v>1328.89</v>
      </c>
      <c r="F215" s="154">
        <v>57744.576500000003</v>
      </c>
      <c r="G215" s="154">
        <v>68541.463000000003</v>
      </c>
      <c r="H215" s="154">
        <v>58260.243549999999</v>
      </c>
      <c r="I215" s="154">
        <v>-515.667050000004</v>
      </c>
      <c r="J215" s="154">
        <v>-360.96693500000299</v>
      </c>
      <c r="K215" s="155">
        <v>0.995</v>
      </c>
      <c r="L215" s="23"/>
    </row>
    <row r="216" spans="1:12">
      <c r="A216" s="151" t="s">
        <v>502</v>
      </c>
      <c r="B216" s="154">
        <v>98127.188500000004</v>
      </c>
      <c r="C216" s="154">
        <v>19484.55</v>
      </c>
      <c r="D216" s="154">
        <v>-15380.75</v>
      </c>
      <c r="E216" s="154">
        <v>6396.59</v>
      </c>
      <c r="F216" s="154">
        <v>108627.5785</v>
      </c>
      <c r="G216" s="154">
        <v>129748.588</v>
      </c>
      <c r="H216" s="154">
        <v>110286.29979999999</v>
      </c>
      <c r="I216" s="154">
        <v>-1658.7212999999899</v>
      </c>
      <c r="J216" s="154">
        <v>-1161.10490999999</v>
      </c>
      <c r="K216" s="155">
        <v>0.99099999999999999</v>
      </c>
      <c r="L216" s="23"/>
    </row>
    <row r="217" spans="1:12">
      <c r="A217" s="151" t="s">
        <v>503</v>
      </c>
      <c r="B217" s="154">
        <v>29499.8</v>
      </c>
      <c r="C217" s="154">
        <v>2408.0500000000002</v>
      </c>
      <c r="D217" s="154">
        <v>-10834.1</v>
      </c>
      <c r="E217" s="154">
        <v>-21.25</v>
      </c>
      <c r="F217" s="154">
        <v>21052.5</v>
      </c>
      <c r="G217" s="154">
        <v>25268.550999999999</v>
      </c>
      <c r="H217" s="154">
        <v>21478.268349999998</v>
      </c>
      <c r="I217" s="154">
        <v>-425.76834999999801</v>
      </c>
      <c r="J217" s="154">
        <v>-298.03784499999898</v>
      </c>
      <c r="K217" s="155">
        <v>0.98799999999999999</v>
      </c>
      <c r="L217" s="23"/>
    </row>
    <row r="218" spans="1:12">
      <c r="A218" s="151" t="s">
        <v>504</v>
      </c>
      <c r="B218" s="154">
        <v>16455.879000000001</v>
      </c>
      <c r="C218" s="154">
        <v>3864.95</v>
      </c>
      <c r="D218" s="154">
        <v>-3990.75</v>
      </c>
      <c r="E218" s="154">
        <v>766.7</v>
      </c>
      <c r="F218" s="154">
        <v>17096.778999999999</v>
      </c>
      <c r="G218" s="154">
        <v>9439.4150000000009</v>
      </c>
      <c r="H218" s="154">
        <v>8023.5027499999997</v>
      </c>
      <c r="I218" s="154">
        <v>9073.2762500000008</v>
      </c>
      <c r="J218" s="154">
        <v>6351.2933750000002</v>
      </c>
      <c r="K218" s="155">
        <v>1.673</v>
      </c>
      <c r="L218" s="23"/>
    </row>
    <row r="219" spans="1:12">
      <c r="A219" s="151" t="s">
        <v>505</v>
      </c>
      <c r="B219" s="154">
        <v>75000.458499999993</v>
      </c>
      <c r="C219" s="154">
        <v>9272.65</v>
      </c>
      <c r="D219" s="154">
        <v>-17408</v>
      </c>
      <c r="E219" s="154">
        <v>2361.4699999999998</v>
      </c>
      <c r="F219" s="154">
        <v>69226.578500000003</v>
      </c>
      <c r="G219" s="154">
        <v>93494.726999999999</v>
      </c>
      <c r="H219" s="154">
        <v>79470.517949999994</v>
      </c>
      <c r="I219" s="154">
        <v>-10243.93945</v>
      </c>
      <c r="J219" s="154">
        <v>-7170.7576150000004</v>
      </c>
      <c r="K219" s="155">
        <v>0.92300000000000004</v>
      </c>
      <c r="L219" s="23"/>
    </row>
    <row r="220" spans="1:12">
      <c r="A220" s="151" t="s">
        <v>506</v>
      </c>
      <c r="B220" s="154">
        <v>75202.225999999995</v>
      </c>
      <c r="C220" s="154">
        <v>8248.4</v>
      </c>
      <c r="D220" s="154">
        <v>-4970.8</v>
      </c>
      <c r="E220" s="154">
        <v>4786.6899999999996</v>
      </c>
      <c r="F220" s="154">
        <v>83266.516000000003</v>
      </c>
      <c r="G220" s="154">
        <v>113952.22199999999</v>
      </c>
      <c r="H220" s="154">
        <v>96859.388699999996</v>
      </c>
      <c r="I220" s="154">
        <v>-13592.8727</v>
      </c>
      <c r="J220" s="154">
        <v>-9515.0108900000105</v>
      </c>
      <c r="K220" s="155">
        <v>0.91600000000000004</v>
      </c>
      <c r="L220" s="23"/>
    </row>
    <row r="221" spans="1:12">
      <c r="A221" s="151" t="s">
        <v>507</v>
      </c>
      <c r="B221" s="154">
        <v>64383.313499999997</v>
      </c>
      <c r="C221" s="154">
        <v>9677.25</v>
      </c>
      <c r="D221" s="154">
        <v>-6047.75</v>
      </c>
      <c r="E221" s="154">
        <v>3765.84</v>
      </c>
      <c r="F221" s="154">
        <v>71778.6535</v>
      </c>
      <c r="G221" s="154">
        <v>69152.149000000005</v>
      </c>
      <c r="H221" s="154">
        <v>58779.326650000003</v>
      </c>
      <c r="I221" s="154">
        <v>12999.326849999999</v>
      </c>
      <c r="J221" s="154">
        <v>9099.5287949999893</v>
      </c>
      <c r="K221" s="155">
        <v>1.1319999999999999</v>
      </c>
      <c r="L221" s="23"/>
    </row>
    <row r="222" spans="1:12">
      <c r="A222" s="151" t="s">
        <v>508</v>
      </c>
      <c r="B222" s="154">
        <v>41740.825499999999</v>
      </c>
      <c r="C222" s="154">
        <v>10879.15</v>
      </c>
      <c r="D222" s="154">
        <v>-15160.6</v>
      </c>
      <c r="E222" s="154">
        <v>2267.29</v>
      </c>
      <c r="F222" s="154">
        <v>39726.665500000003</v>
      </c>
      <c r="G222" s="154">
        <v>44406.656999999999</v>
      </c>
      <c r="H222" s="154">
        <v>37745.658450000003</v>
      </c>
      <c r="I222" s="154">
        <v>1981.0070500000099</v>
      </c>
      <c r="J222" s="154">
        <v>1386.70493500001</v>
      </c>
      <c r="K222" s="155">
        <v>1.0309999999999999</v>
      </c>
      <c r="L222" s="23"/>
    </row>
    <row r="223" spans="1:12" ht="18.75" customHeight="1">
      <c r="A223" s="145" t="s">
        <v>509</v>
      </c>
      <c r="B223" s="154"/>
      <c r="C223" s="154"/>
      <c r="D223" s="154"/>
      <c r="E223" s="154"/>
      <c r="F223" s="154"/>
      <c r="G223" s="154"/>
      <c r="H223" s="154"/>
      <c r="I223" s="154"/>
      <c r="J223" s="154"/>
      <c r="K223" s="155"/>
      <c r="L223" s="23"/>
    </row>
    <row r="224" spans="1:12">
      <c r="A224" s="151" t="s">
        <v>510</v>
      </c>
      <c r="B224" s="154">
        <v>44443.118499999997</v>
      </c>
      <c r="C224" s="154">
        <v>8887.6</v>
      </c>
      <c r="D224" s="154">
        <v>-6711.6</v>
      </c>
      <c r="E224" s="154">
        <v>2502.4</v>
      </c>
      <c r="F224" s="154">
        <v>49121.518499999998</v>
      </c>
      <c r="G224" s="154">
        <v>57674.031000000003</v>
      </c>
      <c r="H224" s="154">
        <v>49022.926350000002</v>
      </c>
      <c r="I224" s="154">
        <v>98.592149999996806</v>
      </c>
      <c r="J224" s="154">
        <v>69.014504999997698</v>
      </c>
      <c r="K224" s="155">
        <v>1.0009999999999999</v>
      </c>
      <c r="L224" s="23"/>
    </row>
    <row r="225" spans="1:12">
      <c r="A225" s="151" t="s">
        <v>511</v>
      </c>
      <c r="B225" s="154">
        <v>32412.209500000001</v>
      </c>
      <c r="C225" s="154">
        <v>7071.15</v>
      </c>
      <c r="D225" s="154">
        <v>-252.45</v>
      </c>
      <c r="E225" s="154">
        <v>2995.06</v>
      </c>
      <c r="F225" s="154">
        <v>42225.969499999999</v>
      </c>
      <c r="G225" s="154">
        <v>58739.951999999997</v>
      </c>
      <c r="H225" s="154">
        <v>49928.959199999998</v>
      </c>
      <c r="I225" s="154">
        <v>-7702.9897000000001</v>
      </c>
      <c r="J225" s="154">
        <v>-5392.0927899999997</v>
      </c>
      <c r="K225" s="155">
        <v>0.90800000000000003</v>
      </c>
      <c r="L225" s="23"/>
    </row>
    <row r="226" spans="1:12">
      <c r="A226" s="151" t="s">
        <v>512</v>
      </c>
      <c r="B226" s="154">
        <v>62801.178</v>
      </c>
      <c r="C226" s="154">
        <v>20275.900000000001</v>
      </c>
      <c r="D226" s="154">
        <v>-14611.5</v>
      </c>
      <c r="E226" s="154">
        <v>3366.85</v>
      </c>
      <c r="F226" s="154">
        <v>71832.428</v>
      </c>
      <c r="G226" s="154">
        <v>66608.841</v>
      </c>
      <c r="H226" s="154">
        <v>56617.51485</v>
      </c>
      <c r="I226" s="154">
        <v>15214.91315</v>
      </c>
      <c r="J226" s="154">
        <v>10650.439205000001</v>
      </c>
      <c r="K226" s="155">
        <v>1.1599999999999999</v>
      </c>
      <c r="L226" s="23"/>
    </row>
    <row r="227" spans="1:12">
      <c r="A227" s="151" t="s">
        <v>513</v>
      </c>
      <c r="B227" s="154">
        <v>46303.553999999996</v>
      </c>
      <c r="C227" s="154">
        <v>8901.2000000000007</v>
      </c>
      <c r="D227" s="154">
        <v>-19204.05</v>
      </c>
      <c r="E227" s="154">
        <v>-82.96</v>
      </c>
      <c r="F227" s="154">
        <v>35917.743999999999</v>
      </c>
      <c r="G227" s="154">
        <v>37041.084000000003</v>
      </c>
      <c r="H227" s="154">
        <v>31484.921399999999</v>
      </c>
      <c r="I227" s="154">
        <v>4432.8226000000004</v>
      </c>
      <c r="J227" s="154">
        <v>3102.9758200000001</v>
      </c>
      <c r="K227" s="155">
        <v>1.0840000000000001</v>
      </c>
      <c r="L227" s="23"/>
    </row>
    <row r="228" spans="1:12">
      <c r="A228" s="151" t="s">
        <v>514</v>
      </c>
      <c r="B228" s="154">
        <v>115397.095</v>
      </c>
      <c r="C228" s="154">
        <v>21003.5</v>
      </c>
      <c r="D228" s="154">
        <v>-18501.099999999999</v>
      </c>
      <c r="E228" s="154">
        <v>7227.55</v>
      </c>
      <c r="F228" s="154">
        <v>125127.045</v>
      </c>
      <c r="G228" s="154">
        <v>165408.12599999999</v>
      </c>
      <c r="H228" s="154">
        <v>140596.90710000001</v>
      </c>
      <c r="I228" s="154">
        <v>-15469.8621</v>
      </c>
      <c r="J228" s="154">
        <v>-10828.903469999999</v>
      </c>
      <c r="K228" s="155">
        <v>0.93500000000000005</v>
      </c>
      <c r="L228" s="23"/>
    </row>
    <row r="229" spans="1:12">
      <c r="A229" s="151" t="s">
        <v>515</v>
      </c>
      <c r="B229" s="154">
        <v>113677.201</v>
      </c>
      <c r="C229" s="154">
        <v>22457</v>
      </c>
      <c r="D229" s="154">
        <v>-13678.2</v>
      </c>
      <c r="E229" s="154">
        <v>3458.99</v>
      </c>
      <c r="F229" s="154">
        <v>125914.99099999999</v>
      </c>
      <c r="G229" s="154">
        <v>147659.42600000001</v>
      </c>
      <c r="H229" s="154">
        <v>125510.51210000001</v>
      </c>
      <c r="I229" s="154">
        <v>404.478900000002</v>
      </c>
      <c r="J229" s="154">
        <v>283.135230000001</v>
      </c>
      <c r="K229" s="155">
        <v>1.002</v>
      </c>
      <c r="L229" s="23"/>
    </row>
    <row r="230" spans="1:12">
      <c r="A230" s="151" t="s">
        <v>516</v>
      </c>
      <c r="B230" s="154">
        <v>22674.4925</v>
      </c>
      <c r="C230" s="154">
        <v>9298.15</v>
      </c>
      <c r="D230" s="154">
        <v>-3125.45</v>
      </c>
      <c r="E230" s="154">
        <v>1083.4100000000001</v>
      </c>
      <c r="F230" s="154">
        <v>29930.602500000001</v>
      </c>
      <c r="G230" s="154">
        <v>34338.555999999997</v>
      </c>
      <c r="H230" s="154">
        <v>29187.7726</v>
      </c>
      <c r="I230" s="154">
        <v>742.82990000000405</v>
      </c>
      <c r="J230" s="154">
        <v>519.98093000000301</v>
      </c>
      <c r="K230" s="155">
        <v>1.0149999999999999</v>
      </c>
      <c r="L230" s="23"/>
    </row>
    <row r="231" spans="1:12">
      <c r="A231" s="151" t="s">
        <v>517</v>
      </c>
      <c r="B231" s="154">
        <v>36348.762999999999</v>
      </c>
      <c r="C231" s="154">
        <v>12391.3</v>
      </c>
      <c r="D231" s="154">
        <v>-4678.3999999999996</v>
      </c>
      <c r="E231" s="154">
        <v>1251.71</v>
      </c>
      <c r="F231" s="154">
        <v>45313.373</v>
      </c>
      <c r="G231" s="154">
        <v>42694.500999999997</v>
      </c>
      <c r="H231" s="154">
        <v>36290.325850000001</v>
      </c>
      <c r="I231" s="154">
        <v>9023.0471500000003</v>
      </c>
      <c r="J231" s="154">
        <v>6316.1330049999997</v>
      </c>
      <c r="K231" s="155">
        <v>1.1479999999999999</v>
      </c>
      <c r="L231" s="23"/>
    </row>
    <row r="232" spans="1:12">
      <c r="A232" s="151" t="s">
        <v>518</v>
      </c>
      <c r="B232" s="154">
        <v>131691.56</v>
      </c>
      <c r="C232" s="154">
        <v>28232.75</v>
      </c>
      <c r="D232" s="154">
        <v>-28213.200000000001</v>
      </c>
      <c r="E232" s="154">
        <v>5805.5</v>
      </c>
      <c r="F232" s="154">
        <v>137516.60999999999</v>
      </c>
      <c r="G232" s="154">
        <v>182269.86799999999</v>
      </c>
      <c r="H232" s="154">
        <v>154929.3878</v>
      </c>
      <c r="I232" s="154">
        <v>-17412.7778</v>
      </c>
      <c r="J232" s="154">
        <v>-12188.944460000001</v>
      </c>
      <c r="K232" s="155">
        <v>0.93300000000000005</v>
      </c>
      <c r="L232" s="23"/>
    </row>
    <row r="233" spans="1:12">
      <c r="A233" s="151" t="s">
        <v>519</v>
      </c>
      <c r="B233" s="154">
        <v>10078.6345</v>
      </c>
      <c r="C233" s="154">
        <v>5662.7</v>
      </c>
      <c r="D233" s="154">
        <v>-501.5</v>
      </c>
      <c r="E233" s="154">
        <v>2804.15</v>
      </c>
      <c r="F233" s="154">
        <v>18043.984499999999</v>
      </c>
      <c r="G233" s="154">
        <v>25215.675999999999</v>
      </c>
      <c r="H233" s="154">
        <v>21433.3246</v>
      </c>
      <c r="I233" s="154">
        <v>-3389.3400999999999</v>
      </c>
      <c r="J233" s="154">
        <v>-2372.5380700000001</v>
      </c>
      <c r="K233" s="155">
        <v>0.90600000000000003</v>
      </c>
      <c r="L233" s="23"/>
    </row>
    <row r="234" spans="1:12">
      <c r="A234" s="151" t="s">
        <v>520</v>
      </c>
      <c r="B234" s="154">
        <v>37987.949999999997</v>
      </c>
      <c r="C234" s="154">
        <v>14527.35</v>
      </c>
      <c r="D234" s="154">
        <v>-7357.6</v>
      </c>
      <c r="E234" s="154">
        <v>4257.82</v>
      </c>
      <c r="F234" s="154">
        <v>49415.519999999997</v>
      </c>
      <c r="G234" s="154">
        <v>76959.092000000004</v>
      </c>
      <c r="H234" s="154">
        <v>65415.228199999998</v>
      </c>
      <c r="I234" s="154">
        <v>-15999.708199999999</v>
      </c>
      <c r="J234" s="154">
        <v>-11199.79574</v>
      </c>
      <c r="K234" s="155">
        <v>0.85399999999999998</v>
      </c>
      <c r="L234" s="23"/>
    </row>
    <row r="235" spans="1:12">
      <c r="A235" s="151" t="s">
        <v>521</v>
      </c>
      <c r="B235" s="154">
        <v>716285.75699999998</v>
      </c>
      <c r="C235" s="154">
        <v>198678.15</v>
      </c>
      <c r="D235" s="154">
        <v>-108400.5</v>
      </c>
      <c r="E235" s="154">
        <v>48745.63</v>
      </c>
      <c r="F235" s="154">
        <v>855309.03700000001</v>
      </c>
      <c r="G235" s="154">
        <v>977076.45700000005</v>
      </c>
      <c r="H235" s="154">
        <v>830514.98844999995</v>
      </c>
      <c r="I235" s="154">
        <v>24794.048549999901</v>
      </c>
      <c r="J235" s="154">
        <v>17355.833985000001</v>
      </c>
      <c r="K235" s="155">
        <v>1.018</v>
      </c>
      <c r="L235" s="23"/>
    </row>
    <row r="236" spans="1:12" ht="18.75" customHeight="1">
      <c r="A236" s="145" t="s">
        <v>522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5"/>
      <c r="L236" s="23"/>
    </row>
    <row r="237" spans="1:12">
      <c r="A237" s="151" t="s">
        <v>523</v>
      </c>
      <c r="B237" s="154">
        <v>42414.311500000003</v>
      </c>
      <c r="C237" s="154">
        <v>7321.05</v>
      </c>
      <c r="D237" s="154">
        <v>-2537.25</v>
      </c>
      <c r="E237" s="154">
        <v>6054.89</v>
      </c>
      <c r="F237" s="154">
        <v>53253.001499999998</v>
      </c>
      <c r="G237" s="154">
        <v>77388.570999999996</v>
      </c>
      <c r="H237" s="154">
        <v>65780.285350000006</v>
      </c>
      <c r="I237" s="154">
        <v>-12527.28385</v>
      </c>
      <c r="J237" s="154">
        <v>-8769.0986949999897</v>
      </c>
      <c r="K237" s="155">
        <v>0.88700000000000001</v>
      </c>
      <c r="L237" s="23"/>
    </row>
    <row r="238" spans="1:12">
      <c r="A238" s="151" t="s">
        <v>524</v>
      </c>
      <c r="B238" s="154">
        <v>53014.758500000004</v>
      </c>
      <c r="C238" s="154">
        <v>5049.8500000000004</v>
      </c>
      <c r="D238" s="154">
        <v>-10654.75</v>
      </c>
      <c r="E238" s="154">
        <v>1353.37</v>
      </c>
      <c r="F238" s="154">
        <v>48763.228499999997</v>
      </c>
      <c r="G238" s="154">
        <v>66613.267000000007</v>
      </c>
      <c r="H238" s="154">
        <v>56621.276949999999</v>
      </c>
      <c r="I238" s="154">
        <v>-7858.0484499999902</v>
      </c>
      <c r="J238" s="154">
        <v>-5500.6339150000003</v>
      </c>
      <c r="K238" s="155">
        <v>0.91700000000000004</v>
      </c>
      <c r="L238" s="23"/>
    </row>
    <row r="239" spans="1:12">
      <c r="A239" s="151" t="s">
        <v>525</v>
      </c>
      <c r="B239" s="154">
        <v>81803.501999999993</v>
      </c>
      <c r="C239" s="154">
        <v>22880.3</v>
      </c>
      <c r="D239" s="154">
        <v>-12254.45</v>
      </c>
      <c r="E239" s="154">
        <v>5064.6400000000003</v>
      </c>
      <c r="F239" s="154">
        <v>97493.991999999998</v>
      </c>
      <c r="G239" s="154">
        <v>128374.02899999999</v>
      </c>
      <c r="H239" s="154">
        <v>109117.92465</v>
      </c>
      <c r="I239" s="154">
        <v>-11623.932650000001</v>
      </c>
      <c r="J239" s="154">
        <v>-8136.7528549999897</v>
      </c>
      <c r="K239" s="155">
        <v>0.93700000000000006</v>
      </c>
      <c r="L239" s="23"/>
    </row>
    <row r="240" spans="1:12">
      <c r="A240" s="151" t="s">
        <v>526</v>
      </c>
      <c r="B240" s="154">
        <v>69175.639500000005</v>
      </c>
      <c r="C240" s="154">
        <v>14209.45</v>
      </c>
      <c r="D240" s="154">
        <v>-10766.1</v>
      </c>
      <c r="E240" s="154">
        <v>1176.23</v>
      </c>
      <c r="F240" s="154">
        <v>73795.219500000007</v>
      </c>
      <c r="G240" s="154">
        <v>75241.97</v>
      </c>
      <c r="H240" s="154">
        <v>63955.674500000001</v>
      </c>
      <c r="I240" s="154">
        <v>9839.5449999999892</v>
      </c>
      <c r="J240" s="154">
        <v>6887.6814999999897</v>
      </c>
      <c r="K240" s="155">
        <v>1.0920000000000001</v>
      </c>
      <c r="L240" s="23"/>
    </row>
    <row r="241" spans="1:12">
      <c r="A241" s="151" t="s">
        <v>527</v>
      </c>
      <c r="B241" s="154">
        <v>146100.54250000001</v>
      </c>
      <c r="C241" s="154">
        <v>14047.95</v>
      </c>
      <c r="D241" s="154">
        <v>-20918.5</v>
      </c>
      <c r="E241" s="154">
        <v>4476.6099999999997</v>
      </c>
      <c r="F241" s="154">
        <v>143706.60250000001</v>
      </c>
      <c r="G241" s="154">
        <v>132296.01500000001</v>
      </c>
      <c r="H241" s="154">
        <v>112451.61275</v>
      </c>
      <c r="I241" s="154">
        <v>31254.989750000001</v>
      </c>
      <c r="J241" s="154">
        <v>21878.492825000001</v>
      </c>
      <c r="K241" s="155">
        <v>1.165</v>
      </c>
      <c r="L241" s="23"/>
    </row>
    <row r="242" spans="1:12">
      <c r="A242" s="151" t="s">
        <v>528</v>
      </c>
      <c r="B242" s="154">
        <v>29997.956999999999</v>
      </c>
      <c r="C242" s="154">
        <v>612</v>
      </c>
      <c r="D242" s="154">
        <v>-8959</v>
      </c>
      <c r="E242" s="154">
        <v>878.73</v>
      </c>
      <c r="F242" s="154">
        <v>22529.687000000002</v>
      </c>
      <c r="G242" s="154">
        <v>23669.723000000002</v>
      </c>
      <c r="H242" s="154">
        <v>20119.26455</v>
      </c>
      <c r="I242" s="154">
        <v>2410.42245</v>
      </c>
      <c r="J242" s="154">
        <v>1687.295715</v>
      </c>
      <c r="K242" s="155">
        <v>1.071</v>
      </c>
      <c r="L242" s="23"/>
    </row>
    <row r="243" spans="1:12">
      <c r="A243" s="151" t="s">
        <v>529</v>
      </c>
      <c r="B243" s="154">
        <v>87501.694499999998</v>
      </c>
      <c r="C243" s="154">
        <v>17363.8</v>
      </c>
      <c r="D243" s="154">
        <v>-5536.9</v>
      </c>
      <c r="E243" s="154">
        <v>6109.63</v>
      </c>
      <c r="F243" s="154">
        <v>105438.2245</v>
      </c>
      <c r="G243" s="154">
        <v>141319.302</v>
      </c>
      <c r="H243" s="154">
        <v>120121.40670000001</v>
      </c>
      <c r="I243" s="154">
        <v>-14683.182199999999</v>
      </c>
      <c r="J243" s="154">
        <v>-10278.22754</v>
      </c>
      <c r="K243" s="155">
        <v>0.92700000000000005</v>
      </c>
      <c r="L243" s="23"/>
    </row>
    <row r="244" spans="1:12">
      <c r="A244" s="151" t="s">
        <v>530</v>
      </c>
      <c r="B244" s="154">
        <v>16681.302</v>
      </c>
      <c r="C244" s="154">
        <v>4152.25</v>
      </c>
      <c r="D244" s="154">
        <v>-5086.3999999999996</v>
      </c>
      <c r="E244" s="154">
        <v>476</v>
      </c>
      <c r="F244" s="154">
        <v>16223.152</v>
      </c>
      <c r="G244" s="154">
        <v>15580.361000000001</v>
      </c>
      <c r="H244" s="154">
        <v>13243.306850000001</v>
      </c>
      <c r="I244" s="154">
        <v>2979.8451500000001</v>
      </c>
      <c r="J244" s="154">
        <v>2085.8916049999998</v>
      </c>
      <c r="K244" s="155">
        <v>1.1339999999999999</v>
      </c>
      <c r="L244" s="23"/>
    </row>
    <row r="245" spans="1:12">
      <c r="A245" s="151" t="s">
        <v>531</v>
      </c>
      <c r="B245" s="154">
        <v>39440.675999999999</v>
      </c>
      <c r="C245" s="154">
        <v>7718</v>
      </c>
      <c r="D245" s="154">
        <v>-11095.9</v>
      </c>
      <c r="E245" s="154">
        <v>3316.87</v>
      </c>
      <c r="F245" s="154">
        <v>39379.646000000001</v>
      </c>
      <c r="G245" s="154">
        <v>38390.035000000003</v>
      </c>
      <c r="H245" s="154">
        <v>32631.529750000002</v>
      </c>
      <c r="I245" s="154">
        <v>6748.11625</v>
      </c>
      <c r="J245" s="154">
        <v>4723.6813750000001</v>
      </c>
      <c r="K245" s="155">
        <v>1.123</v>
      </c>
      <c r="L245" s="23"/>
    </row>
    <row r="246" spans="1:12">
      <c r="A246" s="151" t="s">
        <v>532</v>
      </c>
      <c r="B246" s="154">
        <v>326262.22200000001</v>
      </c>
      <c r="C246" s="154">
        <v>240129.25</v>
      </c>
      <c r="D246" s="154">
        <v>-394.4</v>
      </c>
      <c r="E246" s="154">
        <v>54989.05</v>
      </c>
      <c r="F246" s="154">
        <v>620986.12199999997</v>
      </c>
      <c r="G246" s="154">
        <v>803424.91599999997</v>
      </c>
      <c r="H246" s="154">
        <v>682911.17859999998</v>
      </c>
      <c r="I246" s="154">
        <v>-61925.056599999902</v>
      </c>
      <c r="J246" s="154">
        <v>-43347.539619999901</v>
      </c>
      <c r="K246" s="155">
        <v>0.94599999999999995</v>
      </c>
      <c r="L246" s="23"/>
    </row>
    <row r="247" spans="1:12" ht="18.75" customHeight="1">
      <c r="A247" s="145" t="s">
        <v>533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5"/>
      <c r="L247" s="23"/>
    </row>
    <row r="248" spans="1:12">
      <c r="A248" s="151" t="s">
        <v>534</v>
      </c>
      <c r="B248" s="154">
        <v>90067.620500000005</v>
      </c>
      <c r="C248" s="154">
        <v>21846.7</v>
      </c>
      <c r="D248" s="154">
        <v>-18904.849999999999</v>
      </c>
      <c r="E248" s="154">
        <v>3840.3</v>
      </c>
      <c r="F248" s="154">
        <v>96849.770499999999</v>
      </c>
      <c r="G248" s="154">
        <v>100147.41099999999</v>
      </c>
      <c r="H248" s="154">
        <v>85125.299350000001</v>
      </c>
      <c r="I248" s="154">
        <v>11724.471149999999</v>
      </c>
      <c r="J248" s="154">
        <v>8207.1298050000096</v>
      </c>
      <c r="K248" s="155">
        <v>1.0820000000000001</v>
      </c>
      <c r="L248" s="23"/>
    </row>
    <row r="249" spans="1:12">
      <c r="A249" s="151" t="s">
        <v>535</v>
      </c>
      <c r="B249" s="154">
        <v>304486.6385</v>
      </c>
      <c r="C249" s="154">
        <v>59229.7</v>
      </c>
      <c r="D249" s="154">
        <v>-62762.3</v>
      </c>
      <c r="E249" s="154">
        <v>21417.279999999999</v>
      </c>
      <c r="F249" s="154">
        <v>322371.31849999999</v>
      </c>
      <c r="G249" s="154">
        <v>339423.07199999999</v>
      </c>
      <c r="H249" s="154">
        <v>288509.61119999998</v>
      </c>
      <c r="I249" s="154">
        <v>33861.707300000096</v>
      </c>
      <c r="J249" s="154">
        <v>23703.195110000001</v>
      </c>
      <c r="K249" s="155">
        <v>1.07</v>
      </c>
      <c r="L249" s="23"/>
    </row>
    <row r="250" spans="1:12">
      <c r="A250" s="151" t="s">
        <v>536</v>
      </c>
      <c r="B250" s="154">
        <v>205062.57199999999</v>
      </c>
      <c r="C250" s="154">
        <v>63409.15</v>
      </c>
      <c r="D250" s="154">
        <v>-7520.8</v>
      </c>
      <c r="E250" s="154">
        <v>33086.93</v>
      </c>
      <c r="F250" s="154">
        <v>294037.85200000001</v>
      </c>
      <c r="G250" s="154">
        <v>355920.93599999999</v>
      </c>
      <c r="H250" s="154">
        <v>302532.79560000001</v>
      </c>
      <c r="I250" s="154">
        <v>-8494.9435999999405</v>
      </c>
      <c r="J250" s="154">
        <v>-5946.4605199999596</v>
      </c>
      <c r="K250" s="155">
        <v>0.98299999999999998</v>
      </c>
      <c r="L250" s="23"/>
    </row>
    <row r="251" spans="1:12">
      <c r="A251" s="151" t="s">
        <v>537</v>
      </c>
      <c r="B251" s="154">
        <v>33746.658000000003</v>
      </c>
      <c r="C251" s="154">
        <v>9865.9500000000007</v>
      </c>
      <c r="D251" s="154">
        <v>-531.25</v>
      </c>
      <c r="E251" s="154">
        <v>5519.9</v>
      </c>
      <c r="F251" s="154">
        <v>48601.258000000002</v>
      </c>
      <c r="G251" s="154">
        <v>57570.675000000003</v>
      </c>
      <c r="H251" s="154">
        <v>48935.073750000003</v>
      </c>
      <c r="I251" s="154">
        <v>-333.81575000000902</v>
      </c>
      <c r="J251" s="154">
        <v>-233.67102500000601</v>
      </c>
      <c r="K251" s="155">
        <v>0.996</v>
      </c>
      <c r="L251" s="23"/>
    </row>
    <row r="252" spans="1:12">
      <c r="A252" s="151" t="s">
        <v>538</v>
      </c>
      <c r="B252" s="154">
        <v>88283.717499999999</v>
      </c>
      <c r="C252" s="154">
        <v>8256.9</v>
      </c>
      <c r="D252" s="154">
        <v>-17261.8</v>
      </c>
      <c r="E252" s="154">
        <v>9485.83</v>
      </c>
      <c r="F252" s="154">
        <v>88764.647500000006</v>
      </c>
      <c r="G252" s="154">
        <v>100667.126</v>
      </c>
      <c r="H252" s="154">
        <v>85567.057100000005</v>
      </c>
      <c r="I252" s="154">
        <v>3197.59039999999</v>
      </c>
      <c r="J252" s="154">
        <v>2238.3132799999898</v>
      </c>
      <c r="K252" s="155">
        <v>1.022</v>
      </c>
      <c r="L252" s="23"/>
    </row>
    <row r="253" spans="1:12">
      <c r="A253" s="151" t="s">
        <v>539</v>
      </c>
      <c r="B253" s="154">
        <v>53489.26</v>
      </c>
      <c r="C253" s="154">
        <v>4860.3</v>
      </c>
      <c r="D253" s="154">
        <v>-11611.85</v>
      </c>
      <c r="E253" s="154">
        <v>2174.3000000000002</v>
      </c>
      <c r="F253" s="154">
        <v>48912.01</v>
      </c>
      <c r="G253" s="154">
        <v>46634.319000000003</v>
      </c>
      <c r="H253" s="154">
        <v>39639.171150000002</v>
      </c>
      <c r="I253" s="154">
        <v>9272.8388500000092</v>
      </c>
      <c r="J253" s="154">
        <v>6490.9871950000097</v>
      </c>
      <c r="K253" s="155">
        <v>1.139</v>
      </c>
      <c r="L253" s="23"/>
    </row>
    <row r="254" spans="1:12">
      <c r="A254" s="151" t="s">
        <v>540</v>
      </c>
      <c r="B254" s="154">
        <v>115768.62549999999</v>
      </c>
      <c r="C254" s="154">
        <v>29982.05</v>
      </c>
      <c r="D254" s="154">
        <v>-25560.35</v>
      </c>
      <c r="E254" s="154">
        <v>7456.2</v>
      </c>
      <c r="F254" s="154">
        <v>127646.5255</v>
      </c>
      <c r="G254" s="154">
        <v>136228.65100000001</v>
      </c>
      <c r="H254" s="154">
        <v>115794.35335</v>
      </c>
      <c r="I254" s="154">
        <v>11852.17215</v>
      </c>
      <c r="J254" s="154">
        <v>8296.5205049999804</v>
      </c>
      <c r="K254" s="155">
        <v>1.0609999999999999</v>
      </c>
      <c r="L254" s="23"/>
    </row>
    <row r="255" spans="1:12">
      <c r="A255" s="151" t="s">
        <v>541</v>
      </c>
      <c r="B255" s="154">
        <v>52089.411</v>
      </c>
      <c r="C255" s="154">
        <v>10664.95</v>
      </c>
      <c r="D255" s="154">
        <v>-9763.9500000000007</v>
      </c>
      <c r="E255" s="154">
        <v>2300.61</v>
      </c>
      <c r="F255" s="154">
        <v>55291.021000000001</v>
      </c>
      <c r="G255" s="154">
        <v>54377.194000000003</v>
      </c>
      <c r="H255" s="154">
        <v>46220.6149</v>
      </c>
      <c r="I255" s="154">
        <v>9070.4061000000002</v>
      </c>
      <c r="J255" s="154">
        <v>6349.2842700000001</v>
      </c>
      <c r="K255" s="155">
        <v>1.117</v>
      </c>
      <c r="L255" s="23"/>
    </row>
    <row r="256" spans="1:12">
      <c r="A256" s="151" t="s">
        <v>542</v>
      </c>
      <c r="B256" s="154">
        <v>101913.46</v>
      </c>
      <c r="C256" s="154">
        <v>20735.75</v>
      </c>
      <c r="D256" s="154">
        <v>-7134.05</v>
      </c>
      <c r="E256" s="154">
        <v>9738.4500000000007</v>
      </c>
      <c r="F256" s="154">
        <v>125253.61</v>
      </c>
      <c r="G256" s="154">
        <v>134055.22700000001</v>
      </c>
      <c r="H256" s="154">
        <v>113946.94295</v>
      </c>
      <c r="I256" s="154">
        <v>11306.66705</v>
      </c>
      <c r="J256" s="154">
        <v>7914.6669349999802</v>
      </c>
      <c r="K256" s="155">
        <v>1.0589999999999999</v>
      </c>
      <c r="L256" s="23"/>
    </row>
    <row r="257" spans="1:12">
      <c r="A257" s="151" t="s">
        <v>543</v>
      </c>
      <c r="B257" s="154">
        <v>20452.267</v>
      </c>
      <c r="C257" s="154">
        <v>6180.35</v>
      </c>
      <c r="D257" s="154">
        <v>-3461.2</v>
      </c>
      <c r="E257" s="154">
        <v>3528.01</v>
      </c>
      <c r="F257" s="154">
        <v>26699.427</v>
      </c>
      <c r="G257" s="154">
        <v>36250.205000000002</v>
      </c>
      <c r="H257" s="154">
        <v>30812.67425</v>
      </c>
      <c r="I257" s="154">
        <v>-4113.2472500000003</v>
      </c>
      <c r="J257" s="154">
        <v>-2879.2730750000001</v>
      </c>
      <c r="K257" s="155">
        <v>0.92100000000000004</v>
      </c>
      <c r="L257" s="23"/>
    </row>
    <row r="258" spans="1:12">
      <c r="A258" s="151" t="s">
        <v>544</v>
      </c>
      <c r="B258" s="154">
        <v>43430.106500000002</v>
      </c>
      <c r="C258" s="154">
        <v>4241.5</v>
      </c>
      <c r="D258" s="154">
        <v>-838.95</v>
      </c>
      <c r="E258" s="154">
        <v>3425.84</v>
      </c>
      <c r="F258" s="154">
        <v>50258.496500000001</v>
      </c>
      <c r="G258" s="154">
        <v>63768.983999999997</v>
      </c>
      <c r="H258" s="154">
        <v>54203.636400000003</v>
      </c>
      <c r="I258" s="154">
        <v>-3945.1398999999901</v>
      </c>
      <c r="J258" s="154">
        <v>-2761.5979299999899</v>
      </c>
      <c r="K258" s="155">
        <v>0.95699999999999996</v>
      </c>
      <c r="L258" s="23"/>
    </row>
    <row r="259" spans="1:12">
      <c r="A259" s="151" t="s">
        <v>545</v>
      </c>
      <c r="B259" s="154">
        <v>27451.511999999999</v>
      </c>
      <c r="C259" s="154">
        <v>10343.65</v>
      </c>
      <c r="D259" s="154">
        <v>-149.6</v>
      </c>
      <c r="E259" s="154">
        <v>2887.45</v>
      </c>
      <c r="F259" s="154">
        <v>40533.012000000002</v>
      </c>
      <c r="G259" s="154">
        <v>44356.659</v>
      </c>
      <c r="H259" s="154">
        <v>37703.160150000003</v>
      </c>
      <c r="I259" s="154">
        <v>2829.85185</v>
      </c>
      <c r="J259" s="154">
        <v>1980.896295</v>
      </c>
      <c r="K259" s="155">
        <v>1.0449999999999999</v>
      </c>
      <c r="L259" s="23"/>
    </row>
    <row r="260" spans="1:12">
      <c r="A260" s="151" t="s">
        <v>546</v>
      </c>
      <c r="B260" s="154">
        <v>49242.402000000002</v>
      </c>
      <c r="C260" s="154">
        <v>8318.9500000000007</v>
      </c>
      <c r="D260" s="154">
        <v>-9730.7999999999993</v>
      </c>
      <c r="E260" s="154">
        <v>2149.31</v>
      </c>
      <c r="F260" s="154">
        <v>49979.862000000001</v>
      </c>
      <c r="G260" s="154">
        <v>58005.188999999998</v>
      </c>
      <c r="H260" s="154">
        <v>49304.410649999998</v>
      </c>
      <c r="I260" s="154">
        <v>675.45134999999595</v>
      </c>
      <c r="J260" s="154">
        <v>472.81594499999699</v>
      </c>
      <c r="K260" s="155">
        <v>1.008</v>
      </c>
      <c r="L260" s="23"/>
    </row>
    <row r="261" spans="1:12">
      <c r="A261" s="151" t="s">
        <v>547</v>
      </c>
      <c r="B261" s="154">
        <v>25264.074000000001</v>
      </c>
      <c r="C261" s="154">
        <v>11979.9</v>
      </c>
      <c r="D261" s="154">
        <v>-7720.55</v>
      </c>
      <c r="E261" s="154">
        <v>1104.49</v>
      </c>
      <c r="F261" s="154">
        <v>30627.914000000001</v>
      </c>
      <c r="G261" s="154">
        <v>37616.457999999999</v>
      </c>
      <c r="H261" s="154">
        <v>31973.989300000001</v>
      </c>
      <c r="I261" s="154">
        <v>-1346.07529999999</v>
      </c>
      <c r="J261" s="154">
        <v>-942.25270999999498</v>
      </c>
      <c r="K261" s="155">
        <v>0.97499999999999998</v>
      </c>
      <c r="L261" s="23"/>
    </row>
    <row r="262" spans="1:12">
      <c r="A262" s="151" t="s">
        <v>548</v>
      </c>
      <c r="B262" s="154">
        <v>16018.948</v>
      </c>
      <c r="C262" s="154">
        <v>4504.1499999999996</v>
      </c>
      <c r="D262" s="154">
        <v>-1275.8499999999999</v>
      </c>
      <c r="E262" s="154">
        <v>2418.9299999999998</v>
      </c>
      <c r="F262" s="154">
        <v>21666.178</v>
      </c>
      <c r="G262" s="154">
        <v>26446.638999999999</v>
      </c>
      <c r="H262" s="154">
        <v>22479.64315</v>
      </c>
      <c r="I262" s="154">
        <v>-813.46514999999999</v>
      </c>
      <c r="J262" s="154">
        <v>-569.42560500000002</v>
      </c>
      <c r="K262" s="155">
        <v>0.97799999999999998</v>
      </c>
      <c r="L262" s="23"/>
    </row>
    <row r="263" spans="1:12" ht="18.75" customHeight="1">
      <c r="A263" s="145" t="s">
        <v>549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5"/>
      <c r="L263" s="23"/>
    </row>
    <row r="264" spans="1:12">
      <c r="A264" s="151" t="s">
        <v>550</v>
      </c>
      <c r="B264" s="154">
        <v>126221.5735</v>
      </c>
      <c r="C264" s="154">
        <v>16148.3</v>
      </c>
      <c r="D264" s="154">
        <v>-35571.65</v>
      </c>
      <c r="E264" s="154">
        <v>11866.17</v>
      </c>
      <c r="F264" s="154">
        <v>118664.39350000001</v>
      </c>
      <c r="G264" s="154">
        <v>189068.43</v>
      </c>
      <c r="H264" s="154">
        <v>160708.1655</v>
      </c>
      <c r="I264" s="154">
        <v>-42043.771999999997</v>
      </c>
      <c r="J264" s="154">
        <v>-29430.6404</v>
      </c>
      <c r="K264" s="155">
        <v>0.84399999999999997</v>
      </c>
      <c r="L264" s="23"/>
    </row>
    <row r="265" spans="1:12">
      <c r="A265" s="151" t="s">
        <v>551</v>
      </c>
      <c r="B265" s="154">
        <v>392460.0515</v>
      </c>
      <c r="C265" s="154">
        <v>276212.59999999998</v>
      </c>
      <c r="D265" s="154">
        <v>-220032.7</v>
      </c>
      <c r="E265" s="154">
        <v>25802.09</v>
      </c>
      <c r="F265" s="154">
        <v>474442.04149999999</v>
      </c>
      <c r="G265" s="154">
        <v>542186.31200000003</v>
      </c>
      <c r="H265" s="154">
        <v>460858.3652</v>
      </c>
      <c r="I265" s="154">
        <v>13583.676300000099</v>
      </c>
      <c r="J265" s="154">
        <v>9508.57341000003</v>
      </c>
      <c r="K265" s="155">
        <v>1.018</v>
      </c>
      <c r="L265" s="23"/>
    </row>
    <row r="266" spans="1:12">
      <c r="A266" s="151" t="s">
        <v>552</v>
      </c>
      <c r="B266" s="154">
        <v>68525.808999999994</v>
      </c>
      <c r="C266" s="154">
        <v>9975.6</v>
      </c>
      <c r="D266" s="154">
        <v>-24117.9</v>
      </c>
      <c r="E266" s="154">
        <v>2580.09</v>
      </c>
      <c r="F266" s="154">
        <v>56963.599000000002</v>
      </c>
      <c r="G266" s="154">
        <v>56912.453999999998</v>
      </c>
      <c r="H266" s="154">
        <v>48375.585899999998</v>
      </c>
      <c r="I266" s="154">
        <v>8588.0131000000001</v>
      </c>
      <c r="J266" s="154">
        <v>6011.6091699999997</v>
      </c>
      <c r="K266" s="155">
        <v>1.1060000000000001</v>
      </c>
      <c r="L266" s="23"/>
    </row>
    <row r="267" spans="1:12">
      <c r="A267" s="151" t="s">
        <v>553</v>
      </c>
      <c r="B267" s="154">
        <v>217462.2285</v>
      </c>
      <c r="C267" s="154">
        <v>68192.100000000006</v>
      </c>
      <c r="D267" s="154">
        <v>-44248.45</v>
      </c>
      <c r="E267" s="154">
        <v>9960.4699999999993</v>
      </c>
      <c r="F267" s="154">
        <v>251366.34849999999</v>
      </c>
      <c r="G267" s="154">
        <v>276607.723</v>
      </c>
      <c r="H267" s="154">
        <v>235116.56455000001</v>
      </c>
      <c r="I267" s="154">
        <v>16249.783949999999</v>
      </c>
      <c r="J267" s="154">
        <v>11374.848765000001</v>
      </c>
      <c r="K267" s="155">
        <v>1.0409999999999999</v>
      </c>
      <c r="L267" s="23"/>
    </row>
    <row r="268" spans="1:12">
      <c r="A268" s="151" t="s">
        <v>554</v>
      </c>
      <c r="B268" s="154">
        <v>95295.486000000004</v>
      </c>
      <c r="C268" s="154">
        <v>19091.849999999999</v>
      </c>
      <c r="D268" s="154">
        <v>-27834.95</v>
      </c>
      <c r="E268" s="154">
        <v>2799.05</v>
      </c>
      <c r="F268" s="154">
        <v>89351.436000000002</v>
      </c>
      <c r="G268" s="154">
        <v>133950.24900000001</v>
      </c>
      <c r="H268" s="154">
        <v>113857.71165</v>
      </c>
      <c r="I268" s="154">
        <v>-24506.27565</v>
      </c>
      <c r="J268" s="154">
        <v>-17154.392954999999</v>
      </c>
      <c r="K268" s="155">
        <v>0.872</v>
      </c>
      <c r="L268" s="23"/>
    </row>
    <row r="269" spans="1:12">
      <c r="A269" s="151" t="s">
        <v>555</v>
      </c>
      <c r="B269" s="154">
        <v>21196.719499999999</v>
      </c>
      <c r="C269" s="154">
        <v>12722.8</v>
      </c>
      <c r="D269" s="154">
        <v>-772.65</v>
      </c>
      <c r="E269" s="154">
        <v>5116.1499999999996</v>
      </c>
      <c r="F269" s="154">
        <v>38263.019500000002</v>
      </c>
      <c r="G269" s="154">
        <v>40265.684999999998</v>
      </c>
      <c r="H269" s="154">
        <v>34225.832249999999</v>
      </c>
      <c r="I269" s="154">
        <v>4037.1872499999999</v>
      </c>
      <c r="J269" s="154">
        <v>2826.0310749999999</v>
      </c>
      <c r="K269" s="155">
        <v>1.07</v>
      </c>
      <c r="L269" s="23"/>
    </row>
    <row r="270" spans="1:12">
      <c r="A270" s="151" t="s">
        <v>556</v>
      </c>
      <c r="B270" s="154">
        <v>19416.991000000002</v>
      </c>
      <c r="C270" s="154">
        <v>5285.3</v>
      </c>
      <c r="D270" s="154">
        <v>-3863.25</v>
      </c>
      <c r="E270" s="154">
        <v>4786.5200000000004</v>
      </c>
      <c r="F270" s="154">
        <v>25625.561000000002</v>
      </c>
      <c r="G270" s="154">
        <v>39353.999000000003</v>
      </c>
      <c r="H270" s="154">
        <v>33450.899149999997</v>
      </c>
      <c r="I270" s="154">
        <v>-7825.3381500000096</v>
      </c>
      <c r="J270" s="154">
        <v>-5477.7367050000003</v>
      </c>
      <c r="K270" s="155">
        <v>0.86099999999999999</v>
      </c>
      <c r="L270" s="23"/>
    </row>
    <row r="271" spans="1:12">
      <c r="A271" s="151" t="s">
        <v>557</v>
      </c>
      <c r="B271" s="154">
        <v>42906.902499999997</v>
      </c>
      <c r="C271" s="154">
        <v>6633.4</v>
      </c>
      <c r="D271" s="154">
        <v>-3906.6</v>
      </c>
      <c r="E271" s="154">
        <v>1966.9</v>
      </c>
      <c r="F271" s="154">
        <v>47600.602500000001</v>
      </c>
      <c r="G271" s="154">
        <v>67522.057000000001</v>
      </c>
      <c r="H271" s="154">
        <v>57393.748449999999</v>
      </c>
      <c r="I271" s="154">
        <v>-9793.1459500000001</v>
      </c>
      <c r="J271" s="154">
        <v>-6855.2021649999997</v>
      </c>
      <c r="K271" s="155">
        <v>0.89800000000000002</v>
      </c>
      <c r="L271" s="23"/>
    </row>
    <row r="272" spans="1:12">
      <c r="A272" s="151" t="s">
        <v>558</v>
      </c>
      <c r="B272" s="154">
        <v>139669.0295</v>
      </c>
      <c r="C272" s="154">
        <v>16922.650000000001</v>
      </c>
      <c r="D272" s="154">
        <v>-25697.200000000001</v>
      </c>
      <c r="E272" s="154">
        <v>8616.2800000000007</v>
      </c>
      <c r="F272" s="154">
        <v>139510.75949999999</v>
      </c>
      <c r="G272" s="154">
        <v>187048.796</v>
      </c>
      <c r="H272" s="154">
        <v>158991.47659999999</v>
      </c>
      <c r="I272" s="154">
        <v>-19480.717100000002</v>
      </c>
      <c r="J272" s="154">
        <v>-13636.501969999999</v>
      </c>
      <c r="K272" s="155">
        <v>0.92700000000000005</v>
      </c>
      <c r="L272" s="23"/>
    </row>
    <row r="273" spans="1:12">
      <c r="A273" s="151" t="s">
        <v>559</v>
      </c>
      <c r="B273" s="154">
        <v>120034.9645</v>
      </c>
      <c r="C273" s="154">
        <v>35458.6</v>
      </c>
      <c r="D273" s="154">
        <v>-15854.2</v>
      </c>
      <c r="E273" s="154">
        <v>6369.9</v>
      </c>
      <c r="F273" s="154">
        <v>146009.26449999999</v>
      </c>
      <c r="G273" s="154">
        <v>184782.03099999999</v>
      </c>
      <c r="H273" s="154">
        <v>157064.72635000001</v>
      </c>
      <c r="I273" s="154">
        <v>-11055.46185</v>
      </c>
      <c r="J273" s="154">
        <v>-7738.8232949999901</v>
      </c>
      <c r="K273" s="155">
        <v>0.95799999999999996</v>
      </c>
      <c r="L273" s="23"/>
    </row>
    <row r="274" spans="1:12" ht="18.75" customHeight="1">
      <c r="A274" s="145" t="s">
        <v>560</v>
      </c>
      <c r="B274" s="154"/>
      <c r="C274" s="154"/>
      <c r="D274" s="154"/>
      <c r="E274" s="154"/>
      <c r="F274" s="154"/>
      <c r="G274" s="154"/>
      <c r="H274" s="154"/>
      <c r="I274" s="154"/>
      <c r="J274" s="154"/>
      <c r="K274" s="155"/>
      <c r="L274" s="23"/>
    </row>
    <row r="275" spans="1:12">
      <c r="A275" s="151" t="s">
        <v>561</v>
      </c>
      <c r="B275" s="154">
        <v>124857.9035</v>
      </c>
      <c r="C275" s="154">
        <v>35191.699999999997</v>
      </c>
      <c r="D275" s="154">
        <v>-8834.9</v>
      </c>
      <c r="E275" s="154">
        <v>9591.91</v>
      </c>
      <c r="F275" s="154">
        <v>160806.61350000001</v>
      </c>
      <c r="G275" s="154">
        <v>206969.12400000001</v>
      </c>
      <c r="H275" s="154">
        <v>175923.75539999999</v>
      </c>
      <c r="I275" s="154">
        <v>-15117.141900000001</v>
      </c>
      <c r="J275" s="154">
        <v>-10581.999330000001</v>
      </c>
      <c r="K275" s="155">
        <v>0.94899999999999995</v>
      </c>
      <c r="L275" s="23"/>
    </row>
    <row r="276" spans="1:12">
      <c r="A276" s="151" t="s">
        <v>562</v>
      </c>
      <c r="B276" s="154">
        <v>120533.12149999999</v>
      </c>
      <c r="C276" s="154">
        <v>12925.95</v>
      </c>
      <c r="D276" s="154">
        <v>-25583.3</v>
      </c>
      <c r="E276" s="154">
        <v>4460.29</v>
      </c>
      <c r="F276" s="154">
        <v>112336.0615</v>
      </c>
      <c r="G276" s="154">
        <v>129084.83100000001</v>
      </c>
      <c r="H276" s="154">
        <v>109722.10635</v>
      </c>
      <c r="I276" s="154">
        <v>2613.9551499999802</v>
      </c>
      <c r="J276" s="154">
        <v>1829.76860499999</v>
      </c>
      <c r="K276" s="155">
        <v>1.014</v>
      </c>
      <c r="L276" s="23"/>
    </row>
    <row r="277" spans="1:12">
      <c r="A277" s="151" t="s">
        <v>563</v>
      </c>
      <c r="B277" s="154">
        <v>113482.391</v>
      </c>
      <c r="C277" s="154">
        <v>13823.55</v>
      </c>
      <c r="D277" s="154">
        <v>-21892.6</v>
      </c>
      <c r="E277" s="154">
        <v>6510.15</v>
      </c>
      <c r="F277" s="154">
        <v>111923.49099999999</v>
      </c>
      <c r="G277" s="154">
        <v>153048.89000000001</v>
      </c>
      <c r="H277" s="154">
        <v>130091.55650000001</v>
      </c>
      <c r="I277" s="154">
        <v>-18168.065500000001</v>
      </c>
      <c r="J277" s="154">
        <v>-12717.645850000001</v>
      </c>
      <c r="K277" s="155">
        <v>0.91700000000000004</v>
      </c>
      <c r="L277" s="23"/>
    </row>
    <row r="278" spans="1:12">
      <c r="A278" s="151" t="s">
        <v>564</v>
      </c>
      <c r="B278" s="154">
        <v>383855.01549999998</v>
      </c>
      <c r="C278" s="154">
        <v>91777.9</v>
      </c>
      <c r="D278" s="154">
        <v>-45698.55</v>
      </c>
      <c r="E278" s="154">
        <v>30481</v>
      </c>
      <c r="F278" s="154">
        <v>460415.36550000001</v>
      </c>
      <c r="G278" s="154">
        <v>531689.08799999999</v>
      </c>
      <c r="H278" s="154">
        <v>451935.72480000003</v>
      </c>
      <c r="I278" s="154">
        <v>8479.6407000000509</v>
      </c>
      <c r="J278" s="154">
        <v>5935.74849000003</v>
      </c>
      <c r="K278" s="155">
        <v>1.0109999999999999</v>
      </c>
      <c r="L278" s="23"/>
    </row>
    <row r="279" spans="1:12">
      <c r="A279" s="151" t="s">
        <v>565</v>
      </c>
      <c r="B279" s="154">
        <v>56820.510999999999</v>
      </c>
      <c r="C279" s="154">
        <v>13318.65</v>
      </c>
      <c r="D279" s="154">
        <v>-8278.15</v>
      </c>
      <c r="E279" s="154">
        <v>5456.66</v>
      </c>
      <c r="F279" s="154">
        <v>67317.671000000002</v>
      </c>
      <c r="G279" s="154">
        <v>87587.172999999995</v>
      </c>
      <c r="H279" s="154">
        <v>74449.097049999997</v>
      </c>
      <c r="I279" s="154">
        <v>-7131.42605000001</v>
      </c>
      <c r="J279" s="154">
        <v>-4991.99823500001</v>
      </c>
      <c r="K279" s="155">
        <v>0.94299999999999995</v>
      </c>
      <c r="L279" s="23"/>
    </row>
    <row r="280" spans="1:12">
      <c r="A280" s="151" t="s">
        <v>566</v>
      </c>
      <c r="B280" s="154">
        <v>29182.538</v>
      </c>
      <c r="C280" s="154">
        <v>15222.65</v>
      </c>
      <c r="D280" s="154">
        <v>-6216.05</v>
      </c>
      <c r="E280" s="154">
        <v>2010.59</v>
      </c>
      <c r="F280" s="154">
        <v>40199.728000000003</v>
      </c>
      <c r="G280" s="154">
        <v>58299.837</v>
      </c>
      <c r="H280" s="154">
        <v>49554.861449999997</v>
      </c>
      <c r="I280" s="154">
        <v>-9355.1334499999903</v>
      </c>
      <c r="J280" s="154">
        <v>-6548.5934150000003</v>
      </c>
      <c r="K280" s="155">
        <v>0.88800000000000001</v>
      </c>
      <c r="L280" s="23"/>
    </row>
    <row r="281" spans="1:12">
      <c r="A281" s="151" t="s">
        <v>567</v>
      </c>
      <c r="B281" s="154">
        <v>261877.51699999999</v>
      </c>
      <c r="C281" s="154">
        <v>48165.25</v>
      </c>
      <c r="D281" s="154">
        <v>-52093.95</v>
      </c>
      <c r="E281" s="154">
        <v>12671.46</v>
      </c>
      <c r="F281" s="154">
        <v>270620.277</v>
      </c>
      <c r="G281" s="154">
        <v>353784.22</v>
      </c>
      <c r="H281" s="154">
        <v>300716.587</v>
      </c>
      <c r="I281" s="154">
        <v>-30096.309999999899</v>
      </c>
      <c r="J281" s="154">
        <v>-21067.417000000001</v>
      </c>
      <c r="K281" s="155">
        <v>0.94</v>
      </c>
      <c r="L281" s="23"/>
    </row>
    <row r="282" spans="1:12" ht="18.75" customHeight="1">
      <c r="A282" s="145" t="s">
        <v>568</v>
      </c>
      <c r="B282" s="154"/>
      <c r="C282" s="154"/>
      <c r="D282" s="154"/>
      <c r="E282" s="154"/>
      <c r="F282" s="154"/>
      <c r="G282" s="154"/>
      <c r="H282" s="154"/>
      <c r="I282" s="154"/>
      <c r="J282" s="154"/>
      <c r="K282" s="155"/>
      <c r="L282" s="23"/>
    </row>
    <row r="283" spans="1:12">
      <c r="A283" s="151" t="s">
        <v>569</v>
      </c>
      <c r="B283" s="154">
        <v>50599.114500000003</v>
      </c>
      <c r="C283" s="154">
        <v>4941.05</v>
      </c>
      <c r="D283" s="154">
        <v>-7695.05</v>
      </c>
      <c r="E283" s="154">
        <v>2085.2199999999998</v>
      </c>
      <c r="F283" s="154">
        <v>49930.334499999997</v>
      </c>
      <c r="G283" s="154">
        <v>43541.108</v>
      </c>
      <c r="H283" s="154">
        <v>37009.941800000001</v>
      </c>
      <c r="I283" s="154">
        <v>12920.3927</v>
      </c>
      <c r="J283" s="154">
        <v>9044.2748900000006</v>
      </c>
      <c r="K283" s="155">
        <v>1.208</v>
      </c>
      <c r="L283" s="23"/>
    </row>
    <row r="284" spans="1:12">
      <c r="A284" s="151" t="s">
        <v>570</v>
      </c>
      <c r="B284" s="154">
        <v>40836.3505</v>
      </c>
      <c r="C284" s="154">
        <v>6355.45</v>
      </c>
      <c r="D284" s="154">
        <v>-9299</v>
      </c>
      <c r="E284" s="154">
        <v>483.48</v>
      </c>
      <c r="F284" s="154">
        <v>38376.280500000001</v>
      </c>
      <c r="G284" s="154">
        <v>38434.474999999999</v>
      </c>
      <c r="H284" s="154">
        <v>32669.303749999999</v>
      </c>
      <c r="I284" s="154">
        <v>5706.9767499999998</v>
      </c>
      <c r="J284" s="154">
        <v>3994.8837250000001</v>
      </c>
      <c r="K284" s="155">
        <v>1.1040000000000001</v>
      </c>
      <c r="L284" s="23"/>
    </row>
    <row r="285" spans="1:12">
      <c r="A285" s="151" t="s">
        <v>571</v>
      </c>
      <c r="B285" s="154">
        <v>52355.1875</v>
      </c>
      <c r="C285" s="154">
        <v>7441.75</v>
      </c>
      <c r="D285" s="154">
        <v>-3842.85</v>
      </c>
      <c r="E285" s="154">
        <v>1226.8900000000001</v>
      </c>
      <c r="F285" s="154">
        <v>57180.977500000001</v>
      </c>
      <c r="G285" s="154">
        <v>47081.358</v>
      </c>
      <c r="H285" s="154">
        <v>40019.154300000002</v>
      </c>
      <c r="I285" s="154">
        <v>17161.823199999999</v>
      </c>
      <c r="J285" s="154">
        <v>12013.276239999999</v>
      </c>
      <c r="K285" s="155">
        <v>1.2549999999999999</v>
      </c>
      <c r="L285" s="23"/>
    </row>
    <row r="286" spans="1:12">
      <c r="A286" s="151" t="s">
        <v>572</v>
      </c>
      <c r="B286" s="154">
        <v>85959.912500000006</v>
      </c>
      <c r="C286" s="154">
        <v>18411.849999999999</v>
      </c>
      <c r="D286" s="154">
        <v>-7651.7</v>
      </c>
      <c r="E286" s="154">
        <v>1164.33</v>
      </c>
      <c r="F286" s="154">
        <v>97884.392500000002</v>
      </c>
      <c r="G286" s="154">
        <v>77499.997000000003</v>
      </c>
      <c r="H286" s="154">
        <v>65874.997449999995</v>
      </c>
      <c r="I286" s="154">
        <v>32009.395049999999</v>
      </c>
      <c r="J286" s="154">
        <v>22406.576535</v>
      </c>
      <c r="K286" s="155">
        <v>1.2889999999999999</v>
      </c>
      <c r="L286" s="23"/>
    </row>
    <row r="287" spans="1:12">
      <c r="A287" s="151" t="s">
        <v>573</v>
      </c>
      <c r="B287" s="154">
        <v>4074.3119999999999</v>
      </c>
      <c r="C287" s="154">
        <v>235.45</v>
      </c>
      <c r="D287" s="154">
        <v>-1711.9</v>
      </c>
      <c r="E287" s="154">
        <v>973.42</v>
      </c>
      <c r="F287" s="154">
        <v>3571.2820000000002</v>
      </c>
      <c r="G287" s="154">
        <v>5900.8339999999998</v>
      </c>
      <c r="H287" s="154">
        <v>5015.7088999999996</v>
      </c>
      <c r="I287" s="154">
        <v>-1444.4268999999999</v>
      </c>
      <c r="J287" s="154">
        <v>-1011.09883</v>
      </c>
      <c r="K287" s="155">
        <v>0.82899999999999996</v>
      </c>
      <c r="L287" s="23"/>
    </row>
    <row r="288" spans="1:12">
      <c r="A288" s="151" t="s">
        <v>574</v>
      </c>
      <c r="B288" s="154">
        <v>59712.048000000003</v>
      </c>
      <c r="C288" s="154">
        <v>18046.349999999999</v>
      </c>
      <c r="D288" s="154">
        <v>-16880.150000000001</v>
      </c>
      <c r="E288" s="154">
        <v>213.86</v>
      </c>
      <c r="F288" s="154">
        <v>61092.108</v>
      </c>
      <c r="G288" s="154">
        <v>74097.948999999993</v>
      </c>
      <c r="H288" s="154">
        <v>62983.256650000003</v>
      </c>
      <c r="I288" s="154">
        <v>-1891.1486500000001</v>
      </c>
      <c r="J288" s="154">
        <v>-1323.8040550000001</v>
      </c>
      <c r="K288" s="155">
        <v>0.98199999999999998</v>
      </c>
      <c r="L288" s="23"/>
    </row>
    <row r="289" spans="1:12">
      <c r="A289" s="151" t="s">
        <v>575</v>
      </c>
      <c r="B289" s="154">
        <v>29819.845000000001</v>
      </c>
      <c r="C289" s="154">
        <v>15193.75</v>
      </c>
      <c r="D289" s="154">
        <v>-8358.9</v>
      </c>
      <c r="E289" s="154">
        <v>838.27</v>
      </c>
      <c r="F289" s="154">
        <v>37492.964999999997</v>
      </c>
      <c r="G289" s="154">
        <v>36030.934999999998</v>
      </c>
      <c r="H289" s="154">
        <v>30626.294750000001</v>
      </c>
      <c r="I289" s="154">
        <v>6866.6702500000001</v>
      </c>
      <c r="J289" s="154">
        <v>4806.669175</v>
      </c>
      <c r="K289" s="155">
        <v>1.133</v>
      </c>
      <c r="L289" s="23"/>
    </row>
    <row r="290" spans="1:12">
      <c r="A290" s="151" t="s">
        <v>576</v>
      </c>
      <c r="B290" s="154">
        <v>501353.27549999999</v>
      </c>
      <c r="C290" s="154">
        <v>93766.9</v>
      </c>
      <c r="D290" s="154">
        <v>-22843.75</v>
      </c>
      <c r="E290" s="154">
        <v>15790.45</v>
      </c>
      <c r="F290" s="154">
        <v>588066.87549999997</v>
      </c>
      <c r="G290" s="154">
        <v>705080.78599999996</v>
      </c>
      <c r="H290" s="154">
        <v>599318.66810000001</v>
      </c>
      <c r="I290" s="154">
        <v>-11251.792600000001</v>
      </c>
      <c r="J290" s="154">
        <v>-7876.2548200000301</v>
      </c>
      <c r="K290" s="155">
        <v>0.98899999999999999</v>
      </c>
      <c r="L290" s="23"/>
    </row>
    <row r="291" spans="1:12" ht="18.75" customHeight="1">
      <c r="A291" s="145" t="s">
        <v>577</v>
      </c>
      <c r="B291" s="154"/>
      <c r="C291" s="154"/>
      <c r="D291" s="154"/>
      <c r="E291" s="154"/>
      <c r="F291" s="154"/>
      <c r="G291" s="154"/>
      <c r="H291" s="154"/>
      <c r="I291" s="154"/>
      <c r="J291" s="154"/>
      <c r="K291" s="155"/>
      <c r="L291" s="23"/>
    </row>
    <row r="292" spans="1:12">
      <c r="A292" s="151" t="s">
        <v>578</v>
      </c>
      <c r="B292" s="154">
        <v>669.31150000000002</v>
      </c>
      <c r="C292" s="154">
        <v>1195.0999999999999</v>
      </c>
      <c r="D292" s="154">
        <v>-4.25</v>
      </c>
      <c r="E292" s="154">
        <v>195.5</v>
      </c>
      <c r="F292" s="154">
        <v>2055.6615000000002</v>
      </c>
      <c r="G292" s="154">
        <v>3173.1109999999999</v>
      </c>
      <c r="H292" s="154">
        <v>2697.14435</v>
      </c>
      <c r="I292" s="154">
        <v>-641.48284999999998</v>
      </c>
      <c r="J292" s="154">
        <v>-449.03799500000002</v>
      </c>
      <c r="K292" s="155">
        <v>0.85799999999999998</v>
      </c>
      <c r="L292" s="23"/>
    </row>
    <row r="293" spans="1:12">
      <c r="A293" s="151" t="s">
        <v>579</v>
      </c>
      <c r="B293" s="154">
        <v>9313.3094999999994</v>
      </c>
      <c r="C293" s="154">
        <v>1833.45</v>
      </c>
      <c r="D293" s="154">
        <v>0</v>
      </c>
      <c r="E293" s="154">
        <v>871.25</v>
      </c>
      <c r="F293" s="154">
        <v>12018.0095</v>
      </c>
      <c r="G293" s="154">
        <v>13683.422</v>
      </c>
      <c r="H293" s="154">
        <v>11630.9087</v>
      </c>
      <c r="I293" s="154">
        <v>387.10079999999999</v>
      </c>
      <c r="J293" s="154">
        <v>270.97055999999998</v>
      </c>
      <c r="K293" s="155">
        <v>1.02</v>
      </c>
      <c r="L293" s="23"/>
    </row>
    <row r="294" spans="1:12">
      <c r="A294" s="151" t="s">
        <v>580</v>
      </c>
      <c r="B294" s="154">
        <v>95807.558000000005</v>
      </c>
      <c r="C294" s="154">
        <v>18652.400000000001</v>
      </c>
      <c r="D294" s="154">
        <v>-14089.6</v>
      </c>
      <c r="E294" s="154">
        <v>1765.79</v>
      </c>
      <c r="F294" s="154">
        <v>102136.148</v>
      </c>
      <c r="G294" s="154">
        <v>111141.549</v>
      </c>
      <c r="H294" s="154">
        <v>94470.316649999993</v>
      </c>
      <c r="I294" s="154">
        <v>7665.8313499999804</v>
      </c>
      <c r="J294" s="154">
        <v>5366.0819449999799</v>
      </c>
      <c r="K294" s="155">
        <v>1.048</v>
      </c>
      <c r="L294" s="23"/>
    </row>
    <row r="295" spans="1:12">
      <c r="A295" s="151" t="s">
        <v>581</v>
      </c>
      <c r="B295" s="154">
        <v>7156.4844999999996</v>
      </c>
      <c r="C295" s="154">
        <v>1784.15</v>
      </c>
      <c r="D295" s="154">
        <v>-2889.15</v>
      </c>
      <c r="E295" s="154">
        <v>-47.26</v>
      </c>
      <c r="F295" s="154">
        <v>6004.2245000000003</v>
      </c>
      <c r="G295" s="154">
        <v>7871.8059999999996</v>
      </c>
      <c r="H295" s="154">
        <v>6691.0351000000001</v>
      </c>
      <c r="I295" s="154">
        <v>-686.810599999999</v>
      </c>
      <c r="J295" s="154">
        <v>-480.76741999999899</v>
      </c>
      <c r="K295" s="155">
        <v>0.93899999999999995</v>
      </c>
      <c r="L295" s="23"/>
    </row>
    <row r="296" spans="1:12">
      <c r="A296" s="151" t="s">
        <v>582</v>
      </c>
      <c r="B296" s="154">
        <v>30639.4385</v>
      </c>
      <c r="C296" s="154">
        <v>6817</v>
      </c>
      <c r="D296" s="154">
        <v>-272.85000000000002</v>
      </c>
      <c r="E296" s="154">
        <v>1713.77</v>
      </c>
      <c r="F296" s="154">
        <v>38897.358500000002</v>
      </c>
      <c r="G296" s="154">
        <v>37707.781000000003</v>
      </c>
      <c r="H296" s="154">
        <v>32051.613850000002</v>
      </c>
      <c r="I296" s="154">
        <v>6845.7446499999996</v>
      </c>
      <c r="J296" s="154">
        <v>4792.0212549999997</v>
      </c>
      <c r="K296" s="155">
        <v>1.127</v>
      </c>
      <c r="L296" s="23"/>
    </row>
    <row r="297" spans="1:12">
      <c r="A297" s="151" t="s">
        <v>583</v>
      </c>
      <c r="B297" s="154">
        <v>23591.491000000002</v>
      </c>
      <c r="C297" s="154">
        <v>1944.8</v>
      </c>
      <c r="D297" s="154">
        <v>-4841.6000000000004</v>
      </c>
      <c r="E297" s="154">
        <v>2002.09</v>
      </c>
      <c r="F297" s="154">
        <v>22696.780999999999</v>
      </c>
      <c r="G297" s="154">
        <v>28352.51</v>
      </c>
      <c r="H297" s="154">
        <v>24099.6335</v>
      </c>
      <c r="I297" s="154">
        <v>-1402.8525</v>
      </c>
      <c r="J297" s="154">
        <v>-981.99674999999797</v>
      </c>
      <c r="K297" s="155">
        <v>0.96499999999999997</v>
      </c>
      <c r="L297" s="23"/>
    </row>
    <row r="298" spans="1:12">
      <c r="A298" s="151" t="s">
        <v>584</v>
      </c>
      <c r="B298" s="154">
        <v>33544.890500000001</v>
      </c>
      <c r="C298" s="154">
        <v>3574.25</v>
      </c>
      <c r="D298" s="154">
        <v>-7948.35</v>
      </c>
      <c r="E298" s="154">
        <v>-344.76</v>
      </c>
      <c r="F298" s="154">
        <v>28826.030500000001</v>
      </c>
      <c r="G298" s="154">
        <v>22134.387999999999</v>
      </c>
      <c r="H298" s="154">
        <v>18814.229800000001</v>
      </c>
      <c r="I298" s="154">
        <v>10011.8007</v>
      </c>
      <c r="J298" s="154">
        <v>7008.2604899999997</v>
      </c>
      <c r="K298" s="155">
        <v>1.3169999999999999</v>
      </c>
      <c r="L298" s="23"/>
    </row>
    <row r="299" spans="1:12">
      <c r="A299" s="151" t="s">
        <v>585</v>
      </c>
      <c r="B299" s="154">
        <v>503514.27500000002</v>
      </c>
      <c r="C299" s="154">
        <v>52872.55</v>
      </c>
      <c r="D299" s="154">
        <v>-72637.600000000006</v>
      </c>
      <c r="E299" s="154">
        <v>15364.09</v>
      </c>
      <c r="F299" s="154">
        <v>499113.315</v>
      </c>
      <c r="G299" s="154">
        <v>596797.69200000004</v>
      </c>
      <c r="H299" s="154">
        <v>507278.03820000001</v>
      </c>
      <c r="I299" s="154">
        <v>-8164.7232000000104</v>
      </c>
      <c r="J299" s="154">
        <v>-5715.3062400000099</v>
      </c>
      <c r="K299" s="155">
        <v>0.99</v>
      </c>
      <c r="L299" s="23"/>
    </row>
    <row r="300" spans="1:12" ht="12.75" customHeight="1">
      <c r="A300" s="151" t="s">
        <v>586</v>
      </c>
      <c r="B300" s="154">
        <v>6033.5439999999999</v>
      </c>
      <c r="C300" s="154">
        <v>4890.05</v>
      </c>
      <c r="D300" s="154">
        <v>-80.75</v>
      </c>
      <c r="E300" s="154">
        <v>0</v>
      </c>
      <c r="F300" s="154">
        <v>10842.843999999999</v>
      </c>
      <c r="G300" s="154">
        <v>6168.6019999999999</v>
      </c>
      <c r="H300" s="154">
        <v>5243.3117000000002</v>
      </c>
      <c r="I300" s="154">
        <v>5599.5322999999999</v>
      </c>
      <c r="J300" s="154">
        <v>3919.6726100000001</v>
      </c>
      <c r="K300" s="155">
        <v>1.635</v>
      </c>
      <c r="L300" s="23"/>
    </row>
    <row r="301" spans="1:12">
      <c r="A301" s="151" t="s">
        <v>587</v>
      </c>
      <c r="B301" s="154">
        <v>21641.999500000002</v>
      </c>
      <c r="C301" s="154">
        <v>6881.6</v>
      </c>
      <c r="D301" s="154">
        <v>-1003.85</v>
      </c>
      <c r="E301" s="154">
        <v>777.58</v>
      </c>
      <c r="F301" s="154">
        <v>28297.3295</v>
      </c>
      <c r="G301" s="154">
        <v>25531.798999999999</v>
      </c>
      <c r="H301" s="154">
        <v>21702.029149999998</v>
      </c>
      <c r="I301" s="154">
        <v>6595.3003500000004</v>
      </c>
      <c r="J301" s="154">
        <v>4616.7102450000002</v>
      </c>
      <c r="K301" s="155">
        <v>1.181</v>
      </c>
    </row>
    <row r="302" spans="1:12">
      <c r="A302" s="151" t="s">
        <v>588</v>
      </c>
      <c r="B302" s="154">
        <v>613387.11499999999</v>
      </c>
      <c r="C302" s="154">
        <v>197126.05</v>
      </c>
      <c r="D302" s="154">
        <v>-114873.25</v>
      </c>
      <c r="E302" s="154">
        <v>28111.37</v>
      </c>
      <c r="F302" s="154">
        <v>723751.28500000003</v>
      </c>
      <c r="G302" s="154">
        <v>865783.67200000002</v>
      </c>
      <c r="H302" s="154">
        <v>735916.12120000005</v>
      </c>
      <c r="I302" s="154">
        <v>-12164.8362</v>
      </c>
      <c r="J302" s="154">
        <v>-8515.3853400000098</v>
      </c>
      <c r="K302" s="155">
        <v>0.99</v>
      </c>
    </row>
    <row r="303" spans="1:12">
      <c r="A303" s="151" t="s">
        <v>589</v>
      </c>
      <c r="B303" s="154">
        <v>49139.430999999997</v>
      </c>
      <c r="C303" s="154">
        <v>5139.95</v>
      </c>
      <c r="D303" s="154">
        <v>-7358.45</v>
      </c>
      <c r="E303" s="154">
        <v>1751.17</v>
      </c>
      <c r="F303" s="154">
        <v>48672.101000000002</v>
      </c>
      <c r="G303" s="154">
        <v>50031.828000000001</v>
      </c>
      <c r="H303" s="154">
        <v>42527.053800000002</v>
      </c>
      <c r="I303" s="154">
        <v>6145.04719999999</v>
      </c>
      <c r="J303" s="154">
        <v>4301.5330399999903</v>
      </c>
      <c r="K303" s="155">
        <v>1.0860000000000001</v>
      </c>
    </row>
    <row r="304" spans="1:12">
      <c r="A304" s="151" t="s">
        <v>590</v>
      </c>
      <c r="B304" s="154">
        <v>17030.568500000001</v>
      </c>
      <c r="C304" s="154">
        <v>12228.95</v>
      </c>
      <c r="D304" s="154">
        <v>-367.2</v>
      </c>
      <c r="E304" s="154">
        <v>1764.6</v>
      </c>
      <c r="F304" s="154">
        <v>30656.9185</v>
      </c>
      <c r="G304" s="154">
        <v>22744.141</v>
      </c>
      <c r="H304" s="154">
        <v>19332.519850000001</v>
      </c>
      <c r="I304" s="154">
        <v>11324.398649999999</v>
      </c>
      <c r="J304" s="154">
        <v>7927.0790550000002</v>
      </c>
      <c r="K304" s="155">
        <v>1.349</v>
      </c>
    </row>
    <row r="305" spans="1:12">
      <c r="A305" s="151" t="s">
        <v>591</v>
      </c>
      <c r="B305" s="154">
        <v>86959.0095</v>
      </c>
      <c r="C305" s="154">
        <v>6502.5</v>
      </c>
      <c r="D305" s="154">
        <v>-23032.45</v>
      </c>
      <c r="E305" s="154">
        <v>549.95000000000005</v>
      </c>
      <c r="F305" s="154">
        <v>70979.0095</v>
      </c>
      <c r="G305" s="154">
        <v>78453.638999999996</v>
      </c>
      <c r="H305" s="154">
        <v>66685.593150000001</v>
      </c>
      <c r="I305" s="154">
        <v>4293.4163500000004</v>
      </c>
      <c r="J305" s="154">
        <v>3005.3914450000002</v>
      </c>
      <c r="K305" s="155">
        <v>1.038</v>
      </c>
    </row>
    <row r="306" spans="1:12">
      <c r="A306" s="151" t="s">
        <v>592</v>
      </c>
      <c r="B306" s="154">
        <v>10869.0065</v>
      </c>
      <c r="C306" s="154">
        <v>5444.25</v>
      </c>
      <c r="D306" s="154">
        <v>0</v>
      </c>
      <c r="E306" s="154">
        <v>952</v>
      </c>
      <c r="F306" s="154">
        <v>17265.2565</v>
      </c>
      <c r="G306" s="154">
        <v>16468.098999999998</v>
      </c>
      <c r="H306" s="154">
        <v>13997.88415</v>
      </c>
      <c r="I306" s="154">
        <v>3267.3723500000001</v>
      </c>
      <c r="J306" s="154">
        <v>2287.1606449999999</v>
      </c>
      <c r="K306" s="155">
        <v>1.139</v>
      </c>
    </row>
    <row r="307" spans="1:12" ht="18.75" customHeight="1">
      <c r="A307" s="145" t="s">
        <v>593</v>
      </c>
      <c r="B307" s="154"/>
      <c r="C307" s="154"/>
      <c r="D307" s="154"/>
      <c r="E307" s="154"/>
      <c r="F307" s="154"/>
      <c r="G307" s="154"/>
      <c r="H307" s="154"/>
      <c r="I307" s="154"/>
      <c r="J307" s="154"/>
      <c r="K307" s="155"/>
      <c r="L307" s="23"/>
    </row>
    <row r="308" spans="1:12">
      <c r="A308" s="151" t="s">
        <v>594</v>
      </c>
      <c r="B308" s="154">
        <v>15037.940500000001</v>
      </c>
      <c r="C308" s="154">
        <v>1654.95</v>
      </c>
      <c r="D308" s="154">
        <v>-8420.9500000000007</v>
      </c>
      <c r="E308" s="154">
        <v>320.11</v>
      </c>
      <c r="F308" s="154">
        <v>8592.0504999999994</v>
      </c>
      <c r="G308" s="154">
        <v>8517.6190000000006</v>
      </c>
      <c r="H308" s="154">
        <v>7239.9761500000004</v>
      </c>
      <c r="I308" s="154">
        <v>1352.0743500000001</v>
      </c>
      <c r="J308" s="154">
        <v>946.452045</v>
      </c>
      <c r="K308" s="155">
        <v>1.111</v>
      </c>
    </row>
    <row r="309" spans="1:12">
      <c r="A309" s="151" t="s">
        <v>595</v>
      </c>
      <c r="B309" s="154">
        <v>46524.802499999998</v>
      </c>
      <c r="C309" s="154">
        <v>3331.15</v>
      </c>
      <c r="D309" s="154">
        <v>-10374.25</v>
      </c>
      <c r="E309" s="154">
        <v>416.5</v>
      </c>
      <c r="F309" s="154">
        <v>39898.202499999999</v>
      </c>
      <c r="G309" s="154">
        <v>40839.582999999999</v>
      </c>
      <c r="H309" s="154">
        <v>34713.645550000001</v>
      </c>
      <c r="I309" s="154">
        <v>5184.5569500000001</v>
      </c>
      <c r="J309" s="154">
        <v>3629.1898649999998</v>
      </c>
      <c r="K309" s="155">
        <v>1.089</v>
      </c>
    </row>
    <row r="310" spans="1:12">
      <c r="A310" s="151" t="s">
        <v>596</v>
      </c>
      <c r="B310" s="154">
        <v>180584.6955</v>
      </c>
      <c r="C310" s="154">
        <v>18585.25</v>
      </c>
      <c r="D310" s="154">
        <v>-18477.3</v>
      </c>
      <c r="E310" s="154">
        <v>19600.830000000002</v>
      </c>
      <c r="F310" s="154">
        <v>200293.4755</v>
      </c>
      <c r="G310" s="154">
        <v>222598.641</v>
      </c>
      <c r="H310" s="154">
        <v>189208.84484999999</v>
      </c>
      <c r="I310" s="154">
        <v>11084.630649999999</v>
      </c>
      <c r="J310" s="154">
        <v>7759.2414550000003</v>
      </c>
      <c r="K310" s="155">
        <v>1.0349999999999999</v>
      </c>
    </row>
    <row r="311" spans="1:12">
      <c r="A311" s="151" t="s">
        <v>597</v>
      </c>
      <c r="B311" s="154">
        <v>101028.466</v>
      </c>
      <c r="C311" s="154">
        <v>10046.15</v>
      </c>
      <c r="D311" s="154">
        <v>-19461.599999999999</v>
      </c>
      <c r="E311" s="154">
        <v>4757.1099999999997</v>
      </c>
      <c r="F311" s="154">
        <v>96370.126000000004</v>
      </c>
      <c r="G311" s="154">
        <v>87383.804999999993</v>
      </c>
      <c r="H311" s="154">
        <v>74276.234249999994</v>
      </c>
      <c r="I311" s="154">
        <v>22093.891749999999</v>
      </c>
      <c r="J311" s="154">
        <v>15465.724225</v>
      </c>
      <c r="K311" s="155">
        <v>1.177</v>
      </c>
    </row>
    <row r="312" spans="1:12">
      <c r="A312" s="151" t="s">
        <v>598</v>
      </c>
      <c r="B312" s="154">
        <v>67965.034499999994</v>
      </c>
      <c r="C312" s="154">
        <v>9495.35</v>
      </c>
      <c r="D312" s="154">
        <v>-26378.9</v>
      </c>
      <c r="E312" s="154">
        <v>2248.42</v>
      </c>
      <c r="F312" s="154">
        <v>53329.904499999997</v>
      </c>
      <c r="G312" s="154">
        <v>85419.061000000002</v>
      </c>
      <c r="H312" s="154">
        <v>72606.201849999998</v>
      </c>
      <c r="I312" s="154">
        <v>-19276.297350000001</v>
      </c>
      <c r="J312" s="154">
        <v>-13493.408144999999</v>
      </c>
      <c r="K312" s="155">
        <v>0.84199999999999997</v>
      </c>
    </row>
    <row r="313" spans="1:12">
      <c r="A313" s="151" t="s">
        <v>599</v>
      </c>
      <c r="B313" s="154">
        <v>13782.807500000001</v>
      </c>
      <c r="C313" s="154">
        <v>2973.3</v>
      </c>
      <c r="D313" s="154">
        <v>-2638.4</v>
      </c>
      <c r="E313" s="154">
        <v>771.29</v>
      </c>
      <c r="F313" s="154">
        <v>14888.997499999999</v>
      </c>
      <c r="G313" s="154">
        <v>16958.444</v>
      </c>
      <c r="H313" s="154">
        <v>14414.6774</v>
      </c>
      <c r="I313" s="154">
        <v>474.32010000000099</v>
      </c>
      <c r="J313" s="154">
        <v>332.02407000000102</v>
      </c>
      <c r="K313" s="155">
        <v>1.02</v>
      </c>
    </row>
    <row r="314" spans="1:12">
      <c r="A314" s="151" t="s">
        <v>600</v>
      </c>
      <c r="B314" s="154">
        <v>80620.726999999999</v>
      </c>
      <c r="C314" s="154">
        <v>9476.65</v>
      </c>
      <c r="D314" s="154">
        <v>-18815.599999999999</v>
      </c>
      <c r="E314" s="154">
        <v>4577.08</v>
      </c>
      <c r="F314" s="154">
        <v>75858.857000000004</v>
      </c>
      <c r="G314" s="154">
        <v>109810.088</v>
      </c>
      <c r="H314" s="154">
        <v>93338.574800000002</v>
      </c>
      <c r="I314" s="154">
        <v>-17479.717799999999</v>
      </c>
      <c r="J314" s="154">
        <v>-12235.802460000001</v>
      </c>
      <c r="K314" s="155">
        <v>0.88900000000000001</v>
      </c>
    </row>
    <row r="315" spans="1:12">
      <c r="A315" s="151" t="s">
        <v>601</v>
      </c>
      <c r="B315" s="154">
        <v>109996.6835</v>
      </c>
      <c r="C315" s="154">
        <v>20286.95</v>
      </c>
      <c r="D315" s="154">
        <v>-34867</v>
      </c>
      <c r="E315" s="154">
        <v>4288.76</v>
      </c>
      <c r="F315" s="154">
        <v>99705.393500000006</v>
      </c>
      <c r="G315" s="154">
        <v>116657.902</v>
      </c>
      <c r="H315" s="154">
        <v>99159.216700000004</v>
      </c>
      <c r="I315" s="154">
        <v>546.176799999987</v>
      </c>
      <c r="J315" s="154">
        <v>382.32375999999101</v>
      </c>
      <c r="K315" s="155">
        <v>1.0029999999999999</v>
      </c>
    </row>
    <row r="316" spans="1:12">
      <c r="A316" s="151" t="s">
        <v>602</v>
      </c>
      <c r="B316" s="154">
        <v>323084.03600000002</v>
      </c>
      <c r="C316" s="154">
        <v>64297.4</v>
      </c>
      <c r="D316" s="154">
        <v>-55105.5</v>
      </c>
      <c r="E316" s="154">
        <v>29557.9</v>
      </c>
      <c r="F316" s="154">
        <v>361833.83600000001</v>
      </c>
      <c r="G316" s="154">
        <v>496364.554</v>
      </c>
      <c r="H316" s="154">
        <v>421909.87089999998</v>
      </c>
      <c r="I316" s="154">
        <v>-60076.034899999999</v>
      </c>
      <c r="J316" s="154">
        <v>-42053.224430000002</v>
      </c>
      <c r="K316" s="155">
        <v>0.91500000000000004</v>
      </c>
    </row>
    <row r="317" spans="1:12">
      <c r="A317" s="151" t="s">
        <v>603</v>
      </c>
      <c r="B317" s="154">
        <v>41469.483</v>
      </c>
      <c r="C317" s="154">
        <v>2567.85</v>
      </c>
      <c r="D317" s="154">
        <v>-13422.35</v>
      </c>
      <c r="E317" s="154">
        <v>1527.11</v>
      </c>
      <c r="F317" s="154">
        <v>32142.093000000001</v>
      </c>
      <c r="G317" s="154">
        <v>34990.671000000002</v>
      </c>
      <c r="H317" s="154">
        <v>29742.070350000002</v>
      </c>
      <c r="I317" s="154">
        <v>2400.0226499999999</v>
      </c>
      <c r="J317" s="154">
        <v>1680.0158550000001</v>
      </c>
      <c r="K317" s="155">
        <v>1.048</v>
      </c>
    </row>
    <row r="318" spans="1:12">
      <c r="A318" s="151" t="s">
        <v>604</v>
      </c>
      <c r="B318" s="154">
        <v>247371.12950000001</v>
      </c>
      <c r="C318" s="154">
        <v>26898.25</v>
      </c>
      <c r="D318" s="154">
        <v>-84421.15</v>
      </c>
      <c r="E318" s="154">
        <v>12529.34</v>
      </c>
      <c r="F318" s="154">
        <v>202377.56950000001</v>
      </c>
      <c r="G318" s="154">
        <v>268928.54499999998</v>
      </c>
      <c r="H318" s="154">
        <v>228589.26324999999</v>
      </c>
      <c r="I318" s="154">
        <v>-26211.693749999999</v>
      </c>
      <c r="J318" s="154">
        <v>-18348.185624999998</v>
      </c>
      <c r="K318" s="155">
        <v>0.93200000000000005</v>
      </c>
    </row>
    <row r="319" spans="1:12">
      <c r="A319" s="151" t="s">
        <v>605</v>
      </c>
      <c r="B319" s="154">
        <v>64102.230499999998</v>
      </c>
      <c r="C319" s="154">
        <v>5253.85</v>
      </c>
      <c r="D319" s="154">
        <v>-24443.45</v>
      </c>
      <c r="E319" s="154">
        <v>2819.45</v>
      </c>
      <c r="F319" s="154">
        <v>47732.080499999996</v>
      </c>
      <c r="G319" s="154">
        <v>63130.233999999997</v>
      </c>
      <c r="H319" s="154">
        <v>53660.698900000003</v>
      </c>
      <c r="I319" s="154">
        <v>-5928.6184000000003</v>
      </c>
      <c r="J319" s="154">
        <v>-4150.0328799999997</v>
      </c>
      <c r="K319" s="155">
        <v>0.93400000000000005</v>
      </c>
    </row>
    <row r="320" spans="1:12">
      <c r="A320" s="152" t="s">
        <v>606</v>
      </c>
      <c r="B320" s="154">
        <v>28688.555499999999</v>
      </c>
      <c r="C320" s="154">
        <v>4391.1000000000004</v>
      </c>
      <c r="D320" s="154">
        <v>-11938.25</v>
      </c>
      <c r="E320" s="154">
        <v>808.86</v>
      </c>
      <c r="F320" s="154">
        <v>21950.265500000001</v>
      </c>
      <c r="G320" s="154">
        <v>24455.472000000002</v>
      </c>
      <c r="H320" s="154">
        <v>20787.1512</v>
      </c>
      <c r="I320" s="154">
        <v>1163.1143</v>
      </c>
      <c r="J320" s="154">
        <v>814.18001000000095</v>
      </c>
      <c r="K320" s="155">
        <v>1.0329999999999999</v>
      </c>
    </row>
    <row r="321" spans="1:11" ht="13.8" thickBot="1">
      <c r="A321" s="153" t="s">
        <v>607</v>
      </c>
      <c r="B321" s="156">
        <v>32025.372500000001</v>
      </c>
      <c r="C321" s="156">
        <v>3756.15</v>
      </c>
      <c r="D321" s="156">
        <v>-8183.8</v>
      </c>
      <c r="E321" s="156">
        <v>1904.85</v>
      </c>
      <c r="F321" s="156">
        <v>29502.572499999998</v>
      </c>
      <c r="G321" s="156">
        <v>43273.37</v>
      </c>
      <c r="H321" s="156">
        <v>36782.364500000003</v>
      </c>
      <c r="I321" s="156">
        <v>-7279.7920000000004</v>
      </c>
      <c r="J321" s="156">
        <v>-5095.8544000000002</v>
      </c>
      <c r="K321" s="157">
        <v>0.88200000000000001</v>
      </c>
    </row>
    <row r="322" spans="1:11">
      <c r="A322" s="22"/>
    </row>
    <row r="323" spans="1:11">
      <c r="A323" s="22"/>
    </row>
    <row r="324" spans="1:11">
      <c r="A324" s="22"/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5" manualBreakCount="5">
    <brk id="53" max="16383" man="1"/>
    <brk id="87" max="16383" man="1"/>
    <brk id="138" max="16383" man="1"/>
    <brk id="231" max="16383" man="1"/>
    <brk id="2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K322"/>
  <sheetViews>
    <sheetView showGridLines="0" zoomScaleNormal="100" workbookViewId="0">
      <pane ySplit="10" topLeftCell="A11" activePane="bottomLeft" state="frozen"/>
      <selection pane="bottomLeft" activeCell="A2" sqref="A2"/>
    </sheetView>
  </sheetViews>
  <sheetFormatPr defaultColWidth="0" defaultRowHeight="13.2" zeroHeight="1"/>
  <cols>
    <col min="1" max="1" width="19" style="11" customWidth="1"/>
    <col min="2" max="2" width="9.33203125" style="11" bestFit="1" customWidth="1"/>
    <col min="3" max="3" width="9.88671875" style="11" bestFit="1" customWidth="1"/>
    <col min="4" max="10" width="9.33203125" style="11" bestFit="1" customWidth="1"/>
    <col min="11" max="11" width="5" style="11" customWidth="1"/>
    <col min="12" max="16384" width="9.109375" style="11" hidden="1"/>
  </cols>
  <sheetData>
    <row r="1" spans="1:10"/>
    <row r="2" spans="1:10" ht="15.6">
      <c r="A2" s="8" t="s">
        <v>118</v>
      </c>
    </row>
    <row r="3" spans="1:10" ht="16.2" thickBot="1">
      <c r="A3" s="8" t="s">
        <v>614</v>
      </c>
    </row>
    <row r="4" spans="1:10">
      <c r="A4" s="12" t="s">
        <v>6</v>
      </c>
      <c r="B4" s="45" t="s">
        <v>119</v>
      </c>
      <c r="C4" s="45" t="s">
        <v>120</v>
      </c>
      <c r="D4" s="45" t="s">
        <v>121</v>
      </c>
      <c r="E4" s="45" t="s">
        <v>122</v>
      </c>
      <c r="F4" s="45" t="s">
        <v>122</v>
      </c>
      <c r="G4" s="45" t="s">
        <v>123</v>
      </c>
      <c r="H4" s="45" t="s">
        <v>124</v>
      </c>
      <c r="I4" s="45" t="s">
        <v>124</v>
      </c>
      <c r="J4" s="13" t="s">
        <v>125</v>
      </c>
    </row>
    <row r="5" spans="1:10">
      <c r="B5" s="52" t="s">
        <v>126</v>
      </c>
      <c r="C5" s="39" t="s">
        <v>127</v>
      </c>
      <c r="D5" s="39" t="s">
        <v>128</v>
      </c>
      <c r="E5" s="34" t="s">
        <v>129</v>
      </c>
      <c r="F5" s="34" t="s">
        <v>129</v>
      </c>
      <c r="G5" s="50" t="s">
        <v>130</v>
      </c>
      <c r="H5" s="50" t="s">
        <v>131</v>
      </c>
      <c r="I5" s="50" t="s">
        <v>132</v>
      </c>
      <c r="J5" s="34" t="s">
        <v>133</v>
      </c>
    </row>
    <row r="6" spans="1:10">
      <c r="A6" s="11" t="s">
        <v>19</v>
      </c>
      <c r="B6" s="35"/>
      <c r="C6" s="52" t="s">
        <v>134</v>
      </c>
      <c r="D6" s="52" t="s">
        <v>135</v>
      </c>
      <c r="E6" s="50" t="s">
        <v>136</v>
      </c>
      <c r="F6" s="50" t="s">
        <v>136</v>
      </c>
      <c r="G6" s="52"/>
      <c r="H6" s="50" t="s">
        <v>137</v>
      </c>
      <c r="I6" s="50" t="s">
        <v>137</v>
      </c>
      <c r="J6" s="34" t="s">
        <v>55</v>
      </c>
    </row>
    <row r="7" spans="1:10">
      <c r="B7" s="64"/>
      <c r="C7" s="50" t="s">
        <v>138</v>
      </c>
      <c r="D7" s="50" t="s">
        <v>139</v>
      </c>
      <c r="E7" s="50" t="s">
        <v>140</v>
      </c>
      <c r="F7" s="50" t="s">
        <v>140</v>
      </c>
      <c r="G7" s="52"/>
      <c r="H7" s="50" t="s">
        <v>141</v>
      </c>
      <c r="I7" s="50" t="s">
        <v>141</v>
      </c>
      <c r="J7" s="34" t="s">
        <v>142</v>
      </c>
    </row>
    <row r="8" spans="1:10">
      <c r="A8" s="54"/>
      <c r="B8" s="52"/>
      <c r="C8" s="50" t="s">
        <v>143</v>
      </c>
      <c r="D8" s="50" t="s">
        <v>136</v>
      </c>
      <c r="E8" s="50" t="s">
        <v>144</v>
      </c>
      <c r="F8" s="50" t="s">
        <v>145</v>
      </c>
      <c r="G8" s="47"/>
      <c r="H8" s="50" t="s">
        <v>57</v>
      </c>
      <c r="I8" s="50" t="s">
        <v>57</v>
      </c>
      <c r="J8" s="34" t="s">
        <v>146</v>
      </c>
    </row>
    <row r="9" spans="1:10">
      <c r="A9" s="54"/>
      <c r="B9" s="52"/>
      <c r="C9" s="50"/>
      <c r="D9" s="50" t="s">
        <v>147</v>
      </c>
      <c r="E9" s="50" t="s">
        <v>148</v>
      </c>
      <c r="F9" s="50" t="s">
        <v>148</v>
      </c>
      <c r="G9" s="52"/>
      <c r="H9" s="50"/>
      <c r="I9" s="52"/>
      <c r="J9" s="34" t="s">
        <v>149</v>
      </c>
    </row>
    <row r="10" spans="1:10">
      <c r="A10" s="42"/>
      <c r="B10" s="43"/>
      <c r="C10" s="59"/>
      <c r="D10" s="59"/>
      <c r="E10" s="65"/>
      <c r="F10" s="43"/>
      <c r="G10" s="43"/>
      <c r="H10" s="65"/>
      <c r="I10" s="65"/>
      <c r="J10" s="65" t="s">
        <v>150</v>
      </c>
    </row>
    <row r="11" spans="1:10" ht="18.75" customHeight="1">
      <c r="A11" s="158" t="s">
        <v>298</v>
      </c>
      <c r="B11" s="52"/>
      <c r="C11" s="50"/>
      <c r="D11" s="50"/>
      <c r="E11" s="34"/>
      <c r="F11" s="52"/>
      <c r="G11" s="52"/>
      <c r="H11" s="34"/>
      <c r="I11" s="34"/>
      <c r="J11" s="34"/>
    </row>
    <row r="12" spans="1:10" ht="13.5" customHeight="1">
      <c r="A12" s="159" t="s">
        <v>287</v>
      </c>
      <c r="B12" s="23">
        <v>229957</v>
      </c>
      <c r="C12" s="23">
        <v>144727</v>
      </c>
      <c r="D12" s="23">
        <v>21634</v>
      </c>
      <c r="E12" s="23">
        <v>19476</v>
      </c>
      <c r="F12" s="23">
        <v>0</v>
      </c>
      <c r="G12" s="23">
        <v>170</v>
      </c>
      <c r="H12" s="23">
        <v>59973</v>
      </c>
      <c r="I12" s="23">
        <v>57915</v>
      </c>
      <c r="J12" s="23">
        <v>1970</v>
      </c>
    </row>
    <row r="13" spans="1:10">
      <c r="A13" s="159" t="s">
        <v>299</v>
      </c>
      <c r="B13" s="23">
        <v>23280</v>
      </c>
      <c r="C13" s="23">
        <v>121835</v>
      </c>
      <c r="D13" s="23">
        <v>23714</v>
      </c>
      <c r="E13" s="23">
        <v>0</v>
      </c>
      <c r="F13" s="23">
        <v>2682</v>
      </c>
      <c r="G13" s="23">
        <v>19750</v>
      </c>
      <c r="H13" s="23">
        <v>9368</v>
      </c>
      <c r="I13" s="23">
        <v>8743</v>
      </c>
      <c r="J13" s="23">
        <v>3709</v>
      </c>
    </row>
    <row r="14" spans="1:10">
      <c r="A14" s="159" t="s">
        <v>300</v>
      </c>
      <c r="B14" s="23">
        <v>83431</v>
      </c>
      <c r="C14" s="23">
        <v>103899</v>
      </c>
      <c r="D14" s="23">
        <v>107275</v>
      </c>
      <c r="E14" s="23">
        <v>0</v>
      </c>
      <c r="F14" s="23">
        <v>10819</v>
      </c>
      <c r="G14" s="23">
        <v>104536</v>
      </c>
      <c r="H14" s="23">
        <v>12982</v>
      </c>
      <c r="I14" s="23">
        <v>9226</v>
      </c>
      <c r="J14" s="23">
        <v>0</v>
      </c>
    </row>
    <row r="15" spans="1:10">
      <c r="A15" s="159" t="s">
        <v>301</v>
      </c>
      <c r="B15" s="23">
        <v>174976</v>
      </c>
      <c r="C15" s="23">
        <v>143884</v>
      </c>
      <c r="D15" s="23">
        <v>196654</v>
      </c>
      <c r="E15" s="23">
        <v>0</v>
      </c>
      <c r="F15" s="23">
        <v>0</v>
      </c>
      <c r="G15" s="23">
        <v>176269</v>
      </c>
      <c r="H15" s="23">
        <v>85981</v>
      </c>
      <c r="I15" s="23">
        <v>43492</v>
      </c>
      <c r="J15" s="23">
        <v>0</v>
      </c>
    </row>
    <row r="16" spans="1:10">
      <c r="A16" s="159" t="s">
        <v>302</v>
      </c>
      <c r="B16" s="23">
        <v>187019</v>
      </c>
      <c r="C16" s="23">
        <v>142504</v>
      </c>
      <c r="D16" s="23">
        <v>226855</v>
      </c>
      <c r="E16" s="23">
        <v>0</v>
      </c>
      <c r="F16" s="23">
        <v>14334</v>
      </c>
      <c r="G16" s="23">
        <v>221078</v>
      </c>
      <c r="H16" s="23">
        <v>48128</v>
      </c>
      <c r="I16" s="23">
        <v>44015</v>
      </c>
      <c r="J16" s="23">
        <v>1643</v>
      </c>
    </row>
    <row r="17" spans="1:10">
      <c r="A17" s="159" t="s">
        <v>303</v>
      </c>
      <c r="B17" s="23">
        <v>144799</v>
      </c>
      <c r="C17" s="23">
        <v>205079</v>
      </c>
      <c r="D17" s="23">
        <v>146240</v>
      </c>
      <c r="E17" s="23">
        <v>0</v>
      </c>
      <c r="F17" s="23">
        <v>7262</v>
      </c>
      <c r="G17" s="23">
        <v>138258</v>
      </c>
      <c r="H17" s="23">
        <v>47050</v>
      </c>
      <c r="I17" s="23">
        <v>34439</v>
      </c>
      <c r="J17" s="23">
        <v>119</v>
      </c>
    </row>
    <row r="18" spans="1:10">
      <c r="A18" s="159" t="s">
        <v>304</v>
      </c>
      <c r="B18" s="23">
        <v>94185</v>
      </c>
      <c r="C18" s="23">
        <v>61639</v>
      </c>
      <c r="D18" s="23">
        <v>16297</v>
      </c>
      <c r="E18" s="23">
        <v>0</v>
      </c>
      <c r="F18" s="23">
        <v>2694</v>
      </c>
      <c r="G18" s="23">
        <v>2112</v>
      </c>
      <c r="H18" s="23">
        <v>16</v>
      </c>
      <c r="I18" s="23">
        <v>16460</v>
      </c>
      <c r="J18" s="23">
        <v>2490</v>
      </c>
    </row>
    <row r="19" spans="1:10">
      <c r="A19" s="159" t="s">
        <v>305</v>
      </c>
      <c r="B19" s="23">
        <v>89187</v>
      </c>
      <c r="C19" s="23">
        <v>259456</v>
      </c>
      <c r="D19" s="23">
        <v>82549</v>
      </c>
      <c r="E19" s="23">
        <v>0</v>
      </c>
      <c r="F19" s="23">
        <v>5109</v>
      </c>
      <c r="G19" s="23">
        <v>34531</v>
      </c>
      <c r="H19" s="23">
        <v>27595</v>
      </c>
      <c r="I19" s="23">
        <v>38030</v>
      </c>
      <c r="J19" s="23">
        <v>7854</v>
      </c>
    </row>
    <row r="20" spans="1:10">
      <c r="A20" s="159" t="s">
        <v>306</v>
      </c>
      <c r="B20" s="23">
        <v>1320</v>
      </c>
      <c r="C20" s="23">
        <v>324583</v>
      </c>
      <c r="D20" s="23">
        <v>245</v>
      </c>
      <c r="E20" s="23">
        <v>0</v>
      </c>
      <c r="F20" s="23">
        <v>0</v>
      </c>
      <c r="G20" s="23">
        <v>0</v>
      </c>
      <c r="H20" s="23">
        <v>8</v>
      </c>
      <c r="I20" s="23">
        <v>0</v>
      </c>
      <c r="J20" s="23">
        <v>0</v>
      </c>
    </row>
    <row r="21" spans="1:10">
      <c r="A21" s="159" t="s">
        <v>307</v>
      </c>
      <c r="B21" s="23">
        <v>27588</v>
      </c>
      <c r="C21" s="23">
        <v>12542</v>
      </c>
      <c r="D21" s="23">
        <v>39508</v>
      </c>
      <c r="E21" s="23">
        <v>5461</v>
      </c>
      <c r="F21" s="23">
        <v>0</v>
      </c>
      <c r="G21" s="23">
        <v>42940</v>
      </c>
      <c r="H21" s="23">
        <v>0</v>
      </c>
      <c r="I21" s="23">
        <v>4049</v>
      </c>
      <c r="J21" s="23">
        <v>862</v>
      </c>
    </row>
    <row r="22" spans="1:10">
      <c r="A22" s="159" t="s">
        <v>308</v>
      </c>
      <c r="B22" s="23">
        <v>55683</v>
      </c>
      <c r="C22" s="23">
        <v>24860</v>
      </c>
      <c r="D22" s="23">
        <v>13166</v>
      </c>
      <c r="E22" s="23">
        <v>0</v>
      </c>
      <c r="F22" s="23">
        <v>7105</v>
      </c>
      <c r="G22" s="23">
        <v>12490</v>
      </c>
      <c r="H22" s="23">
        <v>8114</v>
      </c>
      <c r="I22" s="23">
        <v>13035</v>
      </c>
      <c r="J22" s="23">
        <v>218</v>
      </c>
    </row>
    <row r="23" spans="1:10">
      <c r="A23" s="159" t="s">
        <v>309</v>
      </c>
      <c r="B23" s="23">
        <v>49372</v>
      </c>
      <c r="C23" s="23">
        <v>30604</v>
      </c>
      <c r="D23" s="23">
        <v>11704</v>
      </c>
      <c r="E23" s="23">
        <v>0</v>
      </c>
      <c r="F23" s="23">
        <v>6935</v>
      </c>
      <c r="G23" s="23">
        <v>11657</v>
      </c>
      <c r="H23" s="23">
        <v>23087</v>
      </c>
      <c r="I23" s="23">
        <v>7835</v>
      </c>
      <c r="J23" s="23">
        <v>0</v>
      </c>
    </row>
    <row r="24" spans="1:10">
      <c r="A24" s="159" t="s">
        <v>310</v>
      </c>
      <c r="B24" s="23">
        <v>106734</v>
      </c>
      <c r="C24" s="23">
        <v>86993</v>
      </c>
      <c r="D24" s="23">
        <v>1641</v>
      </c>
      <c r="E24" s="23">
        <v>0</v>
      </c>
      <c r="F24" s="23">
        <v>12762</v>
      </c>
      <c r="G24" s="23">
        <v>0</v>
      </c>
      <c r="H24" s="23">
        <v>30072</v>
      </c>
      <c r="I24" s="23">
        <v>17512</v>
      </c>
      <c r="J24" s="23">
        <v>0</v>
      </c>
    </row>
    <row r="25" spans="1:10">
      <c r="A25" s="159" t="s">
        <v>311</v>
      </c>
      <c r="B25" s="23">
        <v>13063</v>
      </c>
      <c r="C25" s="23">
        <v>277419</v>
      </c>
      <c r="D25" s="23">
        <v>16199</v>
      </c>
      <c r="E25" s="23">
        <v>0</v>
      </c>
      <c r="F25" s="23">
        <v>2190</v>
      </c>
      <c r="G25" s="23">
        <v>10553</v>
      </c>
      <c r="H25" s="23">
        <v>15</v>
      </c>
      <c r="I25" s="23">
        <v>31725</v>
      </c>
      <c r="J25" s="23">
        <v>570</v>
      </c>
    </row>
    <row r="26" spans="1:10">
      <c r="A26" s="159" t="s">
        <v>312</v>
      </c>
      <c r="B26" s="23">
        <v>54393</v>
      </c>
      <c r="C26" s="23">
        <v>168725</v>
      </c>
      <c r="D26" s="23">
        <v>3486</v>
      </c>
      <c r="E26" s="23">
        <v>0</v>
      </c>
      <c r="F26" s="23">
        <v>3310</v>
      </c>
      <c r="G26" s="23">
        <v>30</v>
      </c>
      <c r="H26" s="23">
        <v>25012</v>
      </c>
      <c r="I26" s="23">
        <v>21165</v>
      </c>
      <c r="J26" s="23">
        <v>992</v>
      </c>
    </row>
    <row r="27" spans="1:10">
      <c r="A27" s="159" t="s">
        <v>313</v>
      </c>
      <c r="B27" s="23">
        <v>830195</v>
      </c>
      <c r="C27" s="23">
        <v>2090243</v>
      </c>
      <c r="D27" s="23">
        <v>200629</v>
      </c>
      <c r="E27" s="23">
        <v>0</v>
      </c>
      <c r="F27" s="23">
        <v>115312</v>
      </c>
      <c r="G27" s="23">
        <v>206870</v>
      </c>
      <c r="H27" s="23">
        <v>159844</v>
      </c>
      <c r="I27" s="23">
        <v>338904</v>
      </c>
      <c r="J27" s="23">
        <v>25272</v>
      </c>
    </row>
    <row r="28" spans="1:10">
      <c r="A28" s="159" t="s">
        <v>314</v>
      </c>
      <c r="B28" s="23">
        <v>58244</v>
      </c>
      <c r="C28" s="23">
        <v>64612</v>
      </c>
      <c r="D28" s="23">
        <v>5280</v>
      </c>
      <c r="E28" s="23">
        <v>0</v>
      </c>
      <c r="F28" s="23">
        <v>3708</v>
      </c>
      <c r="G28" s="23">
        <v>235</v>
      </c>
      <c r="H28" s="23">
        <v>16468</v>
      </c>
      <c r="I28" s="23">
        <v>14474</v>
      </c>
      <c r="J28" s="23">
        <v>0</v>
      </c>
    </row>
    <row r="29" spans="1:10">
      <c r="A29" s="159" t="s">
        <v>315</v>
      </c>
      <c r="B29" s="23">
        <v>200130</v>
      </c>
      <c r="C29" s="23">
        <v>365160</v>
      </c>
      <c r="D29" s="23">
        <v>244301</v>
      </c>
      <c r="E29" s="23">
        <v>0</v>
      </c>
      <c r="F29" s="23">
        <v>20840</v>
      </c>
      <c r="G29" s="23">
        <v>226133</v>
      </c>
      <c r="H29" s="23">
        <v>42618</v>
      </c>
      <c r="I29" s="23">
        <v>60585</v>
      </c>
      <c r="J29" s="23">
        <v>1217</v>
      </c>
    </row>
    <row r="30" spans="1:10">
      <c r="A30" s="159" t="s">
        <v>316</v>
      </c>
      <c r="B30" s="23">
        <v>62164</v>
      </c>
      <c r="C30" s="23">
        <v>103114</v>
      </c>
      <c r="D30" s="23">
        <v>4504</v>
      </c>
      <c r="E30" s="23">
        <v>7644</v>
      </c>
      <c r="F30" s="23">
        <v>0</v>
      </c>
      <c r="G30" s="23">
        <v>374</v>
      </c>
      <c r="H30" s="23">
        <v>0</v>
      </c>
      <c r="I30" s="23">
        <v>21744</v>
      </c>
      <c r="J30" s="23">
        <v>0</v>
      </c>
    </row>
    <row r="31" spans="1:10">
      <c r="A31" s="159" t="s">
        <v>317</v>
      </c>
      <c r="B31" s="23">
        <v>85278</v>
      </c>
      <c r="C31" s="23">
        <v>135373</v>
      </c>
      <c r="D31" s="23">
        <v>135625</v>
      </c>
      <c r="E31" s="23">
        <v>0</v>
      </c>
      <c r="F31" s="23">
        <v>7726</v>
      </c>
      <c r="G31" s="23">
        <v>121293</v>
      </c>
      <c r="H31" s="23">
        <v>0</v>
      </c>
      <c r="I31" s="23">
        <v>29660</v>
      </c>
      <c r="J31" s="23">
        <v>3520</v>
      </c>
    </row>
    <row r="32" spans="1:10">
      <c r="A32" s="159" t="s">
        <v>318</v>
      </c>
      <c r="B32" s="23">
        <v>101570</v>
      </c>
      <c r="C32" s="23">
        <v>95321</v>
      </c>
      <c r="D32" s="23">
        <v>145091</v>
      </c>
      <c r="E32" s="23">
        <v>0</v>
      </c>
      <c r="F32" s="23">
        <v>17437</v>
      </c>
      <c r="G32" s="23">
        <v>143680</v>
      </c>
      <c r="H32" s="23">
        <v>15981</v>
      </c>
      <c r="I32" s="23">
        <v>22428</v>
      </c>
      <c r="J32" s="23">
        <v>1253</v>
      </c>
    </row>
    <row r="33" spans="1:10">
      <c r="A33" s="159" t="s">
        <v>319</v>
      </c>
      <c r="B33" s="23">
        <v>82871</v>
      </c>
      <c r="C33" s="23">
        <v>26954</v>
      </c>
      <c r="D33" s="23">
        <v>8189</v>
      </c>
      <c r="E33" s="23">
        <v>0</v>
      </c>
      <c r="F33" s="23">
        <v>6653</v>
      </c>
      <c r="G33" s="23">
        <v>3451</v>
      </c>
      <c r="H33" s="23">
        <v>31919</v>
      </c>
      <c r="I33" s="23">
        <v>14314</v>
      </c>
      <c r="J33" s="23">
        <v>47</v>
      </c>
    </row>
    <row r="34" spans="1:10">
      <c r="A34" s="159" t="s">
        <v>320</v>
      </c>
      <c r="B34" s="23">
        <v>61914</v>
      </c>
      <c r="C34" s="23">
        <v>96729</v>
      </c>
      <c r="D34" s="23">
        <v>3971</v>
      </c>
      <c r="E34" s="23">
        <v>0</v>
      </c>
      <c r="F34" s="23">
        <v>5514</v>
      </c>
      <c r="G34" s="23">
        <v>2429</v>
      </c>
      <c r="H34" s="23">
        <v>6678</v>
      </c>
      <c r="I34" s="23">
        <v>13853</v>
      </c>
      <c r="J34" s="23">
        <v>180</v>
      </c>
    </row>
    <row r="35" spans="1:10">
      <c r="A35" s="159" t="s">
        <v>321</v>
      </c>
      <c r="B35" s="23">
        <v>1888</v>
      </c>
      <c r="C35" s="23">
        <v>34214</v>
      </c>
      <c r="D35" s="23">
        <v>20</v>
      </c>
      <c r="E35" s="23">
        <v>0</v>
      </c>
      <c r="F35" s="23">
        <v>538</v>
      </c>
      <c r="G35" s="23">
        <v>0</v>
      </c>
      <c r="H35" s="23">
        <v>0</v>
      </c>
      <c r="I35" s="23">
        <v>2980</v>
      </c>
      <c r="J35" s="23">
        <v>0</v>
      </c>
    </row>
    <row r="36" spans="1:10">
      <c r="A36" s="159" t="s">
        <v>322</v>
      </c>
      <c r="B36" s="23">
        <v>85646</v>
      </c>
      <c r="C36" s="23">
        <v>52485</v>
      </c>
      <c r="D36" s="23">
        <v>93689</v>
      </c>
      <c r="E36" s="23">
        <v>0</v>
      </c>
      <c r="F36" s="23">
        <v>4496</v>
      </c>
      <c r="G36" s="23">
        <v>85517</v>
      </c>
      <c r="H36" s="23">
        <v>39875</v>
      </c>
      <c r="I36" s="23">
        <v>19435</v>
      </c>
      <c r="J36" s="23">
        <v>156</v>
      </c>
    </row>
    <row r="37" spans="1:10">
      <c r="A37" s="159" t="s">
        <v>323</v>
      </c>
      <c r="B37" s="23">
        <v>88998</v>
      </c>
      <c r="C37" s="23">
        <v>98726</v>
      </c>
      <c r="D37" s="23">
        <v>124247</v>
      </c>
      <c r="E37" s="23">
        <v>0</v>
      </c>
      <c r="F37" s="23">
        <v>1707</v>
      </c>
      <c r="G37" s="23">
        <v>109382</v>
      </c>
      <c r="H37" s="23">
        <v>14836</v>
      </c>
      <c r="I37" s="23">
        <v>15544</v>
      </c>
      <c r="J37" s="23">
        <v>1275</v>
      </c>
    </row>
    <row r="38" spans="1:10" ht="19.5" customHeight="1">
      <c r="A38" s="158" t="s">
        <v>324</v>
      </c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59" t="s">
        <v>325</v>
      </c>
      <c r="B39" s="23">
        <v>133754</v>
      </c>
      <c r="C39" s="23">
        <v>47412</v>
      </c>
      <c r="D39" s="23">
        <v>9383</v>
      </c>
      <c r="E39" s="23">
        <v>0</v>
      </c>
      <c r="F39" s="23">
        <v>975</v>
      </c>
      <c r="G39" s="23">
        <v>1933</v>
      </c>
      <c r="H39" s="23">
        <v>22433</v>
      </c>
      <c r="I39" s="23">
        <v>17587</v>
      </c>
      <c r="J39" s="23">
        <v>692</v>
      </c>
    </row>
    <row r="40" spans="1:10">
      <c r="A40" s="159" t="s">
        <v>326</v>
      </c>
      <c r="B40" s="23">
        <v>29862</v>
      </c>
      <c r="C40" s="23">
        <v>12698</v>
      </c>
      <c r="D40" s="23">
        <v>936</v>
      </c>
      <c r="E40" s="23">
        <v>0</v>
      </c>
      <c r="F40" s="23">
        <v>2935</v>
      </c>
      <c r="G40" s="23">
        <v>784</v>
      </c>
      <c r="H40" s="23">
        <v>0</v>
      </c>
      <c r="I40" s="23">
        <v>7824</v>
      </c>
      <c r="J40" s="23">
        <v>322</v>
      </c>
    </row>
    <row r="41" spans="1:10">
      <c r="A41" s="159" t="s">
        <v>327</v>
      </c>
      <c r="B41" s="23">
        <v>54819</v>
      </c>
      <c r="C41" s="23">
        <v>13318</v>
      </c>
      <c r="D41" s="23">
        <v>889</v>
      </c>
      <c r="E41" s="23">
        <v>0</v>
      </c>
      <c r="F41" s="23">
        <v>4773</v>
      </c>
      <c r="G41" s="23">
        <v>1929</v>
      </c>
      <c r="H41" s="23">
        <v>21454</v>
      </c>
      <c r="I41" s="23">
        <v>7007</v>
      </c>
      <c r="J41" s="23">
        <v>0</v>
      </c>
    </row>
    <row r="42" spans="1:10">
      <c r="A42" s="159" t="s">
        <v>328</v>
      </c>
      <c r="B42" s="23">
        <v>17878</v>
      </c>
      <c r="C42" s="23">
        <v>44025</v>
      </c>
      <c r="D42" s="23">
        <v>3717</v>
      </c>
      <c r="E42" s="23">
        <v>0</v>
      </c>
      <c r="F42" s="23">
        <v>2503</v>
      </c>
      <c r="G42" s="23">
        <v>3502</v>
      </c>
      <c r="H42" s="23">
        <v>11157</v>
      </c>
      <c r="I42" s="23">
        <v>5105</v>
      </c>
      <c r="J42" s="23">
        <v>8</v>
      </c>
    </row>
    <row r="43" spans="1:10">
      <c r="A43" s="159" t="s">
        <v>329</v>
      </c>
      <c r="B43" s="23">
        <v>74350</v>
      </c>
      <c r="C43" s="23">
        <v>13438</v>
      </c>
      <c r="D43" s="23">
        <v>1142</v>
      </c>
      <c r="E43" s="23">
        <v>0</v>
      </c>
      <c r="F43" s="23">
        <v>5440</v>
      </c>
      <c r="G43" s="23">
        <v>3378</v>
      </c>
      <c r="H43" s="23">
        <v>11836</v>
      </c>
      <c r="I43" s="23">
        <v>8420</v>
      </c>
      <c r="J43" s="23">
        <v>27</v>
      </c>
    </row>
    <row r="44" spans="1:10">
      <c r="A44" s="159" t="s">
        <v>330</v>
      </c>
      <c r="B44" s="23">
        <v>493637</v>
      </c>
      <c r="C44" s="23">
        <v>423749</v>
      </c>
      <c r="D44" s="23">
        <v>600909</v>
      </c>
      <c r="E44" s="23">
        <v>22666</v>
      </c>
      <c r="F44" s="23">
        <v>10272</v>
      </c>
      <c r="G44" s="23">
        <v>557586</v>
      </c>
      <c r="H44" s="23">
        <v>114583</v>
      </c>
      <c r="I44" s="23">
        <v>96226</v>
      </c>
      <c r="J44" s="23">
        <v>4468</v>
      </c>
    </row>
    <row r="45" spans="1:10">
      <c r="A45" s="159" t="s">
        <v>331</v>
      </c>
      <c r="B45" s="23">
        <v>20807</v>
      </c>
      <c r="C45" s="23">
        <v>1452</v>
      </c>
      <c r="D45" s="23">
        <v>43</v>
      </c>
      <c r="E45" s="23">
        <v>0</v>
      </c>
      <c r="F45" s="23">
        <v>2132</v>
      </c>
      <c r="G45" s="23">
        <v>108</v>
      </c>
      <c r="H45" s="23">
        <v>7665</v>
      </c>
      <c r="I45" s="23">
        <v>3785</v>
      </c>
      <c r="J45" s="23">
        <v>0</v>
      </c>
    </row>
    <row r="46" spans="1:10">
      <c r="A46" s="159" t="s">
        <v>332</v>
      </c>
      <c r="B46" s="23">
        <v>60368</v>
      </c>
      <c r="C46" s="23">
        <v>18415</v>
      </c>
      <c r="D46" s="23">
        <v>20994</v>
      </c>
      <c r="E46" s="23">
        <v>0</v>
      </c>
      <c r="F46" s="23">
        <v>3717</v>
      </c>
      <c r="G46" s="23">
        <v>17200</v>
      </c>
      <c r="H46" s="23">
        <v>22429</v>
      </c>
      <c r="I46" s="23">
        <v>5899</v>
      </c>
      <c r="J46" s="23">
        <v>394</v>
      </c>
    </row>
    <row r="47" spans="1:10" ht="22.5" customHeight="1">
      <c r="A47" s="158" t="s">
        <v>333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>
      <c r="A48" s="159" t="s">
        <v>334</v>
      </c>
      <c r="B48" s="23">
        <v>334348</v>
      </c>
      <c r="C48" s="23">
        <v>67938</v>
      </c>
      <c r="D48" s="23">
        <v>18591</v>
      </c>
      <c r="E48" s="23">
        <v>0</v>
      </c>
      <c r="F48" s="23">
        <v>24416</v>
      </c>
      <c r="G48" s="23">
        <v>1616</v>
      </c>
      <c r="H48" s="23">
        <v>125905</v>
      </c>
      <c r="I48" s="23">
        <v>68551</v>
      </c>
      <c r="J48" s="23">
        <v>1448</v>
      </c>
    </row>
    <row r="49" spans="1:10">
      <c r="A49" s="159" t="s">
        <v>335</v>
      </c>
      <c r="B49" s="23">
        <v>64529</v>
      </c>
      <c r="C49" s="23">
        <v>22940</v>
      </c>
      <c r="D49" s="23">
        <v>421</v>
      </c>
      <c r="E49" s="23">
        <v>0</v>
      </c>
      <c r="F49" s="23">
        <v>5491</v>
      </c>
      <c r="G49" s="23">
        <v>738</v>
      </c>
      <c r="H49" s="23">
        <v>31809</v>
      </c>
      <c r="I49" s="23">
        <v>8173</v>
      </c>
      <c r="J49" s="23">
        <v>1050</v>
      </c>
    </row>
    <row r="50" spans="1:10">
      <c r="A50" s="159" t="s">
        <v>336</v>
      </c>
      <c r="B50" s="23">
        <v>23328</v>
      </c>
      <c r="C50" s="23">
        <v>17740</v>
      </c>
      <c r="D50" s="23">
        <v>0</v>
      </c>
      <c r="E50" s="23">
        <v>0</v>
      </c>
      <c r="F50" s="23">
        <v>7416</v>
      </c>
      <c r="G50" s="23">
        <v>0</v>
      </c>
      <c r="H50" s="23">
        <v>7497</v>
      </c>
      <c r="I50" s="23">
        <v>3432</v>
      </c>
      <c r="J50" s="23">
        <v>103</v>
      </c>
    </row>
    <row r="51" spans="1:10">
      <c r="A51" s="159" t="s">
        <v>337</v>
      </c>
      <c r="B51" s="23">
        <v>138254</v>
      </c>
      <c r="C51" s="23">
        <v>40417</v>
      </c>
      <c r="D51" s="23">
        <v>7331</v>
      </c>
      <c r="E51" s="23">
        <v>0</v>
      </c>
      <c r="F51" s="23">
        <v>7076</v>
      </c>
      <c r="G51" s="23">
        <v>1107</v>
      </c>
      <c r="H51" s="23">
        <v>31170</v>
      </c>
      <c r="I51" s="23">
        <v>21643</v>
      </c>
      <c r="J51" s="23">
        <v>947</v>
      </c>
    </row>
    <row r="52" spans="1:10">
      <c r="A52" s="159" t="s">
        <v>338</v>
      </c>
      <c r="B52" s="23">
        <v>163777</v>
      </c>
      <c r="C52" s="23">
        <v>103395</v>
      </c>
      <c r="D52" s="23">
        <v>5808</v>
      </c>
      <c r="E52" s="23">
        <v>0</v>
      </c>
      <c r="F52" s="23">
        <v>10618</v>
      </c>
      <c r="G52" s="23">
        <v>1159</v>
      </c>
      <c r="H52" s="23">
        <v>23804</v>
      </c>
      <c r="I52" s="23">
        <v>17211</v>
      </c>
      <c r="J52" s="23">
        <v>0</v>
      </c>
    </row>
    <row r="53" spans="1:10">
      <c r="A53" s="159" t="s">
        <v>339</v>
      </c>
      <c r="B53" s="23">
        <v>27043</v>
      </c>
      <c r="C53" s="23">
        <v>13568</v>
      </c>
      <c r="D53" s="23">
        <v>491</v>
      </c>
      <c r="E53" s="23">
        <v>1781</v>
      </c>
      <c r="F53" s="23">
        <v>850</v>
      </c>
      <c r="G53" s="23">
        <v>211</v>
      </c>
      <c r="H53" s="23">
        <v>7991</v>
      </c>
      <c r="I53" s="23">
        <v>6302</v>
      </c>
      <c r="J53" s="23">
        <v>0</v>
      </c>
    </row>
    <row r="54" spans="1:10">
      <c r="A54" s="159" t="s">
        <v>340</v>
      </c>
      <c r="B54" s="23">
        <v>65105</v>
      </c>
      <c r="C54" s="23">
        <v>52697</v>
      </c>
      <c r="D54" s="23">
        <v>16596</v>
      </c>
      <c r="E54" s="23">
        <v>0</v>
      </c>
      <c r="F54" s="23">
        <v>6575</v>
      </c>
      <c r="G54" s="23">
        <v>2101</v>
      </c>
      <c r="H54" s="23">
        <v>18349</v>
      </c>
      <c r="I54" s="23">
        <v>9927</v>
      </c>
      <c r="J54" s="23">
        <v>17</v>
      </c>
    </row>
    <row r="55" spans="1:10">
      <c r="A55" s="159" t="s">
        <v>341</v>
      </c>
      <c r="B55" s="23">
        <v>11631</v>
      </c>
      <c r="C55" s="23">
        <v>28829</v>
      </c>
      <c r="D55" s="23">
        <v>50</v>
      </c>
      <c r="E55" s="23">
        <v>0</v>
      </c>
      <c r="F55" s="23">
        <v>990</v>
      </c>
      <c r="G55" s="23">
        <v>72</v>
      </c>
      <c r="H55" s="23">
        <v>6</v>
      </c>
      <c r="I55" s="23">
        <v>6430</v>
      </c>
      <c r="J55" s="23">
        <v>157</v>
      </c>
    </row>
    <row r="56" spans="1:10">
      <c r="A56" s="159" t="s">
        <v>342</v>
      </c>
      <c r="B56" s="23">
        <v>30869</v>
      </c>
      <c r="C56" s="23">
        <v>7013</v>
      </c>
      <c r="D56" s="23">
        <v>701</v>
      </c>
      <c r="E56" s="23">
        <v>0</v>
      </c>
      <c r="F56" s="23">
        <v>2965</v>
      </c>
      <c r="G56" s="23">
        <v>9</v>
      </c>
      <c r="H56" s="23">
        <v>16564</v>
      </c>
      <c r="I56" s="23">
        <v>8842</v>
      </c>
      <c r="J56" s="23">
        <v>14</v>
      </c>
    </row>
    <row r="57" spans="1:10" ht="22.5" customHeight="1">
      <c r="A57" s="158" t="s">
        <v>343</v>
      </c>
      <c r="B57" s="23"/>
      <c r="C57" s="23"/>
      <c r="D57" s="23"/>
      <c r="E57" s="23"/>
      <c r="F57" s="23"/>
      <c r="G57" s="23"/>
      <c r="H57" s="23"/>
      <c r="I57" s="23"/>
      <c r="J57" s="23"/>
    </row>
    <row r="58" spans="1:10">
      <c r="A58" s="159" t="s">
        <v>344</v>
      </c>
      <c r="B58" s="23">
        <v>23207</v>
      </c>
      <c r="C58" s="23">
        <v>3703</v>
      </c>
      <c r="D58" s="23">
        <v>595</v>
      </c>
      <c r="E58" s="23">
        <v>0</v>
      </c>
      <c r="F58" s="23">
        <v>1956</v>
      </c>
      <c r="G58" s="23">
        <v>453</v>
      </c>
      <c r="H58" s="23">
        <v>4504</v>
      </c>
      <c r="I58" s="23">
        <v>2479</v>
      </c>
      <c r="J58" s="23">
        <v>5567</v>
      </c>
    </row>
    <row r="59" spans="1:10">
      <c r="A59" s="159" t="s">
        <v>345</v>
      </c>
      <c r="B59" s="23">
        <v>74705</v>
      </c>
      <c r="C59" s="23">
        <v>20955</v>
      </c>
      <c r="D59" s="23">
        <v>2111</v>
      </c>
      <c r="E59" s="23">
        <v>0</v>
      </c>
      <c r="F59" s="23">
        <v>6155</v>
      </c>
      <c r="G59" s="23">
        <v>1144</v>
      </c>
      <c r="H59" s="23">
        <v>26119</v>
      </c>
      <c r="I59" s="23">
        <v>11301</v>
      </c>
      <c r="J59" s="23">
        <v>0</v>
      </c>
    </row>
    <row r="60" spans="1:10">
      <c r="A60" s="159" t="s">
        <v>346</v>
      </c>
      <c r="B60" s="23">
        <v>30564</v>
      </c>
      <c r="C60" s="23">
        <v>5941</v>
      </c>
      <c r="D60" s="23">
        <v>403</v>
      </c>
      <c r="E60" s="23">
        <v>0</v>
      </c>
      <c r="F60" s="23">
        <v>3166</v>
      </c>
      <c r="G60" s="23">
        <v>57</v>
      </c>
      <c r="H60" s="23">
        <v>4846</v>
      </c>
      <c r="I60" s="23">
        <v>2294</v>
      </c>
      <c r="J60" s="23">
        <v>794</v>
      </c>
    </row>
    <row r="61" spans="1:10">
      <c r="A61" s="159" t="s">
        <v>347</v>
      </c>
      <c r="B61" s="23">
        <v>289897</v>
      </c>
      <c r="C61" s="23">
        <v>273936</v>
      </c>
      <c r="D61" s="23">
        <v>419602</v>
      </c>
      <c r="E61" s="23">
        <v>0</v>
      </c>
      <c r="F61" s="23">
        <v>13500</v>
      </c>
      <c r="G61" s="23">
        <v>386535</v>
      </c>
      <c r="H61" s="23">
        <v>50616</v>
      </c>
      <c r="I61" s="23">
        <v>51253</v>
      </c>
      <c r="J61" s="23">
        <v>2704</v>
      </c>
    </row>
    <row r="62" spans="1:10">
      <c r="A62" s="159" t="s">
        <v>348</v>
      </c>
      <c r="B62" s="23">
        <v>68852</v>
      </c>
      <c r="C62" s="23">
        <v>34743</v>
      </c>
      <c r="D62" s="23">
        <v>3396</v>
      </c>
      <c r="E62" s="23">
        <v>0</v>
      </c>
      <c r="F62" s="23">
        <v>3393</v>
      </c>
      <c r="G62" s="23">
        <v>607</v>
      </c>
      <c r="H62" s="23">
        <v>1</v>
      </c>
      <c r="I62" s="23">
        <v>10407</v>
      </c>
      <c r="J62" s="23">
        <v>148</v>
      </c>
    </row>
    <row r="63" spans="1:10">
      <c r="A63" s="159" t="s">
        <v>349</v>
      </c>
      <c r="B63" s="23">
        <v>113633</v>
      </c>
      <c r="C63" s="23">
        <v>37253</v>
      </c>
      <c r="D63" s="23">
        <v>2656</v>
      </c>
      <c r="E63" s="23">
        <v>10299</v>
      </c>
      <c r="F63" s="23">
        <v>7304</v>
      </c>
      <c r="G63" s="23">
        <v>943</v>
      </c>
      <c r="H63" s="23">
        <v>19241</v>
      </c>
      <c r="I63" s="23">
        <v>25667</v>
      </c>
      <c r="J63" s="23">
        <v>226</v>
      </c>
    </row>
    <row r="64" spans="1:10">
      <c r="A64" s="159" t="s">
        <v>350</v>
      </c>
      <c r="B64" s="23">
        <v>419093</v>
      </c>
      <c r="C64" s="23">
        <v>144902</v>
      </c>
      <c r="D64" s="23">
        <v>37649</v>
      </c>
      <c r="E64" s="23">
        <v>0</v>
      </c>
      <c r="F64" s="23">
        <v>12789</v>
      </c>
      <c r="G64" s="23">
        <v>12049</v>
      </c>
      <c r="H64" s="23">
        <v>36280</v>
      </c>
      <c r="I64" s="23">
        <v>59272</v>
      </c>
      <c r="J64" s="23">
        <v>34</v>
      </c>
    </row>
    <row r="65" spans="1:10">
      <c r="A65" s="159" t="s">
        <v>351</v>
      </c>
      <c r="B65" s="23">
        <v>38116</v>
      </c>
      <c r="C65" s="23">
        <v>29748</v>
      </c>
      <c r="D65" s="23">
        <v>1132</v>
      </c>
      <c r="E65" s="23">
        <v>0</v>
      </c>
      <c r="F65" s="23">
        <v>6601</v>
      </c>
      <c r="G65" s="23">
        <v>210</v>
      </c>
      <c r="H65" s="23">
        <v>3157</v>
      </c>
      <c r="I65" s="23">
        <v>6898</v>
      </c>
      <c r="J65" s="23">
        <v>578</v>
      </c>
    </row>
    <row r="66" spans="1:10">
      <c r="A66" s="159" t="s">
        <v>352</v>
      </c>
      <c r="B66" s="23">
        <v>34079</v>
      </c>
      <c r="C66" s="23">
        <v>11876</v>
      </c>
      <c r="D66" s="23">
        <v>2697</v>
      </c>
      <c r="E66" s="23">
        <v>0</v>
      </c>
      <c r="F66" s="23">
        <v>4088</v>
      </c>
      <c r="G66" s="23">
        <v>2273</v>
      </c>
      <c r="H66" s="23">
        <v>25869</v>
      </c>
      <c r="I66" s="23">
        <v>5844</v>
      </c>
      <c r="J66" s="23">
        <v>6755</v>
      </c>
    </row>
    <row r="67" spans="1:10">
      <c r="A67" s="159" t="s">
        <v>353</v>
      </c>
      <c r="B67" s="23">
        <v>33919</v>
      </c>
      <c r="C67" s="23">
        <v>7721</v>
      </c>
      <c r="D67" s="23">
        <v>1431</v>
      </c>
      <c r="E67" s="23">
        <v>0</v>
      </c>
      <c r="F67" s="23">
        <v>4221</v>
      </c>
      <c r="G67" s="23">
        <v>16</v>
      </c>
      <c r="H67" s="23">
        <v>6480</v>
      </c>
      <c r="I67" s="23">
        <v>2852</v>
      </c>
      <c r="J67" s="23">
        <v>0</v>
      </c>
    </row>
    <row r="68" spans="1:10">
      <c r="A68" s="159" t="s">
        <v>354</v>
      </c>
      <c r="B68" s="23">
        <v>2341</v>
      </c>
      <c r="C68" s="23">
        <v>9436</v>
      </c>
      <c r="D68" s="23">
        <v>42</v>
      </c>
      <c r="E68" s="23">
        <v>0</v>
      </c>
      <c r="F68" s="23">
        <v>41</v>
      </c>
      <c r="G68" s="23">
        <v>3</v>
      </c>
      <c r="H68" s="23">
        <v>0</v>
      </c>
      <c r="I68" s="23">
        <v>0</v>
      </c>
      <c r="J68" s="23">
        <v>43</v>
      </c>
    </row>
    <row r="69" spans="1:10">
      <c r="A69" s="159" t="s">
        <v>355</v>
      </c>
      <c r="B69" s="23">
        <v>31405</v>
      </c>
      <c r="C69" s="23">
        <v>12449</v>
      </c>
      <c r="D69" s="23">
        <v>486</v>
      </c>
      <c r="E69" s="23">
        <v>0</v>
      </c>
      <c r="F69" s="23">
        <v>2475</v>
      </c>
      <c r="G69" s="23">
        <v>46</v>
      </c>
      <c r="H69" s="23">
        <v>8846</v>
      </c>
      <c r="I69" s="23">
        <v>3456</v>
      </c>
      <c r="J69" s="23">
        <v>0</v>
      </c>
    </row>
    <row r="70" spans="1:10">
      <c r="A70" s="159" t="s">
        <v>356</v>
      </c>
      <c r="B70" s="23">
        <v>13812</v>
      </c>
      <c r="C70" s="23">
        <v>6865</v>
      </c>
      <c r="D70" s="23">
        <v>67</v>
      </c>
      <c r="E70" s="23">
        <v>1060</v>
      </c>
      <c r="F70" s="23">
        <v>0</v>
      </c>
      <c r="G70" s="23">
        <v>0</v>
      </c>
      <c r="H70" s="23">
        <v>6379</v>
      </c>
      <c r="I70" s="23">
        <v>2302</v>
      </c>
      <c r="J70" s="23">
        <v>0</v>
      </c>
    </row>
    <row r="71" spans="1:10" ht="25.5" customHeight="1">
      <c r="A71" s="158" t="s">
        <v>357</v>
      </c>
      <c r="B71" s="23"/>
      <c r="C71" s="23"/>
      <c r="D71" s="23"/>
      <c r="E71" s="23"/>
      <c r="F71" s="23"/>
      <c r="G71" s="23"/>
      <c r="H71" s="23"/>
      <c r="I71" s="23"/>
      <c r="J71" s="23"/>
    </row>
    <row r="72" spans="1:10">
      <c r="A72" s="159" t="s">
        <v>358</v>
      </c>
      <c r="B72" s="23">
        <v>19560</v>
      </c>
      <c r="C72" s="23">
        <v>6311</v>
      </c>
      <c r="D72" s="23">
        <v>990</v>
      </c>
      <c r="E72" s="23">
        <v>0</v>
      </c>
      <c r="F72" s="23">
        <v>1843</v>
      </c>
      <c r="G72" s="23">
        <v>0</v>
      </c>
      <c r="H72" s="23">
        <v>4160</v>
      </c>
      <c r="I72" s="23">
        <v>2516</v>
      </c>
      <c r="J72" s="23">
        <v>0</v>
      </c>
    </row>
    <row r="73" spans="1:10">
      <c r="A73" s="159" t="s">
        <v>359</v>
      </c>
      <c r="B73" s="23">
        <v>111932</v>
      </c>
      <c r="C73" s="23">
        <v>13192</v>
      </c>
      <c r="D73" s="23">
        <v>1106</v>
      </c>
      <c r="E73" s="23">
        <v>0</v>
      </c>
      <c r="F73" s="23">
        <v>4519</v>
      </c>
      <c r="G73" s="23">
        <v>3449</v>
      </c>
      <c r="H73" s="23">
        <v>77490</v>
      </c>
      <c r="I73" s="23">
        <v>16750</v>
      </c>
      <c r="J73" s="23">
        <v>0</v>
      </c>
    </row>
    <row r="74" spans="1:10">
      <c r="A74" s="159" t="s">
        <v>360</v>
      </c>
      <c r="B74" s="23">
        <v>64495</v>
      </c>
      <c r="C74" s="23">
        <v>66529</v>
      </c>
      <c r="D74" s="23">
        <v>6457</v>
      </c>
      <c r="E74" s="23">
        <v>0</v>
      </c>
      <c r="F74" s="23">
        <v>3094</v>
      </c>
      <c r="G74" s="23">
        <v>97</v>
      </c>
      <c r="H74" s="23">
        <v>15355</v>
      </c>
      <c r="I74" s="23">
        <v>7626</v>
      </c>
      <c r="J74" s="23">
        <v>0</v>
      </c>
    </row>
    <row r="75" spans="1:10">
      <c r="A75" s="159" t="s">
        <v>361</v>
      </c>
      <c r="B75" s="23">
        <v>37673</v>
      </c>
      <c r="C75" s="23">
        <v>4001</v>
      </c>
      <c r="D75" s="23">
        <v>917</v>
      </c>
      <c r="E75" s="23">
        <v>0</v>
      </c>
      <c r="F75" s="23">
        <v>3006</v>
      </c>
      <c r="G75" s="23">
        <v>293</v>
      </c>
      <c r="H75" s="23">
        <v>20369</v>
      </c>
      <c r="I75" s="23">
        <v>2872</v>
      </c>
      <c r="J75" s="23">
        <v>0</v>
      </c>
    </row>
    <row r="76" spans="1:10">
      <c r="A76" s="159" t="s">
        <v>362</v>
      </c>
      <c r="B76" s="23">
        <v>26566</v>
      </c>
      <c r="C76" s="23">
        <v>5005</v>
      </c>
      <c r="D76" s="23">
        <v>1095</v>
      </c>
      <c r="E76" s="23">
        <v>0</v>
      </c>
      <c r="F76" s="23">
        <v>1992</v>
      </c>
      <c r="G76" s="23">
        <v>53</v>
      </c>
      <c r="H76" s="23">
        <v>5723</v>
      </c>
      <c r="I76" s="23">
        <v>3159</v>
      </c>
      <c r="J76" s="23">
        <v>233</v>
      </c>
    </row>
    <row r="77" spans="1:10">
      <c r="A77" s="159" t="s">
        <v>363</v>
      </c>
      <c r="B77" s="23">
        <v>489987</v>
      </c>
      <c r="C77" s="23">
        <v>145663</v>
      </c>
      <c r="D77" s="23">
        <v>24638</v>
      </c>
      <c r="E77" s="23">
        <v>0</v>
      </c>
      <c r="F77" s="23">
        <v>17143</v>
      </c>
      <c r="G77" s="23">
        <v>6289</v>
      </c>
      <c r="H77" s="23">
        <v>75680</v>
      </c>
      <c r="I77" s="23">
        <v>47803</v>
      </c>
      <c r="J77" s="23">
        <v>0</v>
      </c>
    </row>
    <row r="78" spans="1:10">
      <c r="A78" s="159" t="s">
        <v>364</v>
      </c>
      <c r="B78" s="23">
        <v>20657</v>
      </c>
      <c r="C78" s="23">
        <v>11365</v>
      </c>
      <c r="D78" s="23">
        <v>266</v>
      </c>
      <c r="E78" s="23">
        <v>0</v>
      </c>
      <c r="F78" s="23">
        <v>1762</v>
      </c>
      <c r="G78" s="23">
        <v>605</v>
      </c>
      <c r="H78" s="23">
        <v>7423</v>
      </c>
      <c r="I78" s="23">
        <v>2047</v>
      </c>
      <c r="J78" s="23">
        <v>0</v>
      </c>
    </row>
    <row r="79" spans="1:10">
      <c r="A79" s="159" t="s">
        <v>365</v>
      </c>
      <c r="B79" s="23">
        <v>139126</v>
      </c>
      <c r="C79" s="23">
        <v>44933</v>
      </c>
      <c r="D79" s="23">
        <v>2484</v>
      </c>
      <c r="E79" s="23">
        <v>141</v>
      </c>
      <c r="F79" s="23">
        <v>7606</v>
      </c>
      <c r="G79" s="23">
        <v>1215</v>
      </c>
      <c r="H79" s="23">
        <v>50053</v>
      </c>
      <c r="I79" s="23">
        <v>18212</v>
      </c>
      <c r="J79" s="23">
        <v>0</v>
      </c>
    </row>
    <row r="80" spans="1:10">
      <c r="A80" s="159" t="s">
        <v>366</v>
      </c>
      <c r="B80" s="23">
        <v>58328</v>
      </c>
      <c r="C80" s="23">
        <v>7122</v>
      </c>
      <c r="D80" s="23">
        <v>2164</v>
      </c>
      <c r="E80" s="23">
        <v>456</v>
      </c>
      <c r="F80" s="23">
        <v>3512</v>
      </c>
      <c r="G80" s="23">
        <v>324</v>
      </c>
      <c r="H80" s="23">
        <v>27650</v>
      </c>
      <c r="I80" s="23">
        <v>7415</v>
      </c>
      <c r="J80" s="23">
        <v>119</v>
      </c>
    </row>
    <row r="81" spans="1:10">
      <c r="A81" s="159" t="s">
        <v>367</v>
      </c>
      <c r="B81" s="23">
        <v>63285</v>
      </c>
      <c r="C81" s="23">
        <v>17443</v>
      </c>
      <c r="D81" s="23">
        <v>1042</v>
      </c>
      <c r="E81" s="23">
        <v>0</v>
      </c>
      <c r="F81" s="23">
        <v>3796</v>
      </c>
      <c r="G81" s="23">
        <v>86</v>
      </c>
      <c r="H81" s="23">
        <v>20661</v>
      </c>
      <c r="I81" s="23">
        <v>8505</v>
      </c>
      <c r="J81" s="23">
        <v>430</v>
      </c>
    </row>
    <row r="82" spans="1:10">
      <c r="A82" s="159" t="s">
        <v>368</v>
      </c>
      <c r="B82" s="23">
        <v>33001</v>
      </c>
      <c r="C82" s="23">
        <v>16160</v>
      </c>
      <c r="D82" s="23">
        <v>1689</v>
      </c>
      <c r="E82" s="23">
        <v>0</v>
      </c>
      <c r="F82" s="23">
        <v>2619</v>
      </c>
      <c r="G82" s="23">
        <v>2695</v>
      </c>
      <c r="H82" s="23">
        <v>68</v>
      </c>
      <c r="I82" s="23">
        <v>4911</v>
      </c>
      <c r="J82" s="23">
        <v>0</v>
      </c>
    </row>
    <row r="83" spans="1:10">
      <c r="A83" s="159" t="s">
        <v>369</v>
      </c>
      <c r="B83" s="23">
        <v>79729</v>
      </c>
      <c r="C83" s="23">
        <v>49173</v>
      </c>
      <c r="D83" s="23">
        <v>5251</v>
      </c>
      <c r="E83" s="23">
        <v>0</v>
      </c>
      <c r="F83" s="23">
        <v>3927</v>
      </c>
      <c r="G83" s="23">
        <v>1498</v>
      </c>
      <c r="H83" s="23">
        <v>17017</v>
      </c>
      <c r="I83" s="23">
        <v>10852</v>
      </c>
      <c r="J83" s="23">
        <v>147</v>
      </c>
    </row>
    <row r="84" spans="1:10">
      <c r="A84" s="159" t="s">
        <v>370</v>
      </c>
      <c r="B84" s="23">
        <v>109639</v>
      </c>
      <c r="C84" s="23">
        <v>35320</v>
      </c>
      <c r="D84" s="23">
        <v>74892</v>
      </c>
      <c r="E84" s="23">
        <v>0</v>
      </c>
      <c r="F84" s="23">
        <v>9719</v>
      </c>
      <c r="G84" s="23">
        <v>65970</v>
      </c>
      <c r="H84" s="23">
        <v>14435</v>
      </c>
      <c r="I84" s="23">
        <v>6900</v>
      </c>
      <c r="J84" s="23">
        <v>375</v>
      </c>
    </row>
    <row r="85" spans="1:10" ht="24" customHeight="1">
      <c r="A85" s="158" t="s">
        <v>371</v>
      </c>
      <c r="B85" s="23"/>
      <c r="C85" s="23"/>
      <c r="D85" s="23"/>
      <c r="E85" s="23"/>
      <c r="F85" s="23"/>
      <c r="G85" s="23"/>
      <c r="H85" s="23"/>
      <c r="I85" s="23"/>
      <c r="J85" s="23"/>
    </row>
    <row r="86" spans="1:10">
      <c r="A86" s="159" t="s">
        <v>372</v>
      </c>
      <c r="B86" s="23">
        <v>64516</v>
      </c>
      <c r="C86" s="23">
        <v>8041</v>
      </c>
      <c r="D86" s="23">
        <v>2599</v>
      </c>
      <c r="E86" s="23">
        <v>0</v>
      </c>
      <c r="F86" s="23">
        <v>3056</v>
      </c>
      <c r="G86" s="23">
        <v>2305</v>
      </c>
      <c r="H86" s="23">
        <v>12013</v>
      </c>
      <c r="I86" s="23">
        <v>7160</v>
      </c>
      <c r="J86" s="23">
        <v>1998</v>
      </c>
    </row>
    <row r="87" spans="1:10">
      <c r="A87" s="159" t="s">
        <v>373</v>
      </c>
      <c r="B87" s="23">
        <v>16668</v>
      </c>
      <c r="C87" s="23">
        <v>8629</v>
      </c>
      <c r="D87" s="23">
        <v>153</v>
      </c>
      <c r="E87" s="23">
        <v>2574</v>
      </c>
      <c r="F87" s="23">
        <v>844</v>
      </c>
      <c r="G87" s="23">
        <v>646</v>
      </c>
      <c r="H87" s="23">
        <v>4438</v>
      </c>
      <c r="I87" s="23">
        <v>1906</v>
      </c>
      <c r="J87" s="23">
        <v>0</v>
      </c>
    </row>
    <row r="88" spans="1:10">
      <c r="A88" s="159" t="s">
        <v>374</v>
      </c>
      <c r="B88" s="23">
        <v>106515</v>
      </c>
      <c r="C88" s="23">
        <v>37485</v>
      </c>
      <c r="D88" s="23">
        <v>3384</v>
      </c>
      <c r="E88" s="23">
        <v>0</v>
      </c>
      <c r="F88" s="23">
        <v>6151</v>
      </c>
      <c r="G88" s="23">
        <v>1232</v>
      </c>
      <c r="H88" s="23">
        <v>42372</v>
      </c>
      <c r="I88" s="23">
        <v>11643</v>
      </c>
      <c r="J88" s="23">
        <v>1</v>
      </c>
    </row>
    <row r="89" spans="1:10">
      <c r="A89" s="159" t="s">
        <v>375</v>
      </c>
      <c r="B89" s="23">
        <v>30517</v>
      </c>
      <c r="C89" s="23">
        <v>6919</v>
      </c>
      <c r="D89" s="23">
        <v>480</v>
      </c>
      <c r="E89" s="23">
        <v>2426</v>
      </c>
      <c r="F89" s="23">
        <v>0</v>
      </c>
      <c r="G89" s="23">
        <v>412</v>
      </c>
      <c r="H89" s="23">
        <v>5486</v>
      </c>
      <c r="I89" s="23">
        <v>3106</v>
      </c>
      <c r="J89" s="23">
        <v>105</v>
      </c>
    </row>
    <row r="90" spans="1:10">
      <c r="A90" s="159" t="s">
        <v>376</v>
      </c>
      <c r="B90" s="23">
        <v>48759</v>
      </c>
      <c r="C90" s="23">
        <v>23337</v>
      </c>
      <c r="D90" s="23">
        <v>2178</v>
      </c>
      <c r="E90" s="23">
        <v>0</v>
      </c>
      <c r="F90" s="23">
        <v>3086</v>
      </c>
      <c r="G90" s="23">
        <v>22</v>
      </c>
      <c r="H90" s="23">
        <v>13642</v>
      </c>
      <c r="I90" s="23">
        <v>5290</v>
      </c>
      <c r="J90" s="23">
        <v>192</v>
      </c>
    </row>
    <row r="91" spans="1:10">
      <c r="A91" s="159" t="s">
        <v>377</v>
      </c>
      <c r="B91" s="23">
        <v>26260</v>
      </c>
      <c r="C91" s="23">
        <v>4483</v>
      </c>
      <c r="D91" s="23">
        <v>793</v>
      </c>
      <c r="E91" s="23">
        <v>1153</v>
      </c>
      <c r="F91" s="23">
        <v>2384</v>
      </c>
      <c r="G91" s="23">
        <v>49</v>
      </c>
      <c r="H91" s="23">
        <v>2941</v>
      </c>
      <c r="I91" s="23">
        <v>2994</v>
      </c>
      <c r="J91" s="23">
        <v>543</v>
      </c>
    </row>
    <row r="92" spans="1:10">
      <c r="A92" s="159" t="s">
        <v>378</v>
      </c>
      <c r="B92" s="23">
        <v>297323</v>
      </c>
      <c r="C92" s="23">
        <v>110514</v>
      </c>
      <c r="D92" s="23">
        <v>10067</v>
      </c>
      <c r="E92" s="23">
        <v>0</v>
      </c>
      <c r="F92" s="23">
        <v>12208</v>
      </c>
      <c r="G92" s="23">
        <v>1177</v>
      </c>
      <c r="H92" s="23">
        <v>57765</v>
      </c>
      <c r="I92" s="23">
        <v>34610</v>
      </c>
      <c r="J92" s="23">
        <v>1086</v>
      </c>
    </row>
    <row r="93" spans="1:10">
      <c r="A93" s="159" t="s">
        <v>379</v>
      </c>
      <c r="B93" s="23">
        <v>51385</v>
      </c>
      <c r="C93" s="23">
        <v>4874</v>
      </c>
      <c r="D93" s="23">
        <v>1441</v>
      </c>
      <c r="E93" s="23">
        <v>0</v>
      </c>
      <c r="F93" s="23">
        <v>4166</v>
      </c>
      <c r="G93" s="23">
        <v>235</v>
      </c>
      <c r="H93" s="23">
        <v>12033</v>
      </c>
      <c r="I93" s="23">
        <v>5049</v>
      </c>
      <c r="J93" s="23">
        <v>0</v>
      </c>
    </row>
    <row r="94" spans="1:10">
      <c r="A94" s="158" t="s">
        <v>380</v>
      </c>
      <c r="B94" s="23"/>
      <c r="C94" s="23"/>
      <c r="D94" s="23"/>
      <c r="E94" s="23"/>
      <c r="F94" s="23"/>
      <c r="G94" s="23"/>
      <c r="H94" s="23"/>
      <c r="I94" s="23"/>
      <c r="J94" s="23"/>
    </row>
    <row r="95" spans="1:10">
      <c r="A95" s="159" t="s">
        <v>381</v>
      </c>
      <c r="B95" s="23">
        <v>42710</v>
      </c>
      <c r="C95" s="23">
        <v>4241</v>
      </c>
      <c r="D95" s="23">
        <v>3828</v>
      </c>
      <c r="E95" s="23">
        <v>0</v>
      </c>
      <c r="F95" s="23">
        <v>3167</v>
      </c>
      <c r="G95" s="23">
        <v>3129</v>
      </c>
      <c r="H95" s="23">
        <v>7946</v>
      </c>
      <c r="I95" s="23">
        <v>4378</v>
      </c>
      <c r="J95" s="23">
        <v>0</v>
      </c>
    </row>
    <row r="96" spans="1:10">
      <c r="A96" s="159" t="s">
        <v>382</v>
      </c>
      <c r="B96" s="23">
        <v>47824</v>
      </c>
      <c r="C96" s="23">
        <v>1598</v>
      </c>
      <c r="D96" s="23">
        <v>210</v>
      </c>
      <c r="E96" s="23">
        <v>0</v>
      </c>
      <c r="F96" s="23">
        <v>3719</v>
      </c>
      <c r="G96" s="23">
        <v>173</v>
      </c>
      <c r="H96" s="23">
        <v>15504</v>
      </c>
      <c r="I96" s="23">
        <v>4060</v>
      </c>
      <c r="J96" s="23">
        <v>0</v>
      </c>
    </row>
    <row r="97" spans="1:10">
      <c r="A97" s="159" t="s">
        <v>383</v>
      </c>
      <c r="B97" s="23">
        <v>61880</v>
      </c>
      <c r="C97" s="23">
        <v>19254</v>
      </c>
      <c r="D97" s="23">
        <v>443</v>
      </c>
      <c r="E97" s="23">
        <v>255</v>
      </c>
      <c r="F97" s="23">
        <v>5309</v>
      </c>
      <c r="G97" s="23">
        <v>857</v>
      </c>
      <c r="H97" s="23">
        <v>11611</v>
      </c>
      <c r="I97" s="23">
        <v>8820</v>
      </c>
      <c r="J97" s="23">
        <v>63</v>
      </c>
    </row>
    <row r="98" spans="1:10">
      <c r="A98" s="159" t="s">
        <v>384</v>
      </c>
      <c r="B98" s="23">
        <v>24508</v>
      </c>
      <c r="C98" s="23">
        <v>3672</v>
      </c>
      <c r="D98" s="23">
        <v>395</v>
      </c>
      <c r="E98" s="23">
        <v>1037</v>
      </c>
      <c r="F98" s="23">
        <v>790</v>
      </c>
      <c r="G98" s="23">
        <v>0</v>
      </c>
      <c r="H98" s="23">
        <v>4980</v>
      </c>
      <c r="I98" s="23">
        <v>1562</v>
      </c>
      <c r="J98" s="23">
        <v>0</v>
      </c>
    </row>
    <row r="99" spans="1:10">
      <c r="A99" s="159" t="s">
        <v>385</v>
      </c>
      <c r="B99" s="23">
        <v>230134</v>
      </c>
      <c r="C99" s="23">
        <v>70058</v>
      </c>
      <c r="D99" s="23">
        <v>15710</v>
      </c>
      <c r="E99" s="23">
        <v>0</v>
      </c>
      <c r="F99" s="23">
        <v>9128</v>
      </c>
      <c r="G99" s="23">
        <v>2377</v>
      </c>
      <c r="H99" s="23">
        <v>1824</v>
      </c>
      <c r="I99" s="23">
        <v>34519</v>
      </c>
      <c r="J99" s="23">
        <v>1612</v>
      </c>
    </row>
    <row r="100" spans="1:10">
      <c r="A100" s="159" t="s">
        <v>386</v>
      </c>
      <c r="B100" s="23">
        <v>67784</v>
      </c>
      <c r="C100" s="23">
        <v>11193</v>
      </c>
      <c r="D100" s="23">
        <v>873</v>
      </c>
      <c r="E100" s="23">
        <v>0</v>
      </c>
      <c r="F100" s="23">
        <v>6850</v>
      </c>
      <c r="G100" s="23">
        <v>0</v>
      </c>
      <c r="H100" s="23">
        <v>29619</v>
      </c>
      <c r="I100" s="23">
        <v>8059</v>
      </c>
      <c r="J100" s="23">
        <v>68</v>
      </c>
    </row>
    <row r="101" spans="1:10">
      <c r="A101" s="159" t="s">
        <v>387</v>
      </c>
      <c r="B101" s="23">
        <v>49472</v>
      </c>
      <c r="C101" s="23">
        <v>11817</v>
      </c>
      <c r="D101" s="23">
        <v>856</v>
      </c>
      <c r="E101" s="23">
        <v>0</v>
      </c>
      <c r="F101" s="23">
        <v>3155</v>
      </c>
      <c r="G101" s="23">
        <v>754</v>
      </c>
      <c r="H101" s="23">
        <v>4459</v>
      </c>
      <c r="I101" s="23">
        <v>7106</v>
      </c>
      <c r="J101" s="23">
        <v>59</v>
      </c>
    </row>
    <row r="102" spans="1:10">
      <c r="A102" s="159" t="s">
        <v>388</v>
      </c>
      <c r="B102" s="23">
        <v>92682</v>
      </c>
      <c r="C102" s="23">
        <v>14726</v>
      </c>
      <c r="D102" s="23">
        <v>5096</v>
      </c>
      <c r="E102" s="23">
        <v>0</v>
      </c>
      <c r="F102" s="23">
        <v>5686</v>
      </c>
      <c r="G102" s="23">
        <v>804</v>
      </c>
      <c r="H102" s="23">
        <v>30470</v>
      </c>
      <c r="I102" s="23">
        <v>11884</v>
      </c>
      <c r="J102" s="23">
        <v>691</v>
      </c>
    </row>
    <row r="103" spans="1:10">
      <c r="A103" s="159" t="s">
        <v>389</v>
      </c>
      <c r="B103" s="23">
        <v>70059</v>
      </c>
      <c r="C103" s="23">
        <v>24028</v>
      </c>
      <c r="D103" s="23">
        <v>3119</v>
      </c>
      <c r="E103" s="23">
        <v>0</v>
      </c>
      <c r="F103" s="23">
        <v>3556</v>
      </c>
      <c r="G103" s="23">
        <v>81</v>
      </c>
      <c r="H103" s="23">
        <v>18019</v>
      </c>
      <c r="I103" s="23">
        <v>11965</v>
      </c>
      <c r="J103" s="23">
        <v>315</v>
      </c>
    </row>
    <row r="104" spans="1:10">
      <c r="A104" s="159" t="s">
        <v>390</v>
      </c>
      <c r="B104" s="23">
        <v>18757</v>
      </c>
      <c r="C104" s="23">
        <v>1657</v>
      </c>
      <c r="D104" s="23">
        <v>2044</v>
      </c>
      <c r="E104" s="23">
        <v>1677</v>
      </c>
      <c r="F104" s="23">
        <v>59</v>
      </c>
      <c r="G104" s="23">
        <v>1519</v>
      </c>
      <c r="H104" s="23">
        <v>2588</v>
      </c>
      <c r="I104" s="23">
        <v>2545</v>
      </c>
      <c r="J104" s="23">
        <v>0</v>
      </c>
    </row>
    <row r="105" spans="1:10">
      <c r="A105" s="159" t="s">
        <v>391</v>
      </c>
      <c r="B105" s="23">
        <v>59240</v>
      </c>
      <c r="C105" s="23">
        <v>17318</v>
      </c>
      <c r="D105" s="23">
        <v>852</v>
      </c>
      <c r="E105" s="23">
        <v>0</v>
      </c>
      <c r="F105" s="23">
        <v>3685</v>
      </c>
      <c r="G105" s="23">
        <v>393</v>
      </c>
      <c r="H105" s="23">
        <v>9517</v>
      </c>
      <c r="I105" s="23">
        <v>5430</v>
      </c>
      <c r="J105" s="23">
        <v>0</v>
      </c>
    </row>
    <row r="106" spans="1:10">
      <c r="A106" s="159" t="s">
        <v>392</v>
      </c>
      <c r="B106" s="23">
        <v>107637</v>
      </c>
      <c r="C106" s="23">
        <v>44378</v>
      </c>
      <c r="D106" s="23">
        <v>11939</v>
      </c>
      <c r="E106" s="23">
        <v>0</v>
      </c>
      <c r="F106" s="23">
        <v>6594</v>
      </c>
      <c r="G106" s="23">
        <v>2413</v>
      </c>
      <c r="H106" s="23">
        <v>11040</v>
      </c>
      <c r="I106" s="23">
        <v>9542</v>
      </c>
      <c r="J106" s="23">
        <v>150</v>
      </c>
    </row>
    <row r="107" spans="1:10" ht="24" customHeight="1">
      <c r="A107" s="158" t="s">
        <v>393</v>
      </c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>
      <c r="A108" s="159" t="s">
        <v>394</v>
      </c>
      <c r="B108" s="23">
        <v>122298</v>
      </c>
      <c r="C108" s="23">
        <v>52534</v>
      </c>
      <c r="D108" s="23">
        <v>5123</v>
      </c>
      <c r="E108" s="23">
        <v>0</v>
      </c>
      <c r="F108" s="23">
        <v>4227</v>
      </c>
      <c r="G108" s="23">
        <v>498</v>
      </c>
      <c r="H108" s="23">
        <v>0</v>
      </c>
      <c r="I108" s="23">
        <v>33319</v>
      </c>
      <c r="J108" s="23">
        <v>129</v>
      </c>
    </row>
    <row r="109" spans="1:10" ht="25.5" customHeight="1">
      <c r="A109" s="158" t="s">
        <v>395</v>
      </c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>
      <c r="A110" s="159" t="s">
        <v>396</v>
      </c>
      <c r="B110" s="23">
        <v>101880</v>
      </c>
      <c r="C110" s="23">
        <v>65535</v>
      </c>
      <c r="D110" s="23">
        <v>969</v>
      </c>
      <c r="E110" s="23">
        <v>0</v>
      </c>
      <c r="F110" s="23">
        <v>3445</v>
      </c>
      <c r="G110" s="23">
        <v>0</v>
      </c>
      <c r="H110" s="23">
        <v>6280</v>
      </c>
      <c r="I110" s="23">
        <v>8217</v>
      </c>
      <c r="J110" s="23">
        <v>203</v>
      </c>
    </row>
    <row r="111" spans="1:10">
      <c r="A111" s="159" t="s">
        <v>397</v>
      </c>
      <c r="B111" s="23">
        <v>231882</v>
      </c>
      <c r="C111" s="23">
        <v>55226</v>
      </c>
      <c r="D111" s="23">
        <v>9891</v>
      </c>
      <c r="E111" s="23">
        <v>828</v>
      </c>
      <c r="F111" s="23">
        <v>17643</v>
      </c>
      <c r="G111" s="23">
        <v>1708</v>
      </c>
      <c r="H111" s="23">
        <v>44668</v>
      </c>
      <c r="I111" s="23">
        <v>24484</v>
      </c>
      <c r="J111" s="23">
        <v>725</v>
      </c>
    </row>
    <row r="112" spans="1:10">
      <c r="A112" s="159" t="s">
        <v>398</v>
      </c>
      <c r="B112" s="23">
        <v>51834</v>
      </c>
      <c r="C112" s="23">
        <v>8789</v>
      </c>
      <c r="D112" s="23">
        <v>1658</v>
      </c>
      <c r="E112" s="23">
        <v>0</v>
      </c>
      <c r="F112" s="23">
        <v>2180</v>
      </c>
      <c r="G112" s="23">
        <v>1327</v>
      </c>
      <c r="H112" s="23">
        <v>21103</v>
      </c>
      <c r="I112" s="23">
        <v>7383</v>
      </c>
      <c r="J112" s="23">
        <v>0</v>
      </c>
    </row>
    <row r="113" spans="1:10">
      <c r="A113" s="159" t="s">
        <v>399</v>
      </c>
      <c r="B113" s="23">
        <v>90740</v>
      </c>
      <c r="C113" s="23">
        <v>29470</v>
      </c>
      <c r="D113" s="23">
        <v>1052</v>
      </c>
      <c r="E113" s="23">
        <v>0</v>
      </c>
      <c r="F113" s="23">
        <v>4628</v>
      </c>
      <c r="G113" s="23">
        <v>872</v>
      </c>
      <c r="H113" s="23">
        <v>30366</v>
      </c>
      <c r="I113" s="23">
        <v>10883</v>
      </c>
      <c r="J113" s="23">
        <v>0</v>
      </c>
    </row>
    <row r="114" spans="1:10">
      <c r="A114" s="159" t="s">
        <v>400</v>
      </c>
      <c r="B114" s="23">
        <v>70019</v>
      </c>
      <c r="C114" s="23">
        <v>6496</v>
      </c>
      <c r="D114" s="23">
        <v>872</v>
      </c>
      <c r="E114" s="23">
        <v>0</v>
      </c>
      <c r="F114" s="23">
        <v>4830</v>
      </c>
      <c r="G114" s="23">
        <v>212</v>
      </c>
      <c r="H114" s="23">
        <v>24480</v>
      </c>
      <c r="I114" s="23">
        <v>5847</v>
      </c>
      <c r="J114" s="23">
        <v>1494</v>
      </c>
    </row>
    <row r="115" spans="1:10">
      <c r="A115" s="159" t="s">
        <v>401</v>
      </c>
      <c r="B115" s="23"/>
      <c r="C115" s="23"/>
      <c r="D115" s="23"/>
      <c r="E115" s="23"/>
      <c r="F115" s="23"/>
      <c r="G115" s="23"/>
      <c r="H115" s="23"/>
      <c r="I115" s="23"/>
      <c r="J115" s="23"/>
    </row>
    <row r="116" spans="1:10">
      <c r="A116" s="159" t="s">
        <v>402</v>
      </c>
      <c r="B116" s="23">
        <v>38847</v>
      </c>
      <c r="C116" s="23">
        <v>5761</v>
      </c>
      <c r="D116" s="23">
        <v>542</v>
      </c>
      <c r="E116" s="23">
        <v>2673</v>
      </c>
      <c r="F116" s="23">
        <v>0</v>
      </c>
      <c r="G116" s="23">
        <v>523</v>
      </c>
      <c r="H116" s="23">
        <v>17256</v>
      </c>
      <c r="I116" s="23">
        <v>8184</v>
      </c>
      <c r="J116" s="23">
        <v>1</v>
      </c>
    </row>
    <row r="117" spans="1:10">
      <c r="A117" s="159" t="s">
        <v>403</v>
      </c>
      <c r="B117" s="23">
        <v>37384</v>
      </c>
      <c r="C117" s="23">
        <v>4604</v>
      </c>
      <c r="D117" s="23">
        <v>1151</v>
      </c>
      <c r="E117" s="23">
        <v>0</v>
      </c>
      <c r="F117" s="23">
        <v>4006</v>
      </c>
      <c r="G117" s="23">
        <v>18</v>
      </c>
      <c r="H117" s="23">
        <v>7141</v>
      </c>
      <c r="I117" s="23">
        <v>4330</v>
      </c>
      <c r="J117" s="23">
        <v>0</v>
      </c>
    </row>
    <row r="118" spans="1:10">
      <c r="A118" s="159" t="s">
        <v>404</v>
      </c>
      <c r="B118" s="23">
        <v>22276</v>
      </c>
      <c r="C118" s="23">
        <v>12566</v>
      </c>
      <c r="D118" s="23">
        <v>138</v>
      </c>
      <c r="E118" s="23">
        <v>1136</v>
      </c>
      <c r="F118" s="23">
        <v>2325</v>
      </c>
      <c r="G118" s="23">
        <v>0</v>
      </c>
      <c r="H118" s="23">
        <v>904</v>
      </c>
      <c r="I118" s="23">
        <v>6683</v>
      </c>
      <c r="J118" s="23">
        <v>0</v>
      </c>
    </row>
    <row r="119" spans="1:10">
      <c r="A119" s="159" t="s">
        <v>405</v>
      </c>
      <c r="B119" s="23">
        <v>34369</v>
      </c>
      <c r="C119" s="23">
        <v>12475</v>
      </c>
      <c r="D119" s="23">
        <v>312</v>
      </c>
      <c r="E119" s="23">
        <v>3223</v>
      </c>
      <c r="F119" s="23">
        <v>235</v>
      </c>
      <c r="G119" s="23">
        <v>651</v>
      </c>
      <c r="H119" s="23">
        <v>14006</v>
      </c>
      <c r="I119" s="23">
        <v>5370</v>
      </c>
      <c r="J119" s="23">
        <v>102</v>
      </c>
    </row>
    <row r="120" spans="1:10">
      <c r="A120" s="159" t="s">
        <v>406</v>
      </c>
      <c r="B120" s="23">
        <v>139007</v>
      </c>
      <c r="C120" s="23">
        <v>10938</v>
      </c>
      <c r="D120" s="23">
        <v>3793</v>
      </c>
      <c r="E120" s="23">
        <v>0</v>
      </c>
      <c r="F120" s="23">
        <v>7888</v>
      </c>
      <c r="G120" s="23">
        <v>129</v>
      </c>
      <c r="H120" s="23">
        <v>39942</v>
      </c>
      <c r="I120" s="23">
        <v>18122</v>
      </c>
      <c r="J120" s="23">
        <v>1</v>
      </c>
    </row>
    <row r="121" spans="1:10">
      <c r="A121" s="159" t="s">
        <v>407</v>
      </c>
      <c r="B121" s="23">
        <v>263122</v>
      </c>
      <c r="C121" s="23">
        <v>106529</v>
      </c>
      <c r="D121" s="23">
        <v>37228</v>
      </c>
      <c r="E121" s="23">
        <v>0</v>
      </c>
      <c r="F121" s="23">
        <v>18162</v>
      </c>
      <c r="G121" s="23">
        <v>25675</v>
      </c>
      <c r="H121" s="23">
        <v>35529</v>
      </c>
      <c r="I121" s="23">
        <v>66618</v>
      </c>
      <c r="J121" s="23">
        <v>362</v>
      </c>
    </row>
    <row r="122" spans="1:10">
      <c r="A122" s="159" t="s">
        <v>408</v>
      </c>
      <c r="B122" s="23">
        <v>172592</v>
      </c>
      <c r="C122" s="23">
        <v>50805</v>
      </c>
      <c r="D122" s="23">
        <v>99391</v>
      </c>
      <c r="E122" s="23">
        <v>0</v>
      </c>
      <c r="F122" s="23">
        <v>5463</v>
      </c>
      <c r="G122" s="23">
        <v>97387</v>
      </c>
      <c r="H122" s="23">
        <v>21544</v>
      </c>
      <c r="I122" s="23">
        <v>23052</v>
      </c>
      <c r="J122" s="23">
        <v>652</v>
      </c>
    </row>
    <row r="123" spans="1:10">
      <c r="A123" s="159" t="s">
        <v>409</v>
      </c>
      <c r="B123" s="23">
        <v>6327</v>
      </c>
      <c r="C123" s="23">
        <v>133199</v>
      </c>
      <c r="D123" s="23">
        <v>1084</v>
      </c>
      <c r="E123" s="23">
        <v>0</v>
      </c>
      <c r="F123" s="23">
        <v>1205</v>
      </c>
      <c r="G123" s="23">
        <v>49</v>
      </c>
      <c r="H123" s="23">
        <v>34004</v>
      </c>
      <c r="I123" s="23">
        <v>9150</v>
      </c>
      <c r="J123" s="23">
        <v>0</v>
      </c>
    </row>
    <row r="124" spans="1:10">
      <c r="A124" s="159" t="s">
        <v>410</v>
      </c>
      <c r="B124" s="23">
        <v>38465</v>
      </c>
      <c r="C124" s="23">
        <v>2708</v>
      </c>
      <c r="D124" s="23">
        <v>1227</v>
      </c>
      <c r="E124" s="23">
        <v>0</v>
      </c>
      <c r="F124" s="23">
        <v>2608</v>
      </c>
      <c r="G124" s="23">
        <v>8</v>
      </c>
      <c r="H124" s="23">
        <v>7132</v>
      </c>
      <c r="I124" s="23">
        <v>5876</v>
      </c>
      <c r="J124" s="23">
        <v>0</v>
      </c>
    </row>
    <row r="125" spans="1:10">
      <c r="A125" s="159" t="s">
        <v>411</v>
      </c>
      <c r="B125" s="23">
        <v>30135</v>
      </c>
      <c r="C125" s="23">
        <v>20162</v>
      </c>
      <c r="D125" s="23">
        <v>2597</v>
      </c>
      <c r="E125" s="23">
        <v>2052</v>
      </c>
      <c r="F125" s="23">
        <v>695</v>
      </c>
      <c r="G125" s="23">
        <v>1669</v>
      </c>
      <c r="H125" s="23">
        <v>15484</v>
      </c>
      <c r="I125" s="23">
        <v>8960</v>
      </c>
      <c r="J125" s="23">
        <v>0</v>
      </c>
    </row>
    <row r="126" spans="1:10">
      <c r="A126" s="159" t="s">
        <v>412</v>
      </c>
      <c r="B126" s="23">
        <v>46027</v>
      </c>
      <c r="C126" s="23">
        <v>16692</v>
      </c>
      <c r="D126" s="23">
        <v>8992</v>
      </c>
      <c r="E126" s="23">
        <v>0</v>
      </c>
      <c r="F126" s="23">
        <v>5729</v>
      </c>
      <c r="G126" s="23">
        <v>6882</v>
      </c>
      <c r="H126" s="23">
        <v>5913</v>
      </c>
      <c r="I126" s="23">
        <v>8988</v>
      </c>
      <c r="J126" s="23">
        <v>88</v>
      </c>
    </row>
    <row r="127" spans="1:10">
      <c r="A127" s="159" t="s">
        <v>413</v>
      </c>
      <c r="B127" s="23">
        <v>307359</v>
      </c>
      <c r="C127" s="23">
        <v>77408</v>
      </c>
      <c r="D127" s="23">
        <v>20195</v>
      </c>
      <c r="E127" s="23">
        <v>187</v>
      </c>
      <c r="F127" s="23">
        <v>13863</v>
      </c>
      <c r="G127" s="23">
        <v>5770</v>
      </c>
      <c r="H127" s="23">
        <v>48059</v>
      </c>
      <c r="I127" s="23">
        <v>44184</v>
      </c>
      <c r="J127" s="23">
        <v>1</v>
      </c>
    </row>
    <row r="128" spans="1:10">
      <c r="A128" s="159" t="s">
        <v>414</v>
      </c>
      <c r="B128" s="23">
        <v>46131</v>
      </c>
      <c r="C128" s="23">
        <v>19917</v>
      </c>
      <c r="D128" s="23">
        <v>78399</v>
      </c>
      <c r="E128" s="23">
        <v>4715</v>
      </c>
      <c r="F128" s="23">
        <v>-1843</v>
      </c>
      <c r="G128" s="23">
        <v>76857</v>
      </c>
      <c r="H128" s="23">
        <v>695</v>
      </c>
      <c r="I128" s="23">
        <v>11530</v>
      </c>
      <c r="J128" s="23">
        <v>0</v>
      </c>
    </row>
    <row r="129" spans="1:10">
      <c r="A129" s="159" t="s">
        <v>415</v>
      </c>
      <c r="B129" s="23">
        <v>114878</v>
      </c>
      <c r="C129" s="23">
        <v>38248</v>
      </c>
      <c r="D129" s="23">
        <v>168199</v>
      </c>
      <c r="E129" s="23">
        <v>0</v>
      </c>
      <c r="F129" s="23">
        <v>9761</v>
      </c>
      <c r="G129" s="23">
        <v>165066</v>
      </c>
      <c r="H129" s="23">
        <v>22807</v>
      </c>
      <c r="I129" s="23">
        <v>17415</v>
      </c>
      <c r="J129" s="23">
        <v>0</v>
      </c>
    </row>
    <row r="130" spans="1:10">
      <c r="A130" s="159" t="s">
        <v>416</v>
      </c>
      <c r="B130" s="23">
        <v>23216</v>
      </c>
      <c r="C130" s="23">
        <v>16851</v>
      </c>
      <c r="D130" s="23">
        <v>411</v>
      </c>
      <c r="E130" s="23">
        <v>1877</v>
      </c>
      <c r="F130" s="23">
        <v>0</v>
      </c>
      <c r="G130" s="23">
        <v>46</v>
      </c>
      <c r="H130" s="23">
        <v>10</v>
      </c>
      <c r="I130" s="23">
        <v>10076</v>
      </c>
      <c r="J130" s="23">
        <v>0</v>
      </c>
    </row>
    <row r="131" spans="1:10">
      <c r="A131" s="159" t="s">
        <v>417</v>
      </c>
      <c r="B131" s="23">
        <v>308511</v>
      </c>
      <c r="C131" s="23">
        <v>135597</v>
      </c>
      <c r="D131" s="23">
        <v>22335</v>
      </c>
      <c r="E131" s="23">
        <v>0</v>
      </c>
      <c r="F131" s="23">
        <v>9673</v>
      </c>
      <c r="G131" s="23">
        <v>1935</v>
      </c>
      <c r="H131" s="23">
        <v>2994</v>
      </c>
      <c r="I131" s="23">
        <v>53847</v>
      </c>
      <c r="J131" s="23">
        <v>2455</v>
      </c>
    </row>
    <row r="132" spans="1:10">
      <c r="A132" s="159" t="s">
        <v>418</v>
      </c>
      <c r="B132" s="23">
        <v>856373</v>
      </c>
      <c r="C132" s="23">
        <v>169006</v>
      </c>
      <c r="D132" s="23">
        <v>79927</v>
      </c>
      <c r="E132" s="23">
        <v>0</v>
      </c>
      <c r="F132" s="23">
        <v>31883</v>
      </c>
      <c r="G132" s="23">
        <v>44669</v>
      </c>
      <c r="H132" s="23">
        <v>70063</v>
      </c>
      <c r="I132" s="23">
        <v>125933</v>
      </c>
      <c r="J132" s="23">
        <v>1905</v>
      </c>
    </row>
    <row r="133" spans="1:10">
      <c r="A133" s="159" t="s">
        <v>419</v>
      </c>
      <c r="B133" s="23">
        <v>25206</v>
      </c>
      <c r="C133" s="23">
        <v>5658</v>
      </c>
      <c r="D133" s="23">
        <v>175</v>
      </c>
      <c r="E133" s="23">
        <v>0</v>
      </c>
      <c r="F133" s="23">
        <v>2459</v>
      </c>
      <c r="G133" s="23">
        <v>472</v>
      </c>
      <c r="H133" s="23">
        <v>1813</v>
      </c>
      <c r="I133" s="23">
        <v>4068</v>
      </c>
      <c r="J133" s="23">
        <v>2880</v>
      </c>
    </row>
    <row r="134" spans="1:10">
      <c r="A134" s="159" t="s">
        <v>420</v>
      </c>
      <c r="B134" s="23">
        <v>7994</v>
      </c>
      <c r="C134" s="23">
        <v>4429</v>
      </c>
      <c r="D134" s="23">
        <v>2349</v>
      </c>
      <c r="E134" s="23">
        <v>0</v>
      </c>
      <c r="F134" s="23">
        <v>327</v>
      </c>
      <c r="G134" s="23">
        <v>0</v>
      </c>
      <c r="H134" s="23">
        <v>0</v>
      </c>
      <c r="I134" s="23">
        <v>1798</v>
      </c>
      <c r="J134" s="23">
        <v>0</v>
      </c>
    </row>
    <row r="135" spans="1:10">
      <c r="A135" s="159" t="s">
        <v>421</v>
      </c>
      <c r="B135" s="23">
        <v>51174</v>
      </c>
      <c r="C135" s="23">
        <v>5912</v>
      </c>
      <c r="D135" s="23">
        <v>44183</v>
      </c>
      <c r="E135" s="23">
        <v>0</v>
      </c>
      <c r="F135" s="23">
        <v>3209</v>
      </c>
      <c r="G135" s="23">
        <v>43396</v>
      </c>
      <c r="H135" s="23">
        <v>698</v>
      </c>
      <c r="I135" s="23">
        <v>11140</v>
      </c>
      <c r="J135" s="23">
        <v>2832</v>
      </c>
    </row>
    <row r="136" spans="1:10">
      <c r="A136" s="159" t="s">
        <v>422</v>
      </c>
      <c r="B136" s="23">
        <v>46360</v>
      </c>
      <c r="C136" s="23">
        <v>16051</v>
      </c>
      <c r="D136" s="23">
        <v>2923</v>
      </c>
      <c r="E136" s="23">
        <v>2129</v>
      </c>
      <c r="F136" s="23">
        <v>0</v>
      </c>
      <c r="G136" s="23">
        <v>2902</v>
      </c>
      <c r="H136" s="23">
        <v>0</v>
      </c>
      <c r="I136" s="23">
        <v>5515</v>
      </c>
      <c r="J136" s="23">
        <v>356</v>
      </c>
    </row>
    <row r="137" spans="1:10">
      <c r="A137" s="159" t="s">
        <v>423</v>
      </c>
      <c r="B137" s="23">
        <v>30333</v>
      </c>
      <c r="C137" s="23">
        <v>2791</v>
      </c>
      <c r="D137" s="23">
        <v>2779</v>
      </c>
      <c r="E137" s="23">
        <v>1799</v>
      </c>
      <c r="F137" s="23">
        <v>18</v>
      </c>
      <c r="G137" s="23">
        <v>141</v>
      </c>
      <c r="H137" s="23">
        <v>4965</v>
      </c>
      <c r="I137" s="23">
        <v>6391</v>
      </c>
      <c r="J137" s="23">
        <v>316</v>
      </c>
    </row>
    <row r="138" spans="1:10">
      <c r="A138" s="159" t="s">
        <v>424</v>
      </c>
      <c r="B138" s="23">
        <v>8513</v>
      </c>
      <c r="C138" s="23">
        <v>57846</v>
      </c>
      <c r="D138" s="23">
        <v>200</v>
      </c>
      <c r="E138" s="23">
        <v>2819</v>
      </c>
      <c r="F138" s="23">
        <v>0</v>
      </c>
      <c r="G138" s="23">
        <v>0</v>
      </c>
      <c r="H138" s="23">
        <v>0</v>
      </c>
      <c r="I138" s="23">
        <v>10763</v>
      </c>
      <c r="J138" s="23">
        <v>0</v>
      </c>
    </row>
    <row r="139" spans="1:10">
      <c r="A139" s="159" t="s">
        <v>425</v>
      </c>
      <c r="B139" s="23">
        <v>42372</v>
      </c>
      <c r="C139" s="23">
        <v>12738</v>
      </c>
      <c r="D139" s="23">
        <v>628</v>
      </c>
      <c r="E139" s="23">
        <v>0</v>
      </c>
      <c r="F139" s="23">
        <v>2823</v>
      </c>
      <c r="G139" s="23">
        <v>0</v>
      </c>
      <c r="H139" s="23">
        <v>17133</v>
      </c>
      <c r="I139" s="23">
        <v>5428</v>
      </c>
      <c r="J139" s="23">
        <v>0</v>
      </c>
    </row>
    <row r="140" spans="1:10">
      <c r="A140" s="159" t="s">
        <v>426</v>
      </c>
      <c r="B140" s="23">
        <v>26697</v>
      </c>
      <c r="C140" s="23">
        <v>20188</v>
      </c>
      <c r="D140" s="23">
        <v>579</v>
      </c>
      <c r="E140" s="23">
        <v>0</v>
      </c>
      <c r="F140" s="23">
        <v>2343</v>
      </c>
      <c r="G140" s="23">
        <v>86</v>
      </c>
      <c r="H140" s="23">
        <v>169</v>
      </c>
      <c r="I140" s="23">
        <v>5504</v>
      </c>
      <c r="J140" s="23">
        <v>0</v>
      </c>
    </row>
    <row r="141" spans="1:10">
      <c r="A141" s="159" t="s">
        <v>427</v>
      </c>
      <c r="B141" s="23">
        <v>25851</v>
      </c>
      <c r="C141" s="23">
        <v>11118</v>
      </c>
      <c r="D141" s="23">
        <v>311</v>
      </c>
      <c r="E141" s="23">
        <v>151</v>
      </c>
      <c r="F141" s="23">
        <v>2242</v>
      </c>
      <c r="G141" s="23">
        <v>336</v>
      </c>
      <c r="H141" s="23">
        <v>0</v>
      </c>
      <c r="I141" s="23">
        <v>13302</v>
      </c>
      <c r="J141" s="23">
        <v>0</v>
      </c>
    </row>
    <row r="142" spans="1:10">
      <c r="A142" s="159" t="s">
        <v>428</v>
      </c>
      <c r="B142" s="23">
        <v>105193</v>
      </c>
      <c r="C142" s="23">
        <v>34199</v>
      </c>
      <c r="D142" s="23">
        <v>2756</v>
      </c>
      <c r="E142" s="23">
        <v>0</v>
      </c>
      <c r="F142" s="23">
        <v>6428</v>
      </c>
      <c r="G142" s="23">
        <v>379</v>
      </c>
      <c r="H142" s="23">
        <v>15227</v>
      </c>
      <c r="I142" s="23">
        <v>19714</v>
      </c>
      <c r="J142" s="23">
        <v>361</v>
      </c>
    </row>
    <row r="143" spans="1:10">
      <c r="A143" s="159" t="s">
        <v>429</v>
      </c>
      <c r="B143" s="23">
        <v>19627</v>
      </c>
      <c r="C143" s="23">
        <v>48095</v>
      </c>
      <c r="D143" s="23">
        <v>38260</v>
      </c>
      <c r="E143" s="23">
        <v>0</v>
      </c>
      <c r="F143" s="23">
        <v>3198</v>
      </c>
      <c r="G143" s="23">
        <v>34165</v>
      </c>
      <c r="H143" s="23">
        <v>0</v>
      </c>
      <c r="I143" s="23">
        <v>15771</v>
      </c>
      <c r="J143" s="23">
        <v>825</v>
      </c>
    </row>
    <row r="144" spans="1:10">
      <c r="A144" s="159" t="s">
        <v>430</v>
      </c>
      <c r="B144" s="23">
        <v>79652</v>
      </c>
      <c r="C144" s="23">
        <v>15529</v>
      </c>
      <c r="D144" s="23">
        <v>8386</v>
      </c>
      <c r="E144" s="23">
        <v>124</v>
      </c>
      <c r="F144" s="23">
        <v>1150</v>
      </c>
      <c r="G144" s="23">
        <v>8058</v>
      </c>
      <c r="H144" s="23">
        <v>3221</v>
      </c>
      <c r="I144" s="23">
        <v>13587</v>
      </c>
      <c r="J144" s="23">
        <v>3010</v>
      </c>
    </row>
    <row r="145" spans="1:10">
      <c r="A145" s="159" t="s">
        <v>431</v>
      </c>
      <c r="B145" s="23">
        <v>27045</v>
      </c>
      <c r="C145" s="23">
        <v>9937</v>
      </c>
      <c r="D145" s="23">
        <v>550</v>
      </c>
      <c r="E145" s="23">
        <v>2559</v>
      </c>
      <c r="F145" s="23">
        <v>144</v>
      </c>
      <c r="G145" s="23">
        <v>59</v>
      </c>
      <c r="H145" s="23">
        <v>7149</v>
      </c>
      <c r="I145" s="23">
        <v>7051</v>
      </c>
      <c r="J145" s="23">
        <v>0</v>
      </c>
    </row>
    <row r="146" spans="1:10">
      <c r="A146" s="159" t="s">
        <v>432</v>
      </c>
      <c r="B146" s="23">
        <v>131068</v>
      </c>
      <c r="C146" s="23">
        <v>30273</v>
      </c>
      <c r="D146" s="23">
        <v>4676</v>
      </c>
      <c r="E146" s="23">
        <v>6539</v>
      </c>
      <c r="F146" s="23">
        <v>0</v>
      </c>
      <c r="G146" s="23">
        <v>250</v>
      </c>
      <c r="H146" s="23">
        <v>37011</v>
      </c>
      <c r="I146" s="23">
        <v>21041</v>
      </c>
      <c r="J146" s="23">
        <v>2763</v>
      </c>
    </row>
    <row r="147" spans="1:10">
      <c r="A147" s="159" t="s">
        <v>433</v>
      </c>
      <c r="B147" s="23">
        <v>28649</v>
      </c>
      <c r="C147" s="23">
        <v>292</v>
      </c>
      <c r="D147" s="23">
        <v>1452</v>
      </c>
      <c r="E147" s="23">
        <v>0</v>
      </c>
      <c r="F147" s="23">
        <v>2048</v>
      </c>
      <c r="G147" s="23">
        <v>113</v>
      </c>
      <c r="H147" s="23">
        <v>13989</v>
      </c>
      <c r="I147" s="23">
        <v>4162</v>
      </c>
      <c r="J147" s="23">
        <v>0</v>
      </c>
    </row>
    <row r="148" spans="1:10">
      <c r="A148" s="159" t="s">
        <v>434</v>
      </c>
      <c r="B148" s="23">
        <v>34807</v>
      </c>
      <c r="C148" s="23">
        <v>21869</v>
      </c>
      <c r="D148" s="23">
        <v>652</v>
      </c>
      <c r="E148" s="23">
        <v>0</v>
      </c>
      <c r="F148" s="23">
        <v>4010</v>
      </c>
      <c r="G148" s="23">
        <v>111</v>
      </c>
      <c r="H148" s="23">
        <v>8518</v>
      </c>
      <c r="I148" s="23">
        <v>8305</v>
      </c>
      <c r="J148" s="23">
        <v>128</v>
      </c>
    </row>
    <row r="149" spans="1:10" ht="24.75" customHeight="1">
      <c r="A149" s="158" t="s">
        <v>435</v>
      </c>
      <c r="B149" s="23"/>
      <c r="C149" s="23"/>
      <c r="D149" s="23"/>
      <c r="E149" s="23"/>
      <c r="F149" s="23"/>
      <c r="G149" s="23"/>
      <c r="H149" s="23"/>
      <c r="I149" s="23"/>
      <c r="J149" s="23"/>
    </row>
    <row r="150" spans="1:10">
      <c r="A150" s="159" t="s">
        <v>436</v>
      </c>
      <c r="B150" s="23">
        <v>18717</v>
      </c>
      <c r="C150" s="23">
        <v>217442</v>
      </c>
      <c r="D150" s="23">
        <v>5075</v>
      </c>
      <c r="E150" s="23">
        <v>0</v>
      </c>
      <c r="F150" s="23">
        <v>1226</v>
      </c>
      <c r="G150" s="23">
        <v>0</v>
      </c>
      <c r="H150" s="23">
        <v>0</v>
      </c>
      <c r="I150" s="23">
        <v>22432</v>
      </c>
      <c r="J150" s="23">
        <v>543</v>
      </c>
    </row>
    <row r="151" spans="1:10">
      <c r="A151" s="159" t="s">
        <v>437</v>
      </c>
      <c r="B151" s="23">
        <v>268828</v>
      </c>
      <c r="C151" s="23">
        <v>97577</v>
      </c>
      <c r="D151" s="23">
        <v>28044</v>
      </c>
      <c r="E151" s="23">
        <v>0</v>
      </c>
      <c r="F151" s="23">
        <v>8549</v>
      </c>
      <c r="G151" s="23">
        <v>8274</v>
      </c>
      <c r="H151" s="23">
        <v>28610</v>
      </c>
      <c r="I151" s="23">
        <v>34913</v>
      </c>
      <c r="J151" s="23">
        <v>0</v>
      </c>
    </row>
    <row r="152" spans="1:10">
      <c r="A152" s="159" t="s">
        <v>438</v>
      </c>
      <c r="B152" s="23">
        <v>23110</v>
      </c>
      <c r="C152" s="23">
        <v>15147</v>
      </c>
      <c r="D152" s="23">
        <v>739</v>
      </c>
      <c r="E152" s="23">
        <v>0</v>
      </c>
      <c r="F152" s="23">
        <v>2414</v>
      </c>
      <c r="G152" s="23">
        <v>529</v>
      </c>
      <c r="H152" s="23">
        <v>8276</v>
      </c>
      <c r="I152" s="23">
        <v>2302</v>
      </c>
      <c r="J152" s="23">
        <v>0</v>
      </c>
    </row>
    <row r="153" spans="1:10">
      <c r="A153" s="159" t="s">
        <v>439</v>
      </c>
      <c r="B153" s="23">
        <v>261739</v>
      </c>
      <c r="C153" s="23">
        <v>90551</v>
      </c>
      <c r="D153" s="23">
        <v>10546</v>
      </c>
      <c r="E153" s="23">
        <v>-39</v>
      </c>
      <c r="F153" s="23">
        <v>12316</v>
      </c>
      <c r="G153" s="23">
        <v>622</v>
      </c>
      <c r="H153" s="23">
        <v>37231</v>
      </c>
      <c r="I153" s="23">
        <v>22905</v>
      </c>
      <c r="J153" s="23">
        <v>4763</v>
      </c>
    </row>
    <row r="154" spans="1:10">
      <c r="A154" s="159" t="s">
        <v>440</v>
      </c>
      <c r="B154" s="23">
        <v>72349</v>
      </c>
      <c r="C154" s="23">
        <v>23035</v>
      </c>
      <c r="D154" s="23">
        <v>2369</v>
      </c>
      <c r="E154" s="23">
        <v>6515</v>
      </c>
      <c r="F154" s="23">
        <v>5339</v>
      </c>
      <c r="G154" s="23">
        <v>313</v>
      </c>
      <c r="H154" s="23">
        <v>23070</v>
      </c>
      <c r="I154" s="23">
        <v>11442</v>
      </c>
      <c r="J154" s="23">
        <v>142</v>
      </c>
    </row>
    <row r="155" spans="1:10">
      <c r="A155" s="159" t="s">
        <v>441</v>
      </c>
      <c r="B155" s="23">
        <v>158610</v>
      </c>
      <c r="C155" s="23">
        <v>28552</v>
      </c>
      <c r="D155" s="23">
        <v>8986</v>
      </c>
      <c r="E155" s="23">
        <v>0</v>
      </c>
      <c r="F155" s="23">
        <v>8373</v>
      </c>
      <c r="G155" s="23">
        <v>3147</v>
      </c>
      <c r="H155" s="23">
        <v>29004</v>
      </c>
      <c r="I155" s="23">
        <v>21873</v>
      </c>
      <c r="J155" s="23">
        <v>1373</v>
      </c>
    </row>
    <row r="156" spans="1:10" ht="24" customHeight="1">
      <c r="A156" s="158" t="s">
        <v>442</v>
      </c>
      <c r="B156" s="23"/>
      <c r="C156" s="23"/>
      <c r="D156" s="23"/>
      <c r="E156" s="23"/>
      <c r="F156" s="23"/>
      <c r="G156" s="23"/>
      <c r="H156" s="23"/>
      <c r="I156" s="23"/>
      <c r="J156" s="23"/>
    </row>
    <row r="157" spans="1:10">
      <c r="A157" s="159" t="s">
        <v>443</v>
      </c>
      <c r="B157" s="23">
        <v>101737</v>
      </c>
      <c r="C157" s="23">
        <v>28768</v>
      </c>
      <c r="D157" s="23">
        <v>2438</v>
      </c>
      <c r="E157" s="23">
        <v>0</v>
      </c>
      <c r="F157" s="23">
        <v>11086</v>
      </c>
      <c r="G157" s="23">
        <v>2107</v>
      </c>
      <c r="H157" s="23">
        <v>17662</v>
      </c>
      <c r="I157" s="23">
        <v>8713</v>
      </c>
      <c r="J157" s="23">
        <v>2230</v>
      </c>
    </row>
    <row r="158" spans="1:10">
      <c r="A158" s="159" t="s">
        <v>444</v>
      </c>
      <c r="B158" s="23">
        <v>193085</v>
      </c>
      <c r="C158" s="23">
        <v>30674</v>
      </c>
      <c r="D158" s="23">
        <v>13817</v>
      </c>
      <c r="E158" s="23">
        <v>0</v>
      </c>
      <c r="F158" s="23">
        <v>9029</v>
      </c>
      <c r="G158" s="23">
        <v>11018</v>
      </c>
      <c r="H158" s="23">
        <v>91930</v>
      </c>
      <c r="I158" s="23">
        <v>30870</v>
      </c>
      <c r="J158" s="23">
        <v>1</v>
      </c>
    </row>
    <row r="159" spans="1:10">
      <c r="A159" s="159" t="s">
        <v>445</v>
      </c>
      <c r="B159" s="23">
        <v>26986</v>
      </c>
      <c r="C159" s="23">
        <v>9557</v>
      </c>
      <c r="D159" s="23">
        <v>407</v>
      </c>
      <c r="E159" s="23">
        <v>0</v>
      </c>
      <c r="F159" s="23">
        <v>1717</v>
      </c>
      <c r="G159" s="23">
        <v>45</v>
      </c>
      <c r="H159" s="23">
        <v>9127</v>
      </c>
      <c r="I159" s="23">
        <v>5886</v>
      </c>
      <c r="J159" s="23">
        <v>90</v>
      </c>
    </row>
    <row r="160" spans="1:10">
      <c r="A160" s="159" t="s">
        <v>446</v>
      </c>
      <c r="B160" s="23">
        <v>30124</v>
      </c>
      <c r="C160" s="23">
        <v>14416</v>
      </c>
      <c r="D160" s="23">
        <v>870</v>
      </c>
      <c r="E160" s="23">
        <v>0</v>
      </c>
      <c r="F160" s="23">
        <v>4304</v>
      </c>
      <c r="G160" s="23">
        <v>449</v>
      </c>
      <c r="H160" s="23">
        <v>12348</v>
      </c>
      <c r="I160" s="23">
        <v>6100</v>
      </c>
      <c r="J160" s="23">
        <v>0</v>
      </c>
    </row>
    <row r="161" spans="1:10">
      <c r="A161" s="159" t="s">
        <v>447</v>
      </c>
      <c r="B161" s="23">
        <v>273464</v>
      </c>
      <c r="C161" s="23">
        <v>156493</v>
      </c>
      <c r="D161" s="23">
        <v>257237</v>
      </c>
      <c r="E161" s="23">
        <v>0</v>
      </c>
      <c r="F161" s="23">
        <v>1064</v>
      </c>
      <c r="G161" s="23">
        <v>238577</v>
      </c>
      <c r="H161" s="23">
        <v>73334</v>
      </c>
      <c r="I161" s="23">
        <v>55674</v>
      </c>
      <c r="J161" s="23">
        <v>1972</v>
      </c>
    </row>
    <row r="162" spans="1:10">
      <c r="A162" s="159" t="s">
        <v>448</v>
      </c>
      <c r="B162" s="23">
        <v>22482</v>
      </c>
      <c r="C162" s="23">
        <v>1154</v>
      </c>
      <c r="D162" s="23">
        <v>719</v>
      </c>
      <c r="E162" s="23">
        <v>0</v>
      </c>
      <c r="F162" s="23">
        <v>2360</v>
      </c>
      <c r="G162" s="23">
        <v>191</v>
      </c>
      <c r="H162" s="23">
        <v>7158</v>
      </c>
      <c r="I162" s="23">
        <v>2735</v>
      </c>
      <c r="J162" s="23">
        <v>0</v>
      </c>
    </row>
    <row r="163" spans="1:10">
      <c r="A163" s="159" t="s">
        <v>449</v>
      </c>
      <c r="B163" s="23">
        <v>26837</v>
      </c>
      <c r="C163" s="23">
        <v>2426</v>
      </c>
      <c r="D163" s="23">
        <v>3771</v>
      </c>
      <c r="E163" s="23">
        <v>0</v>
      </c>
      <c r="F163" s="23">
        <v>478</v>
      </c>
      <c r="G163" s="23">
        <v>2482</v>
      </c>
      <c r="H163" s="23">
        <v>14095</v>
      </c>
      <c r="I163" s="23">
        <v>3926</v>
      </c>
      <c r="J163" s="23">
        <v>0</v>
      </c>
    </row>
    <row r="164" spans="1:10">
      <c r="A164" s="159" t="s">
        <v>450</v>
      </c>
      <c r="B164" s="23">
        <v>121402</v>
      </c>
      <c r="C164" s="23">
        <v>13238</v>
      </c>
      <c r="D164" s="23">
        <v>1869</v>
      </c>
      <c r="E164" s="23">
        <v>5761</v>
      </c>
      <c r="F164" s="23">
        <v>0</v>
      </c>
      <c r="G164" s="23">
        <v>307</v>
      </c>
      <c r="H164" s="23">
        <v>50379</v>
      </c>
      <c r="I164" s="23">
        <v>25680</v>
      </c>
      <c r="J164" s="23">
        <v>422</v>
      </c>
    </row>
    <row r="165" spans="1:10">
      <c r="A165" s="159" t="s">
        <v>451</v>
      </c>
      <c r="B165" s="23">
        <v>8771</v>
      </c>
      <c r="C165" s="23">
        <v>2781</v>
      </c>
      <c r="D165" s="23">
        <v>188</v>
      </c>
      <c r="E165" s="23">
        <v>0</v>
      </c>
      <c r="F165" s="23">
        <v>1087</v>
      </c>
      <c r="G165" s="23">
        <v>714</v>
      </c>
      <c r="H165" s="23">
        <v>18</v>
      </c>
      <c r="I165" s="23">
        <v>665</v>
      </c>
      <c r="J165" s="23">
        <v>0</v>
      </c>
    </row>
    <row r="166" spans="1:10">
      <c r="A166" s="159" t="s">
        <v>452</v>
      </c>
      <c r="B166" s="23">
        <v>30699</v>
      </c>
      <c r="C166" s="23">
        <v>5342</v>
      </c>
      <c r="D166" s="23">
        <v>356</v>
      </c>
      <c r="E166" s="23">
        <v>0</v>
      </c>
      <c r="F166" s="23">
        <v>2735</v>
      </c>
      <c r="G166" s="23">
        <v>276</v>
      </c>
      <c r="H166" s="23">
        <v>20798</v>
      </c>
      <c r="I166" s="23">
        <v>4415</v>
      </c>
      <c r="J166" s="23">
        <v>433</v>
      </c>
    </row>
    <row r="167" spans="1:10">
      <c r="A167" s="159" t="s">
        <v>453</v>
      </c>
      <c r="B167" s="23">
        <v>17748</v>
      </c>
      <c r="C167" s="23">
        <v>2513</v>
      </c>
      <c r="D167" s="23">
        <v>1852</v>
      </c>
      <c r="E167" s="23">
        <v>0</v>
      </c>
      <c r="F167" s="23">
        <v>2358</v>
      </c>
      <c r="G167" s="23">
        <v>100</v>
      </c>
      <c r="H167" s="23">
        <v>6353</v>
      </c>
      <c r="I167" s="23">
        <v>2800</v>
      </c>
      <c r="J167" s="23">
        <v>8</v>
      </c>
    </row>
    <row r="168" spans="1:10">
      <c r="A168" s="159" t="s">
        <v>454</v>
      </c>
      <c r="B168" s="23">
        <v>1619084</v>
      </c>
      <c r="C168" s="23">
        <v>760785</v>
      </c>
      <c r="D168" s="23">
        <v>510045</v>
      </c>
      <c r="E168" s="23">
        <v>0</v>
      </c>
      <c r="F168" s="23">
        <v>59468</v>
      </c>
      <c r="G168" s="23">
        <v>450936</v>
      </c>
      <c r="H168" s="23">
        <v>133826</v>
      </c>
      <c r="I168" s="23">
        <v>216000</v>
      </c>
      <c r="J168" s="23">
        <v>4355</v>
      </c>
    </row>
    <row r="169" spans="1:10">
      <c r="A169" s="159" t="s">
        <v>455</v>
      </c>
      <c r="B169" s="23">
        <v>45801</v>
      </c>
      <c r="C169" s="23">
        <v>8699</v>
      </c>
      <c r="D169" s="23">
        <v>6252</v>
      </c>
      <c r="E169" s="23">
        <v>3385</v>
      </c>
      <c r="F169" s="23">
        <v>0</v>
      </c>
      <c r="G169" s="23">
        <v>5101</v>
      </c>
      <c r="H169" s="23">
        <v>15842</v>
      </c>
      <c r="I169" s="23">
        <v>3952</v>
      </c>
      <c r="J169" s="23">
        <v>0</v>
      </c>
    </row>
    <row r="170" spans="1:10">
      <c r="A170" s="159" t="s">
        <v>456</v>
      </c>
      <c r="B170" s="23">
        <v>18652</v>
      </c>
      <c r="C170" s="23">
        <v>8777</v>
      </c>
      <c r="D170" s="23">
        <v>675</v>
      </c>
      <c r="E170" s="23">
        <v>1750</v>
      </c>
      <c r="F170" s="23">
        <v>0</v>
      </c>
      <c r="G170" s="23">
        <v>31</v>
      </c>
      <c r="H170" s="23">
        <v>7863</v>
      </c>
      <c r="I170" s="23">
        <v>4361</v>
      </c>
      <c r="J170" s="23">
        <v>0</v>
      </c>
    </row>
    <row r="171" spans="1:10">
      <c r="A171" s="159" t="s">
        <v>457</v>
      </c>
      <c r="B171" s="23">
        <v>36872</v>
      </c>
      <c r="C171" s="23">
        <v>284</v>
      </c>
      <c r="D171" s="23">
        <v>390</v>
      </c>
      <c r="E171" s="23">
        <v>0</v>
      </c>
      <c r="F171" s="23">
        <v>3611</v>
      </c>
      <c r="G171" s="23">
        <v>389</v>
      </c>
      <c r="H171" s="23">
        <v>24653</v>
      </c>
      <c r="I171" s="23">
        <v>8254</v>
      </c>
      <c r="J171" s="23">
        <v>0</v>
      </c>
    </row>
    <row r="172" spans="1:10">
      <c r="A172" s="159" t="s">
        <v>458</v>
      </c>
      <c r="B172" s="23">
        <v>91729</v>
      </c>
      <c r="C172" s="23">
        <v>43401</v>
      </c>
      <c r="D172" s="23">
        <v>5220</v>
      </c>
      <c r="E172" s="23">
        <v>0</v>
      </c>
      <c r="F172" s="23">
        <v>5843</v>
      </c>
      <c r="G172" s="23">
        <v>19</v>
      </c>
      <c r="H172" s="23">
        <v>9388</v>
      </c>
      <c r="I172" s="23">
        <v>11315</v>
      </c>
      <c r="J172" s="23">
        <v>460</v>
      </c>
    </row>
    <row r="173" spans="1:10">
      <c r="A173" s="159" t="s">
        <v>459</v>
      </c>
      <c r="B173" s="23">
        <v>18310</v>
      </c>
      <c r="C173" s="23">
        <v>10138</v>
      </c>
      <c r="D173" s="23">
        <v>939</v>
      </c>
      <c r="E173" s="23">
        <v>0</v>
      </c>
      <c r="F173" s="23">
        <v>1609</v>
      </c>
      <c r="G173" s="23">
        <v>463</v>
      </c>
      <c r="H173" s="23">
        <v>8936</v>
      </c>
      <c r="I173" s="23">
        <v>3189</v>
      </c>
      <c r="J173" s="23">
        <v>0</v>
      </c>
    </row>
    <row r="174" spans="1:10">
      <c r="A174" s="159" t="s">
        <v>460</v>
      </c>
      <c r="B174" s="23">
        <v>127766</v>
      </c>
      <c r="C174" s="23">
        <v>52501</v>
      </c>
      <c r="D174" s="23">
        <v>6920</v>
      </c>
      <c r="E174" s="23">
        <v>0</v>
      </c>
      <c r="F174" s="23">
        <v>4920</v>
      </c>
      <c r="G174" s="23">
        <v>588</v>
      </c>
      <c r="H174" s="23">
        <v>15539</v>
      </c>
      <c r="I174" s="23">
        <v>6783</v>
      </c>
      <c r="J174" s="23">
        <v>72</v>
      </c>
    </row>
    <row r="175" spans="1:10">
      <c r="A175" s="159" t="s">
        <v>461</v>
      </c>
      <c r="B175" s="23">
        <v>65962</v>
      </c>
      <c r="C175" s="23">
        <v>94709</v>
      </c>
      <c r="D175" s="23">
        <v>6056</v>
      </c>
      <c r="E175" s="23">
        <v>0</v>
      </c>
      <c r="F175" s="23">
        <v>3144</v>
      </c>
      <c r="G175" s="23">
        <v>1212</v>
      </c>
      <c r="H175" s="23">
        <v>6053</v>
      </c>
      <c r="I175" s="23">
        <v>10148</v>
      </c>
      <c r="J175" s="23">
        <v>112</v>
      </c>
    </row>
    <row r="176" spans="1:10">
      <c r="A176" s="159" t="s">
        <v>462</v>
      </c>
      <c r="B176" s="23">
        <v>153954</v>
      </c>
      <c r="C176" s="23">
        <v>18628</v>
      </c>
      <c r="D176" s="23">
        <v>6086</v>
      </c>
      <c r="E176" s="23">
        <v>0</v>
      </c>
      <c r="F176" s="23">
        <v>4409</v>
      </c>
      <c r="G176" s="23">
        <v>1359</v>
      </c>
      <c r="H176" s="23">
        <v>42695</v>
      </c>
      <c r="I176" s="23">
        <v>16054</v>
      </c>
      <c r="J176" s="23">
        <v>89</v>
      </c>
    </row>
    <row r="177" spans="1:10">
      <c r="A177" s="159" t="s">
        <v>463</v>
      </c>
      <c r="B177" s="23">
        <v>39553</v>
      </c>
      <c r="C177" s="23">
        <v>18611</v>
      </c>
      <c r="D177" s="23">
        <v>1732</v>
      </c>
      <c r="E177" s="23">
        <v>0</v>
      </c>
      <c r="F177" s="23">
        <v>4694</v>
      </c>
      <c r="G177" s="23">
        <v>-6</v>
      </c>
      <c r="H177" s="23">
        <v>10295</v>
      </c>
      <c r="I177" s="23">
        <v>4874</v>
      </c>
      <c r="J177" s="23">
        <v>595</v>
      </c>
    </row>
    <row r="178" spans="1:10">
      <c r="A178" s="159" t="s">
        <v>464</v>
      </c>
      <c r="B178" s="23">
        <v>48159</v>
      </c>
      <c r="C178" s="23">
        <v>16198</v>
      </c>
      <c r="D178" s="23">
        <v>4853</v>
      </c>
      <c r="E178" s="23">
        <v>0</v>
      </c>
      <c r="F178" s="23">
        <v>4123</v>
      </c>
      <c r="G178" s="23">
        <v>31</v>
      </c>
      <c r="H178" s="23">
        <v>4817</v>
      </c>
      <c r="I178" s="23">
        <v>7162</v>
      </c>
      <c r="J178" s="23">
        <v>2531</v>
      </c>
    </row>
    <row r="179" spans="1:10">
      <c r="A179" s="159" t="s">
        <v>465</v>
      </c>
      <c r="B179" s="23">
        <v>91520</v>
      </c>
      <c r="C179" s="23">
        <v>4545</v>
      </c>
      <c r="D179" s="23">
        <v>6287</v>
      </c>
      <c r="E179" s="23">
        <v>0</v>
      </c>
      <c r="F179" s="23">
        <v>995</v>
      </c>
      <c r="G179" s="23">
        <v>741</v>
      </c>
      <c r="H179" s="23">
        <v>28267</v>
      </c>
      <c r="I179" s="23">
        <v>12223</v>
      </c>
      <c r="J179" s="23">
        <v>60</v>
      </c>
    </row>
    <row r="180" spans="1:10">
      <c r="A180" s="159" t="s">
        <v>466</v>
      </c>
      <c r="B180" s="23">
        <v>110019</v>
      </c>
      <c r="C180" s="23">
        <v>36771</v>
      </c>
      <c r="D180" s="23">
        <v>12746</v>
      </c>
      <c r="E180" s="23">
        <v>0</v>
      </c>
      <c r="F180" s="23">
        <v>11250</v>
      </c>
      <c r="G180" s="23">
        <v>3670</v>
      </c>
      <c r="H180" s="23">
        <v>13117</v>
      </c>
      <c r="I180" s="23">
        <v>19380</v>
      </c>
      <c r="J180" s="23">
        <v>109</v>
      </c>
    </row>
    <row r="181" spans="1:10">
      <c r="A181" s="159" t="s">
        <v>467</v>
      </c>
      <c r="B181" s="23">
        <v>47727</v>
      </c>
      <c r="C181" s="23">
        <v>2064</v>
      </c>
      <c r="D181" s="23">
        <v>3097</v>
      </c>
      <c r="E181" s="23">
        <v>0</v>
      </c>
      <c r="F181" s="23">
        <v>2860</v>
      </c>
      <c r="G181" s="23">
        <v>754</v>
      </c>
      <c r="H181" s="23">
        <v>14132</v>
      </c>
      <c r="I181" s="23">
        <v>3803</v>
      </c>
      <c r="J181" s="23">
        <v>679</v>
      </c>
    </row>
    <row r="182" spans="1:10">
      <c r="A182" s="159" t="s">
        <v>468</v>
      </c>
      <c r="B182" s="23">
        <v>32909</v>
      </c>
      <c r="C182" s="23">
        <v>12171</v>
      </c>
      <c r="D182" s="23">
        <v>1455</v>
      </c>
      <c r="E182" s="23">
        <v>0</v>
      </c>
      <c r="F182" s="23">
        <v>3000</v>
      </c>
      <c r="G182" s="23">
        <v>270</v>
      </c>
      <c r="H182" s="23">
        <v>9598</v>
      </c>
      <c r="I182" s="23">
        <v>4921</v>
      </c>
      <c r="J182" s="23">
        <v>0</v>
      </c>
    </row>
    <row r="183" spans="1:10">
      <c r="A183" s="159" t="s">
        <v>469</v>
      </c>
      <c r="B183" s="23">
        <v>182491</v>
      </c>
      <c r="C183" s="23">
        <v>68780</v>
      </c>
      <c r="D183" s="23">
        <v>47105</v>
      </c>
      <c r="E183" s="23">
        <v>0</v>
      </c>
      <c r="F183" s="23">
        <v>7091</v>
      </c>
      <c r="G183" s="23">
        <v>41414</v>
      </c>
      <c r="H183" s="23">
        <v>19657</v>
      </c>
      <c r="I183" s="23">
        <v>24584</v>
      </c>
      <c r="J183" s="23">
        <v>3670</v>
      </c>
    </row>
    <row r="184" spans="1:10">
      <c r="A184" s="159" t="s">
        <v>470</v>
      </c>
      <c r="B184" s="23">
        <v>52674</v>
      </c>
      <c r="C184" s="23">
        <v>8908</v>
      </c>
      <c r="D184" s="23">
        <v>1146</v>
      </c>
      <c r="E184" s="23">
        <v>2420</v>
      </c>
      <c r="F184" s="23">
        <v>2239</v>
      </c>
      <c r="G184" s="23">
        <v>176</v>
      </c>
      <c r="H184" s="23">
        <v>8499</v>
      </c>
      <c r="I184" s="23">
        <v>3845</v>
      </c>
      <c r="J184" s="23">
        <v>120</v>
      </c>
    </row>
    <row r="185" spans="1:10">
      <c r="A185" s="159" t="s">
        <v>471</v>
      </c>
      <c r="B185" s="23">
        <v>115426</v>
      </c>
      <c r="C185" s="23">
        <v>32698</v>
      </c>
      <c r="D185" s="23">
        <v>6041</v>
      </c>
      <c r="E185" s="23">
        <v>0</v>
      </c>
      <c r="F185" s="23">
        <v>7567</v>
      </c>
      <c r="G185" s="23">
        <v>4695</v>
      </c>
      <c r="H185" s="23">
        <v>27968</v>
      </c>
      <c r="I185" s="23">
        <v>13554</v>
      </c>
      <c r="J185" s="23">
        <v>1961</v>
      </c>
    </row>
    <row r="186" spans="1:10">
      <c r="A186" s="159" t="s">
        <v>472</v>
      </c>
      <c r="B186" s="23">
        <v>78891</v>
      </c>
      <c r="C186" s="23">
        <v>3618</v>
      </c>
      <c r="D186" s="23">
        <v>1153</v>
      </c>
      <c r="E186" s="23">
        <v>4262</v>
      </c>
      <c r="F186" s="23">
        <v>0</v>
      </c>
      <c r="G186" s="23">
        <v>357</v>
      </c>
      <c r="H186" s="23">
        <v>32475</v>
      </c>
      <c r="I186" s="23">
        <v>11845</v>
      </c>
      <c r="J186" s="23">
        <v>4361</v>
      </c>
    </row>
    <row r="187" spans="1:10">
      <c r="A187" s="159" t="s">
        <v>473</v>
      </c>
      <c r="B187" s="23">
        <v>217862</v>
      </c>
      <c r="C187" s="23">
        <v>32434</v>
      </c>
      <c r="D187" s="23">
        <v>9322</v>
      </c>
      <c r="E187" s="23">
        <v>0</v>
      </c>
      <c r="F187" s="23">
        <v>5311</v>
      </c>
      <c r="G187" s="23">
        <v>1956</v>
      </c>
      <c r="H187" s="23">
        <v>76367</v>
      </c>
      <c r="I187" s="23">
        <v>34615</v>
      </c>
      <c r="J187" s="23">
        <v>574</v>
      </c>
    </row>
    <row r="188" spans="1:10">
      <c r="A188" s="159" t="s">
        <v>474</v>
      </c>
      <c r="B188" s="23">
        <v>18000</v>
      </c>
      <c r="C188" s="23">
        <v>7319</v>
      </c>
      <c r="D188" s="23">
        <v>329</v>
      </c>
      <c r="E188" s="23">
        <v>0</v>
      </c>
      <c r="F188" s="23">
        <v>1812</v>
      </c>
      <c r="G188" s="23">
        <v>0</v>
      </c>
      <c r="H188" s="23">
        <v>6206</v>
      </c>
      <c r="I188" s="23">
        <v>3588</v>
      </c>
      <c r="J188" s="23">
        <v>32</v>
      </c>
    </row>
    <row r="189" spans="1:10">
      <c r="A189" s="159" t="s">
        <v>475</v>
      </c>
      <c r="B189" s="23">
        <v>89763</v>
      </c>
      <c r="C189" s="23">
        <v>18409</v>
      </c>
      <c r="D189" s="23">
        <v>4214</v>
      </c>
      <c r="E189" s="23">
        <v>0</v>
      </c>
      <c r="F189" s="23">
        <v>7478</v>
      </c>
      <c r="G189" s="23">
        <v>2496</v>
      </c>
      <c r="H189" s="23">
        <v>12085</v>
      </c>
      <c r="I189" s="23">
        <v>8401</v>
      </c>
      <c r="J189" s="23">
        <v>3761</v>
      </c>
    </row>
    <row r="190" spans="1:10">
      <c r="A190" s="159" t="s">
        <v>476</v>
      </c>
      <c r="B190" s="23">
        <v>28299</v>
      </c>
      <c r="C190" s="23">
        <v>9652</v>
      </c>
      <c r="D190" s="23">
        <v>311</v>
      </c>
      <c r="E190" s="23">
        <v>0</v>
      </c>
      <c r="F190" s="23">
        <v>2254</v>
      </c>
      <c r="G190" s="23">
        <v>212</v>
      </c>
      <c r="H190" s="23">
        <v>6548</v>
      </c>
      <c r="I190" s="23">
        <v>5386</v>
      </c>
      <c r="J190" s="23">
        <v>0</v>
      </c>
    </row>
    <row r="191" spans="1:10">
      <c r="A191" s="159" t="s">
        <v>477</v>
      </c>
      <c r="B191" s="23">
        <v>30639</v>
      </c>
      <c r="C191" s="23">
        <v>10384</v>
      </c>
      <c r="D191" s="23">
        <v>1816</v>
      </c>
      <c r="E191" s="23">
        <v>0</v>
      </c>
      <c r="F191" s="23">
        <v>2361</v>
      </c>
      <c r="G191" s="23">
        <v>1088</v>
      </c>
      <c r="H191" s="23">
        <v>7869</v>
      </c>
      <c r="I191" s="23">
        <v>7204</v>
      </c>
      <c r="J191" s="23">
        <v>199</v>
      </c>
    </row>
    <row r="192" spans="1:10">
      <c r="A192" s="159" t="s">
        <v>478</v>
      </c>
      <c r="B192" s="23">
        <v>45289</v>
      </c>
      <c r="C192" s="23">
        <v>12531</v>
      </c>
      <c r="D192" s="23">
        <v>1704</v>
      </c>
      <c r="E192" s="23">
        <v>0</v>
      </c>
      <c r="F192" s="23">
        <v>3708</v>
      </c>
      <c r="G192" s="23">
        <v>489</v>
      </c>
      <c r="H192" s="23">
        <v>11019</v>
      </c>
      <c r="I192" s="23">
        <v>3420</v>
      </c>
      <c r="J192" s="23">
        <v>205</v>
      </c>
    </row>
    <row r="193" spans="1:10">
      <c r="A193" s="159" t="s">
        <v>479</v>
      </c>
      <c r="B193" s="23">
        <v>24402</v>
      </c>
      <c r="C193" s="23">
        <v>2970</v>
      </c>
      <c r="D193" s="23">
        <v>7409</v>
      </c>
      <c r="E193" s="23">
        <v>0</v>
      </c>
      <c r="F193" s="23">
        <v>521</v>
      </c>
      <c r="G193" s="23">
        <v>0</v>
      </c>
      <c r="H193" s="23">
        <v>10649</v>
      </c>
      <c r="I193" s="23">
        <v>6607</v>
      </c>
      <c r="J193" s="23">
        <v>570</v>
      </c>
    </row>
    <row r="194" spans="1:10">
      <c r="A194" s="159" t="s">
        <v>480</v>
      </c>
      <c r="B194" s="23">
        <v>36511</v>
      </c>
      <c r="C194" s="23">
        <v>11233</v>
      </c>
      <c r="D194" s="23">
        <v>731</v>
      </c>
      <c r="E194" s="23">
        <v>0</v>
      </c>
      <c r="F194" s="23">
        <v>2543</v>
      </c>
      <c r="G194" s="23">
        <v>18</v>
      </c>
      <c r="H194" s="23">
        <v>5254</v>
      </c>
      <c r="I194" s="23">
        <v>6816</v>
      </c>
      <c r="J194" s="23">
        <v>0</v>
      </c>
    </row>
    <row r="195" spans="1:10">
      <c r="A195" s="159" t="s">
        <v>481</v>
      </c>
      <c r="B195" s="23">
        <v>48897</v>
      </c>
      <c r="C195" s="23">
        <v>17434</v>
      </c>
      <c r="D195" s="23">
        <v>1388</v>
      </c>
      <c r="E195" s="23">
        <v>0</v>
      </c>
      <c r="F195" s="23">
        <v>3702</v>
      </c>
      <c r="G195" s="23">
        <v>1503</v>
      </c>
      <c r="H195" s="23">
        <v>14449</v>
      </c>
      <c r="I195" s="23">
        <v>8660</v>
      </c>
      <c r="J195" s="23">
        <v>1043</v>
      </c>
    </row>
    <row r="196" spans="1:10">
      <c r="A196" s="159" t="s">
        <v>482</v>
      </c>
      <c r="B196" s="23">
        <v>41685</v>
      </c>
      <c r="C196" s="23">
        <v>3068</v>
      </c>
      <c r="D196" s="23">
        <v>1025</v>
      </c>
      <c r="E196" s="23">
        <v>0</v>
      </c>
      <c r="F196" s="23">
        <v>2882</v>
      </c>
      <c r="G196" s="23">
        <v>138</v>
      </c>
      <c r="H196" s="23">
        <v>7821</v>
      </c>
      <c r="I196" s="23">
        <v>4984</v>
      </c>
      <c r="J196" s="23">
        <v>522</v>
      </c>
    </row>
    <row r="197" spans="1:10">
      <c r="A197" s="159" t="s">
        <v>483</v>
      </c>
      <c r="B197" s="23">
        <v>186599</v>
      </c>
      <c r="C197" s="23">
        <v>74086</v>
      </c>
      <c r="D197" s="23">
        <v>6381</v>
      </c>
      <c r="E197" s="23">
        <v>0</v>
      </c>
      <c r="F197" s="23">
        <v>8585</v>
      </c>
      <c r="G197" s="23">
        <v>4892</v>
      </c>
      <c r="H197" s="23">
        <v>43826</v>
      </c>
      <c r="I197" s="23">
        <v>28738</v>
      </c>
      <c r="J197" s="23">
        <v>638</v>
      </c>
    </row>
    <row r="198" spans="1:10">
      <c r="A198" s="159" t="s">
        <v>484</v>
      </c>
      <c r="B198" s="23">
        <v>55662</v>
      </c>
      <c r="C198" s="23">
        <v>3227</v>
      </c>
      <c r="D198" s="23">
        <v>10468</v>
      </c>
      <c r="E198" s="23">
        <v>0</v>
      </c>
      <c r="F198" s="23">
        <v>5288</v>
      </c>
      <c r="G198" s="23">
        <v>11451</v>
      </c>
      <c r="H198" s="23">
        <v>17167</v>
      </c>
      <c r="I198" s="23">
        <v>6479</v>
      </c>
      <c r="J198" s="23">
        <v>0</v>
      </c>
    </row>
    <row r="199" spans="1:10">
      <c r="A199" s="159" t="s">
        <v>485</v>
      </c>
      <c r="B199" s="23">
        <v>224416</v>
      </c>
      <c r="C199" s="23">
        <v>51051</v>
      </c>
      <c r="D199" s="23">
        <v>9139</v>
      </c>
      <c r="E199" s="23">
        <v>0</v>
      </c>
      <c r="F199" s="23">
        <v>15155</v>
      </c>
      <c r="G199" s="23">
        <v>1769</v>
      </c>
      <c r="H199" s="23">
        <v>58027</v>
      </c>
      <c r="I199" s="23">
        <v>25288</v>
      </c>
      <c r="J199" s="23">
        <v>685</v>
      </c>
    </row>
    <row r="200" spans="1:10">
      <c r="A200" s="159" t="s">
        <v>486</v>
      </c>
      <c r="B200" s="23">
        <v>72100</v>
      </c>
      <c r="C200" s="23">
        <v>22360</v>
      </c>
      <c r="D200" s="23">
        <v>2129</v>
      </c>
      <c r="E200" s="23">
        <v>0</v>
      </c>
      <c r="F200" s="23">
        <v>6030</v>
      </c>
      <c r="G200" s="23">
        <v>743</v>
      </c>
      <c r="H200" s="23">
        <v>5536</v>
      </c>
      <c r="I200" s="23">
        <v>12220</v>
      </c>
      <c r="J200" s="23">
        <v>1016</v>
      </c>
    </row>
    <row r="201" spans="1:10">
      <c r="A201" s="159" t="s">
        <v>487</v>
      </c>
      <c r="B201" s="23">
        <v>59869</v>
      </c>
      <c r="C201" s="23">
        <v>4880</v>
      </c>
      <c r="D201" s="23">
        <v>2075</v>
      </c>
      <c r="E201" s="23">
        <v>5126</v>
      </c>
      <c r="F201" s="23">
        <v>0</v>
      </c>
      <c r="G201" s="23">
        <v>834</v>
      </c>
      <c r="H201" s="23">
        <v>17882</v>
      </c>
      <c r="I201" s="23">
        <v>6264</v>
      </c>
      <c r="J201" s="23">
        <v>219</v>
      </c>
    </row>
    <row r="202" spans="1:10">
      <c r="A202" s="159" t="s">
        <v>488</v>
      </c>
      <c r="B202" s="23">
        <v>32564</v>
      </c>
      <c r="C202" s="23">
        <v>9540</v>
      </c>
      <c r="D202" s="23">
        <v>16122</v>
      </c>
      <c r="E202" s="23">
        <v>3274</v>
      </c>
      <c r="F202" s="23">
        <v>0</v>
      </c>
      <c r="G202" s="23">
        <v>15336</v>
      </c>
      <c r="H202" s="23">
        <v>14487</v>
      </c>
      <c r="I202" s="23">
        <v>6769</v>
      </c>
      <c r="J202" s="23">
        <v>1145</v>
      </c>
    </row>
    <row r="203" spans="1:10">
      <c r="A203" s="159" t="s">
        <v>489</v>
      </c>
      <c r="B203" s="23">
        <v>162408</v>
      </c>
      <c r="C203" s="23">
        <v>24305</v>
      </c>
      <c r="D203" s="23">
        <v>5595</v>
      </c>
      <c r="E203" s="23">
        <v>0</v>
      </c>
      <c r="F203" s="23">
        <v>4621</v>
      </c>
      <c r="G203" s="23">
        <v>3599</v>
      </c>
      <c r="H203" s="23">
        <v>23482</v>
      </c>
      <c r="I203" s="23">
        <v>15814</v>
      </c>
      <c r="J203" s="23">
        <v>1564</v>
      </c>
    </row>
    <row r="204" spans="1:10">
      <c r="A204" s="159" t="s">
        <v>490</v>
      </c>
      <c r="B204" s="23">
        <v>65890</v>
      </c>
      <c r="C204" s="23">
        <v>2209</v>
      </c>
      <c r="D204" s="23">
        <v>1735</v>
      </c>
      <c r="E204" s="23">
        <v>0</v>
      </c>
      <c r="F204" s="23">
        <v>5294</v>
      </c>
      <c r="G204" s="23">
        <v>780</v>
      </c>
      <c r="H204" s="23">
        <v>18651</v>
      </c>
      <c r="I204" s="23">
        <v>4886</v>
      </c>
      <c r="J204" s="23">
        <v>1597</v>
      </c>
    </row>
    <row r="205" spans="1:10">
      <c r="A205" s="159" t="s">
        <v>491</v>
      </c>
      <c r="B205" s="23">
        <v>44473</v>
      </c>
      <c r="C205" s="23">
        <v>12022</v>
      </c>
      <c r="D205" s="23">
        <v>890</v>
      </c>
      <c r="E205" s="23">
        <v>398</v>
      </c>
      <c r="F205" s="23">
        <v>3713</v>
      </c>
      <c r="G205" s="23">
        <v>958</v>
      </c>
      <c r="H205" s="23">
        <v>6610</v>
      </c>
      <c r="I205" s="23">
        <v>4469</v>
      </c>
      <c r="J205" s="23">
        <v>190</v>
      </c>
    </row>
    <row r="206" spans="1:10" ht="24" customHeight="1">
      <c r="A206" s="158" t="s">
        <v>492</v>
      </c>
      <c r="B206" s="23"/>
      <c r="C206" s="23"/>
      <c r="D206" s="23"/>
      <c r="E206" s="23"/>
      <c r="F206" s="23"/>
      <c r="G206" s="23"/>
      <c r="H206" s="23"/>
      <c r="I206" s="23"/>
      <c r="J206" s="23"/>
    </row>
    <row r="207" spans="1:10">
      <c r="A207" s="159" t="s">
        <v>493</v>
      </c>
      <c r="B207" s="23">
        <v>80598</v>
      </c>
      <c r="C207" s="23">
        <v>12009</v>
      </c>
      <c r="D207" s="23">
        <v>14064</v>
      </c>
      <c r="E207" s="23">
        <v>0</v>
      </c>
      <c r="F207" s="23">
        <v>3485</v>
      </c>
      <c r="G207" s="23">
        <v>229</v>
      </c>
      <c r="H207" s="23">
        <v>33674</v>
      </c>
      <c r="I207" s="23">
        <v>11628</v>
      </c>
      <c r="J207" s="23">
        <v>354</v>
      </c>
    </row>
    <row r="208" spans="1:10">
      <c r="A208" s="159" t="s">
        <v>494</v>
      </c>
      <c r="B208" s="23">
        <v>17016</v>
      </c>
      <c r="C208" s="23">
        <v>6204</v>
      </c>
      <c r="D208" s="23">
        <v>2896</v>
      </c>
      <c r="E208" s="23">
        <v>4</v>
      </c>
      <c r="F208" s="23">
        <v>1807</v>
      </c>
      <c r="G208" s="23">
        <v>2</v>
      </c>
      <c r="H208" s="23">
        <v>2089</v>
      </c>
      <c r="I208" s="23">
        <v>4651</v>
      </c>
      <c r="J208" s="23">
        <v>0</v>
      </c>
    </row>
    <row r="209" spans="1:10">
      <c r="A209" s="159" t="s">
        <v>495</v>
      </c>
      <c r="B209" s="23">
        <v>45360</v>
      </c>
      <c r="C209" s="23">
        <v>5016</v>
      </c>
      <c r="D209" s="23">
        <v>319</v>
      </c>
      <c r="E209" s="23">
        <v>0</v>
      </c>
      <c r="F209" s="23">
        <v>3766</v>
      </c>
      <c r="G209" s="23">
        <v>246</v>
      </c>
      <c r="H209" s="23">
        <v>20722</v>
      </c>
      <c r="I209" s="23">
        <v>5755</v>
      </c>
      <c r="J209" s="23">
        <v>296</v>
      </c>
    </row>
    <row r="210" spans="1:10">
      <c r="A210" s="159" t="s">
        <v>496</v>
      </c>
      <c r="B210" s="23">
        <v>46522</v>
      </c>
      <c r="C210" s="23">
        <v>4164</v>
      </c>
      <c r="D210" s="23">
        <v>1021</v>
      </c>
      <c r="E210" s="23">
        <v>0</v>
      </c>
      <c r="F210" s="23">
        <v>4111</v>
      </c>
      <c r="G210" s="23">
        <v>35</v>
      </c>
      <c r="H210" s="23">
        <v>20911</v>
      </c>
      <c r="I210" s="23">
        <v>8191</v>
      </c>
      <c r="J210" s="23">
        <v>21</v>
      </c>
    </row>
    <row r="211" spans="1:10">
      <c r="A211" s="159" t="s">
        <v>497</v>
      </c>
      <c r="B211" s="23">
        <v>37018</v>
      </c>
      <c r="C211" s="23">
        <v>4666</v>
      </c>
      <c r="D211" s="23">
        <v>746</v>
      </c>
      <c r="E211" s="23">
        <v>0</v>
      </c>
      <c r="F211" s="23">
        <v>3670</v>
      </c>
      <c r="G211" s="23">
        <v>309</v>
      </c>
      <c r="H211" s="23">
        <v>25460</v>
      </c>
      <c r="I211" s="23">
        <v>7106</v>
      </c>
      <c r="J211" s="23">
        <v>0</v>
      </c>
    </row>
    <row r="212" spans="1:10">
      <c r="A212" s="159" t="s">
        <v>498</v>
      </c>
      <c r="B212" s="23">
        <v>58957</v>
      </c>
      <c r="C212" s="23">
        <v>6442</v>
      </c>
      <c r="D212" s="23">
        <v>495</v>
      </c>
      <c r="E212" s="23">
        <v>284</v>
      </c>
      <c r="F212" s="23">
        <v>3056</v>
      </c>
      <c r="G212" s="23">
        <v>15</v>
      </c>
      <c r="H212" s="23">
        <v>36560</v>
      </c>
      <c r="I212" s="23">
        <v>7957</v>
      </c>
      <c r="J212" s="23">
        <v>7</v>
      </c>
    </row>
    <row r="213" spans="1:10">
      <c r="A213" s="159" t="s">
        <v>499</v>
      </c>
      <c r="B213" s="23">
        <v>64928</v>
      </c>
      <c r="C213" s="23">
        <v>10646</v>
      </c>
      <c r="D213" s="23">
        <v>2227</v>
      </c>
      <c r="E213" s="23">
        <v>0</v>
      </c>
      <c r="F213" s="23">
        <v>4225</v>
      </c>
      <c r="G213" s="23">
        <v>360</v>
      </c>
      <c r="H213" s="23">
        <v>27495</v>
      </c>
      <c r="I213" s="23">
        <v>7100</v>
      </c>
      <c r="J213" s="23">
        <v>14</v>
      </c>
    </row>
    <row r="214" spans="1:10">
      <c r="A214" s="159" t="s">
        <v>500</v>
      </c>
      <c r="B214" s="23">
        <v>191250</v>
      </c>
      <c r="C214" s="23">
        <v>96528</v>
      </c>
      <c r="D214" s="23">
        <v>16182</v>
      </c>
      <c r="E214" s="23">
        <v>0</v>
      </c>
      <c r="F214" s="23">
        <v>5518</v>
      </c>
      <c r="G214" s="23">
        <v>1027</v>
      </c>
      <c r="H214" s="23">
        <v>15176</v>
      </c>
      <c r="I214" s="23">
        <v>43739</v>
      </c>
      <c r="J214" s="23">
        <v>7336</v>
      </c>
    </row>
    <row r="215" spans="1:10">
      <c r="A215" s="159" t="s">
        <v>501</v>
      </c>
      <c r="B215" s="23">
        <v>48431</v>
      </c>
      <c r="C215" s="23">
        <v>7883</v>
      </c>
      <c r="D215" s="23">
        <v>816</v>
      </c>
      <c r="E215" s="23">
        <v>0</v>
      </c>
      <c r="F215" s="23">
        <v>4705</v>
      </c>
      <c r="G215" s="23">
        <v>115</v>
      </c>
      <c r="H215" s="23">
        <v>26148</v>
      </c>
      <c r="I215" s="23">
        <v>6793</v>
      </c>
      <c r="J215" s="23">
        <v>54</v>
      </c>
    </row>
    <row r="216" spans="1:10">
      <c r="A216" s="159" t="s">
        <v>502</v>
      </c>
      <c r="B216" s="23">
        <v>70519</v>
      </c>
      <c r="C216" s="23">
        <v>16775</v>
      </c>
      <c r="D216" s="23">
        <v>1458</v>
      </c>
      <c r="E216" s="23">
        <v>0</v>
      </c>
      <c r="F216" s="23">
        <v>4690</v>
      </c>
      <c r="G216" s="23">
        <v>31</v>
      </c>
      <c r="H216" s="23">
        <v>18028</v>
      </c>
      <c r="I216" s="23">
        <v>11131</v>
      </c>
      <c r="J216" s="23">
        <v>36</v>
      </c>
    </row>
    <row r="217" spans="1:10">
      <c r="A217" s="159" t="s">
        <v>503</v>
      </c>
      <c r="B217" s="23">
        <v>21200</v>
      </c>
      <c r="C217" s="23">
        <v>584</v>
      </c>
      <c r="D217" s="23">
        <v>164</v>
      </c>
      <c r="E217" s="23">
        <v>0</v>
      </c>
      <c r="F217" s="23">
        <v>2085</v>
      </c>
      <c r="G217" s="23">
        <v>31</v>
      </c>
      <c r="H217" s="23">
        <v>12715</v>
      </c>
      <c r="I217" s="23">
        <v>2518</v>
      </c>
      <c r="J217" s="23">
        <v>0</v>
      </c>
    </row>
    <row r="218" spans="1:10">
      <c r="A218" s="159" t="s">
        <v>504</v>
      </c>
      <c r="B218" s="23">
        <v>11826</v>
      </c>
      <c r="C218" s="23">
        <v>2694</v>
      </c>
      <c r="D218" s="23">
        <v>22</v>
      </c>
      <c r="E218" s="23">
        <v>0</v>
      </c>
      <c r="F218" s="23">
        <v>1831</v>
      </c>
      <c r="G218" s="23">
        <v>0</v>
      </c>
      <c r="H218" s="23">
        <v>4695</v>
      </c>
      <c r="I218" s="23">
        <v>1841</v>
      </c>
      <c r="J218" s="23">
        <v>0</v>
      </c>
    </row>
    <row r="219" spans="1:10">
      <c r="A219" s="159" t="s">
        <v>505</v>
      </c>
      <c r="B219" s="23">
        <v>53899</v>
      </c>
      <c r="C219" s="23">
        <v>5867</v>
      </c>
      <c r="D219" s="23">
        <v>1446</v>
      </c>
      <c r="E219" s="23">
        <v>0</v>
      </c>
      <c r="F219" s="23">
        <v>3596</v>
      </c>
      <c r="G219" s="23">
        <v>498</v>
      </c>
      <c r="H219" s="23">
        <v>18939</v>
      </c>
      <c r="I219" s="23">
        <v>6566</v>
      </c>
      <c r="J219" s="23">
        <v>1043</v>
      </c>
    </row>
    <row r="220" spans="1:10">
      <c r="A220" s="159" t="s">
        <v>506</v>
      </c>
      <c r="B220" s="23">
        <v>54044</v>
      </c>
      <c r="C220" s="23">
        <v>6793</v>
      </c>
      <c r="D220" s="23">
        <v>285</v>
      </c>
      <c r="E220" s="23">
        <v>0</v>
      </c>
      <c r="F220" s="23">
        <v>2626</v>
      </c>
      <c r="G220" s="23">
        <v>0</v>
      </c>
      <c r="H220" s="23">
        <v>5848</v>
      </c>
      <c r="I220" s="23">
        <v>6801</v>
      </c>
      <c r="J220" s="23">
        <v>0</v>
      </c>
    </row>
    <row r="221" spans="1:10">
      <c r="A221" s="159" t="s">
        <v>507</v>
      </c>
      <c r="B221" s="23">
        <v>46269</v>
      </c>
      <c r="C221" s="23">
        <v>6382</v>
      </c>
      <c r="D221" s="23">
        <v>1567</v>
      </c>
      <c r="E221" s="23">
        <v>0</v>
      </c>
      <c r="F221" s="23">
        <v>3436</v>
      </c>
      <c r="G221" s="23">
        <v>70</v>
      </c>
      <c r="H221" s="23">
        <v>6968</v>
      </c>
      <c r="I221" s="23">
        <v>5824</v>
      </c>
      <c r="J221" s="23">
        <v>77</v>
      </c>
    </row>
    <row r="222" spans="1:10">
      <c r="A222" s="159" t="s">
        <v>508</v>
      </c>
      <c r="B222" s="23">
        <v>29997</v>
      </c>
      <c r="C222" s="23">
        <v>9543</v>
      </c>
      <c r="D222" s="23">
        <v>359</v>
      </c>
      <c r="E222" s="23">
        <v>0</v>
      </c>
      <c r="F222" s="23">
        <v>2897</v>
      </c>
      <c r="G222" s="23">
        <v>340</v>
      </c>
      <c r="H222" s="23">
        <v>17168</v>
      </c>
      <c r="I222" s="23">
        <v>6101</v>
      </c>
      <c r="J222" s="23">
        <v>328</v>
      </c>
    </row>
    <row r="223" spans="1:10" ht="24.75" customHeight="1">
      <c r="A223" s="158" t="s">
        <v>509</v>
      </c>
      <c r="B223" s="23"/>
      <c r="C223" s="23"/>
      <c r="D223" s="23"/>
      <c r="E223" s="23"/>
      <c r="F223" s="23"/>
      <c r="G223" s="23"/>
      <c r="H223" s="23"/>
      <c r="I223" s="23"/>
      <c r="J223" s="23"/>
    </row>
    <row r="224" spans="1:10">
      <c r="A224" s="159" t="s">
        <v>510</v>
      </c>
      <c r="B224" s="23">
        <v>31939</v>
      </c>
      <c r="C224" s="23">
        <v>7851</v>
      </c>
      <c r="D224" s="23">
        <v>338</v>
      </c>
      <c r="E224" s="23">
        <v>0</v>
      </c>
      <c r="F224" s="23">
        <v>2267</v>
      </c>
      <c r="G224" s="23">
        <v>1</v>
      </c>
      <c r="H224" s="23">
        <v>7895</v>
      </c>
      <c r="I224" s="23">
        <v>4523</v>
      </c>
      <c r="J224" s="23">
        <v>0</v>
      </c>
    </row>
    <row r="225" spans="1:10">
      <c r="A225" s="159" t="s">
        <v>511</v>
      </c>
      <c r="B225" s="23">
        <v>23293</v>
      </c>
      <c r="C225" s="23">
        <v>7454</v>
      </c>
      <c r="D225" s="23">
        <v>10</v>
      </c>
      <c r="E225" s="23">
        <v>0</v>
      </c>
      <c r="F225" s="23">
        <v>855</v>
      </c>
      <c r="G225" s="23">
        <v>5</v>
      </c>
      <c r="H225" s="23">
        <v>252</v>
      </c>
      <c r="I225" s="23">
        <v>3574</v>
      </c>
      <c r="J225" s="23">
        <v>40</v>
      </c>
    </row>
    <row r="226" spans="1:10">
      <c r="A226" s="159" t="s">
        <v>512</v>
      </c>
      <c r="B226" s="23">
        <v>45132</v>
      </c>
      <c r="C226" s="23">
        <v>19043</v>
      </c>
      <c r="D226" s="23">
        <v>895</v>
      </c>
      <c r="E226" s="23">
        <v>0</v>
      </c>
      <c r="F226" s="23">
        <v>3916</v>
      </c>
      <c r="G226" s="23">
        <v>216</v>
      </c>
      <c r="H226" s="23">
        <v>15905</v>
      </c>
      <c r="I226" s="23">
        <v>7142</v>
      </c>
      <c r="J226" s="23">
        <v>1069</v>
      </c>
    </row>
    <row r="227" spans="1:10">
      <c r="A227" s="159" t="s">
        <v>513</v>
      </c>
      <c r="B227" s="23">
        <v>33276</v>
      </c>
      <c r="C227" s="23">
        <v>8130</v>
      </c>
      <c r="D227" s="23">
        <v>124</v>
      </c>
      <c r="E227" s="23">
        <v>0</v>
      </c>
      <c r="F227" s="23">
        <v>2218</v>
      </c>
      <c r="G227" s="23">
        <v>30</v>
      </c>
      <c r="H227" s="23">
        <v>22563</v>
      </c>
      <c r="I227" s="23">
        <v>4415</v>
      </c>
      <c r="J227" s="23">
        <v>0</v>
      </c>
    </row>
    <row r="228" spans="1:10">
      <c r="A228" s="159" t="s">
        <v>514</v>
      </c>
      <c r="B228" s="23">
        <v>82930</v>
      </c>
      <c r="C228" s="23">
        <v>17406</v>
      </c>
      <c r="D228" s="23">
        <v>2829</v>
      </c>
      <c r="E228" s="23">
        <v>0</v>
      </c>
      <c r="F228" s="23">
        <v>4475</v>
      </c>
      <c r="G228" s="23">
        <v>336</v>
      </c>
      <c r="H228" s="23">
        <v>20910</v>
      </c>
      <c r="I228" s="23">
        <v>12685</v>
      </c>
      <c r="J228" s="23">
        <v>520</v>
      </c>
    </row>
    <row r="229" spans="1:10">
      <c r="A229" s="159" t="s">
        <v>515</v>
      </c>
      <c r="B229" s="23">
        <v>81694</v>
      </c>
      <c r="C229" s="23">
        <v>16290</v>
      </c>
      <c r="D229" s="23">
        <v>2190</v>
      </c>
      <c r="E229" s="23">
        <v>0</v>
      </c>
      <c r="F229" s="23">
        <v>7940</v>
      </c>
      <c r="G229" s="23">
        <v>1576</v>
      </c>
      <c r="H229" s="23">
        <v>10183</v>
      </c>
      <c r="I229" s="23">
        <v>6106</v>
      </c>
      <c r="J229" s="23">
        <v>4333</v>
      </c>
    </row>
    <row r="230" spans="1:10">
      <c r="A230" s="159" t="s">
        <v>516</v>
      </c>
      <c r="B230" s="23">
        <v>16295</v>
      </c>
      <c r="C230" s="23">
        <v>7916</v>
      </c>
      <c r="D230" s="23">
        <v>1162</v>
      </c>
      <c r="E230" s="23">
        <v>0</v>
      </c>
      <c r="F230" s="23">
        <v>1861</v>
      </c>
      <c r="G230" s="23">
        <v>0</v>
      </c>
      <c r="H230" s="23">
        <v>3677</v>
      </c>
      <c r="I230" s="23">
        <v>2010</v>
      </c>
      <c r="J230" s="23">
        <v>0</v>
      </c>
    </row>
    <row r="231" spans="1:10">
      <c r="A231" s="159" t="s">
        <v>517</v>
      </c>
      <c r="B231" s="23">
        <v>26122</v>
      </c>
      <c r="C231" s="23">
        <v>8323</v>
      </c>
      <c r="D231" s="23">
        <v>693</v>
      </c>
      <c r="E231" s="23">
        <v>0</v>
      </c>
      <c r="F231" s="23">
        <v>5562</v>
      </c>
      <c r="G231" s="23">
        <v>527</v>
      </c>
      <c r="H231" s="23">
        <v>4977</v>
      </c>
      <c r="I231" s="23">
        <v>2468</v>
      </c>
      <c r="J231" s="23">
        <v>0</v>
      </c>
    </row>
    <row r="232" spans="1:10">
      <c r="A232" s="159" t="s">
        <v>518</v>
      </c>
      <c r="B232" s="23">
        <v>94640</v>
      </c>
      <c r="C232" s="23">
        <v>26982</v>
      </c>
      <c r="D232" s="23">
        <v>2251</v>
      </c>
      <c r="E232" s="23">
        <v>0</v>
      </c>
      <c r="F232" s="23">
        <v>3982</v>
      </c>
      <c r="G232" s="23">
        <v>298</v>
      </c>
      <c r="H232" s="23">
        <v>32860</v>
      </c>
      <c r="I232" s="23">
        <v>13402</v>
      </c>
      <c r="J232" s="23">
        <v>34</v>
      </c>
    </row>
    <row r="233" spans="1:10">
      <c r="A233" s="159" t="s">
        <v>519</v>
      </c>
      <c r="B233" s="23">
        <v>7243</v>
      </c>
      <c r="C233" s="23">
        <v>5730</v>
      </c>
      <c r="D233" s="23">
        <v>0</v>
      </c>
      <c r="E233" s="23">
        <v>0</v>
      </c>
      <c r="F233" s="23">
        <v>932</v>
      </c>
      <c r="G233" s="23">
        <v>0</v>
      </c>
      <c r="H233" s="23">
        <v>590</v>
      </c>
      <c r="I233" s="23">
        <v>3417</v>
      </c>
      <c r="J233" s="23">
        <v>0</v>
      </c>
    </row>
    <row r="234" spans="1:10">
      <c r="A234" s="159" t="s">
        <v>520</v>
      </c>
      <c r="B234" s="23">
        <v>27300</v>
      </c>
      <c r="C234" s="23">
        <v>14375</v>
      </c>
      <c r="D234" s="23">
        <v>95</v>
      </c>
      <c r="E234" s="23">
        <v>0</v>
      </c>
      <c r="F234" s="23">
        <v>2621</v>
      </c>
      <c r="G234" s="23">
        <v>32</v>
      </c>
      <c r="H234" s="23">
        <v>8624</v>
      </c>
      <c r="I234" s="23">
        <v>6734</v>
      </c>
      <c r="J234" s="23">
        <v>0</v>
      </c>
    </row>
    <row r="235" spans="1:10">
      <c r="A235" s="159" t="s">
        <v>521</v>
      </c>
      <c r="B235" s="23">
        <v>514758</v>
      </c>
      <c r="C235" s="23">
        <v>120792</v>
      </c>
      <c r="D235" s="23">
        <v>75001</v>
      </c>
      <c r="E235" s="23">
        <v>37946</v>
      </c>
      <c r="F235" s="23">
        <v>0</v>
      </c>
      <c r="G235" s="23">
        <v>67297</v>
      </c>
      <c r="H235" s="23">
        <v>48061</v>
      </c>
      <c r="I235" s="23">
        <v>66960</v>
      </c>
      <c r="J235" s="23">
        <v>12172</v>
      </c>
    </row>
    <row r="236" spans="1:10" ht="22.5" customHeight="1">
      <c r="A236" s="158" t="s">
        <v>522</v>
      </c>
      <c r="B236" s="23"/>
      <c r="C236" s="23"/>
      <c r="D236" s="23"/>
      <c r="E236" s="23"/>
      <c r="F236" s="23"/>
      <c r="G236" s="23"/>
      <c r="H236" s="23"/>
      <c r="I236" s="23"/>
      <c r="J236" s="23"/>
    </row>
    <row r="237" spans="1:10">
      <c r="A237" s="159" t="s">
        <v>523</v>
      </c>
      <c r="B237" s="23">
        <v>30481</v>
      </c>
      <c r="C237" s="23">
        <v>6363</v>
      </c>
      <c r="D237" s="23">
        <v>364</v>
      </c>
      <c r="E237" s="23">
        <v>0</v>
      </c>
      <c r="F237" s="23">
        <v>1886</v>
      </c>
      <c r="G237" s="23">
        <v>978</v>
      </c>
      <c r="H237" s="23">
        <v>1883</v>
      </c>
      <c r="I237" s="23">
        <v>7500</v>
      </c>
      <c r="J237" s="23">
        <v>124</v>
      </c>
    </row>
    <row r="238" spans="1:10">
      <c r="A238" s="159" t="s">
        <v>524</v>
      </c>
      <c r="B238" s="23">
        <v>38099</v>
      </c>
      <c r="C238" s="23">
        <v>4521</v>
      </c>
      <c r="D238" s="23">
        <v>580</v>
      </c>
      <c r="E238" s="23">
        <v>0</v>
      </c>
      <c r="F238" s="23">
        <v>840</v>
      </c>
      <c r="G238" s="23">
        <v>181</v>
      </c>
      <c r="H238" s="23">
        <v>12239</v>
      </c>
      <c r="I238" s="23">
        <v>4040</v>
      </c>
      <c r="J238" s="23">
        <v>115</v>
      </c>
    </row>
    <row r="239" spans="1:10">
      <c r="A239" s="159" t="s">
        <v>525</v>
      </c>
      <c r="B239" s="23">
        <v>58788</v>
      </c>
      <c r="C239" s="23">
        <v>20992</v>
      </c>
      <c r="D239" s="23">
        <v>1372</v>
      </c>
      <c r="E239" s="23">
        <v>0</v>
      </c>
      <c r="F239" s="23">
        <v>4554</v>
      </c>
      <c r="G239" s="23">
        <v>21</v>
      </c>
      <c r="H239" s="23">
        <v>14288</v>
      </c>
      <c r="I239" s="23">
        <v>8816</v>
      </c>
      <c r="J239" s="23">
        <v>108</v>
      </c>
    </row>
    <row r="240" spans="1:10">
      <c r="A240" s="159" t="s">
        <v>526</v>
      </c>
      <c r="B240" s="23">
        <v>49713</v>
      </c>
      <c r="C240" s="23">
        <v>11361</v>
      </c>
      <c r="D240" s="23">
        <v>3058</v>
      </c>
      <c r="E240" s="23">
        <v>0</v>
      </c>
      <c r="F240" s="23">
        <v>2298</v>
      </c>
      <c r="G240" s="23">
        <v>81</v>
      </c>
      <c r="H240" s="23">
        <v>10351</v>
      </c>
      <c r="I240" s="23">
        <v>3454</v>
      </c>
      <c r="J240" s="23">
        <v>2234</v>
      </c>
    </row>
    <row r="241" spans="1:10">
      <c r="A241" s="159" t="s">
        <v>527</v>
      </c>
      <c r="B241" s="23">
        <v>104995</v>
      </c>
      <c r="C241" s="23">
        <v>12343</v>
      </c>
      <c r="D241" s="23">
        <v>641</v>
      </c>
      <c r="E241" s="23">
        <v>0</v>
      </c>
      <c r="F241" s="23">
        <v>3543</v>
      </c>
      <c r="G241" s="23">
        <v>165</v>
      </c>
      <c r="H241" s="23">
        <v>23287</v>
      </c>
      <c r="I241" s="23">
        <v>9924</v>
      </c>
      <c r="J241" s="23">
        <v>1158</v>
      </c>
    </row>
    <row r="242" spans="1:10">
      <c r="A242" s="159" t="s">
        <v>528</v>
      </c>
      <c r="B242" s="23">
        <v>21558</v>
      </c>
      <c r="C242" s="23">
        <v>286</v>
      </c>
      <c r="D242" s="23">
        <v>94</v>
      </c>
      <c r="E242" s="23">
        <v>0</v>
      </c>
      <c r="F242" s="23">
        <v>340</v>
      </c>
      <c r="G242" s="23">
        <v>320</v>
      </c>
      <c r="H242" s="23">
        <v>10221</v>
      </c>
      <c r="I242" s="23">
        <v>3078</v>
      </c>
      <c r="J242" s="23">
        <v>-1</v>
      </c>
    </row>
    <row r="243" spans="1:10">
      <c r="A243" s="159" t="s">
        <v>529</v>
      </c>
      <c r="B243" s="23">
        <v>62883</v>
      </c>
      <c r="C243" s="23">
        <v>14543</v>
      </c>
      <c r="D243" s="23">
        <v>1224</v>
      </c>
      <c r="E243" s="23">
        <v>480</v>
      </c>
      <c r="F243" s="23">
        <v>4181</v>
      </c>
      <c r="G243" s="23">
        <v>123</v>
      </c>
      <c r="H243" s="23">
        <v>6391</v>
      </c>
      <c r="I243" s="23">
        <v>8466</v>
      </c>
      <c r="J243" s="23">
        <v>0</v>
      </c>
    </row>
    <row r="244" spans="1:10">
      <c r="A244" s="159" t="s">
        <v>530</v>
      </c>
      <c r="B244" s="23">
        <v>11988</v>
      </c>
      <c r="C244" s="23">
        <v>2521</v>
      </c>
      <c r="D244" s="23">
        <v>240</v>
      </c>
      <c r="E244" s="23">
        <v>0</v>
      </c>
      <c r="F244" s="23">
        <v>2124</v>
      </c>
      <c r="G244" s="23">
        <v>-1</v>
      </c>
      <c r="H244" s="23">
        <v>5985</v>
      </c>
      <c r="I244" s="23">
        <v>1757</v>
      </c>
      <c r="J244" s="23">
        <v>0</v>
      </c>
    </row>
    <row r="245" spans="1:10">
      <c r="A245" s="159" t="s">
        <v>531</v>
      </c>
      <c r="B245" s="23">
        <v>28344</v>
      </c>
      <c r="C245" s="23">
        <v>4049</v>
      </c>
      <c r="D245" s="23">
        <v>90</v>
      </c>
      <c r="E245" s="23">
        <v>0</v>
      </c>
      <c r="F245" s="23">
        <v>4941</v>
      </c>
      <c r="G245" s="23">
        <v>0</v>
      </c>
      <c r="H245" s="23">
        <v>12204</v>
      </c>
      <c r="I245" s="23">
        <v>6343</v>
      </c>
      <c r="J245" s="23">
        <v>850</v>
      </c>
    </row>
    <row r="246" spans="1:10">
      <c r="A246" s="159" t="s">
        <v>532</v>
      </c>
      <c r="B246" s="23">
        <v>234468</v>
      </c>
      <c r="C246" s="23">
        <v>260354</v>
      </c>
      <c r="D246" s="23">
        <v>14095</v>
      </c>
      <c r="E246" s="23">
        <v>0</v>
      </c>
      <c r="F246" s="23">
        <v>8056</v>
      </c>
      <c r="G246" s="23">
        <v>0</v>
      </c>
      <c r="H246" s="23">
        <v>0</v>
      </c>
      <c r="I246" s="23">
        <v>64693</v>
      </c>
      <c r="J246" s="23">
        <v>464</v>
      </c>
    </row>
    <row r="247" spans="1:10" ht="21" customHeight="1">
      <c r="A247" s="158" t="s">
        <v>533</v>
      </c>
      <c r="B247" s="23"/>
      <c r="C247" s="23"/>
      <c r="D247" s="23"/>
      <c r="E247" s="23"/>
      <c r="F247" s="23"/>
      <c r="G247" s="23"/>
      <c r="H247" s="23"/>
      <c r="I247" s="23"/>
      <c r="J247" s="23"/>
    </row>
    <row r="248" spans="1:10">
      <c r="A248" s="159" t="s">
        <v>534</v>
      </c>
      <c r="B248" s="23">
        <v>64727</v>
      </c>
      <c r="C248" s="23">
        <v>19280</v>
      </c>
      <c r="D248" s="23">
        <v>2127</v>
      </c>
      <c r="E248" s="23">
        <v>0</v>
      </c>
      <c r="F248" s="23">
        <v>4295</v>
      </c>
      <c r="G248" s="23">
        <v>102</v>
      </c>
      <c r="H248" s="23">
        <v>21370</v>
      </c>
      <c r="I248" s="23">
        <v>8792</v>
      </c>
      <c r="J248" s="23">
        <v>769</v>
      </c>
    </row>
    <row r="249" spans="1:10">
      <c r="A249" s="159" t="s">
        <v>535</v>
      </c>
      <c r="B249" s="23">
        <v>218819</v>
      </c>
      <c r="C249" s="23">
        <v>55097</v>
      </c>
      <c r="D249" s="23">
        <v>3532</v>
      </c>
      <c r="E249" s="23">
        <v>0</v>
      </c>
      <c r="F249" s="23">
        <v>11053</v>
      </c>
      <c r="G249" s="23">
        <v>680</v>
      </c>
      <c r="H249" s="23">
        <v>69701</v>
      </c>
      <c r="I249" s="23">
        <v>39137</v>
      </c>
      <c r="J249" s="23">
        <v>3457</v>
      </c>
    </row>
    <row r="250" spans="1:10">
      <c r="A250" s="159" t="s">
        <v>536</v>
      </c>
      <c r="B250" s="23">
        <v>147368</v>
      </c>
      <c r="C250" s="23">
        <v>53017</v>
      </c>
      <c r="D250" s="23">
        <v>18044</v>
      </c>
      <c r="E250" s="23">
        <v>0</v>
      </c>
      <c r="F250" s="23">
        <v>3538</v>
      </c>
      <c r="G250" s="23">
        <v>8678</v>
      </c>
      <c r="H250" s="23">
        <v>56</v>
      </c>
      <c r="I250" s="23">
        <v>38937</v>
      </c>
      <c r="J250" s="23">
        <v>114</v>
      </c>
    </row>
    <row r="251" spans="1:10">
      <c r="A251" s="159" t="s">
        <v>537</v>
      </c>
      <c r="B251" s="23">
        <v>24252</v>
      </c>
      <c r="C251" s="23">
        <v>7591</v>
      </c>
      <c r="D251" s="23">
        <v>422</v>
      </c>
      <c r="E251" s="23">
        <v>288</v>
      </c>
      <c r="F251" s="23">
        <v>3306</v>
      </c>
      <c r="G251" s="23">
        <v>625</v>
      </c>
      <c r="H251" s="23">
        <v>0</v>
      </c>
      <c r="I251" s="23">
        <v>6494</v>
      </c>
      <c r="J251" s="23">
        <v>0</v>
      </c>
    </row>
    <row r="252" spans="1:10">
      <c r="A252" s="159" t="s">
        <v>538</v>
      </c>
      <c r="B252" s="23">
        <v>63445</v>
      </c>
      <c r="C252" s="23">
        <v>5187</v>
      </c>
      <c r="D252" s="23">
        <v>670</v>
      </c>
      <c r="E252" s="23">
        <v>-690</v>
      </c>
      <c r="F252" s="23">
        <v>4547</v>
      </c>
      <c r="G252" s="23">
        <v>363</v>
      </c>
      <c r="H252" s="23">
        <v>18181</v>
      </c>
      <c r="I252" s="23">
        <v>14796</v>
      </c>
      <c r="J252" s="23">
        <v>1764</v>
      </c>
    </row>
    <row r="253" spans="1:10">
      <c r="A253" s="159" t="s">
        <v>539</v>
      </c>
      <c r="B253" s="23">
        <v>38440</v>
      </c>
      <c r="C253" s="23">
        <v>1766</v>
      </c>
      <c r="D253" s="23">
        <v>412</v>
      </c>
      <c r="E253" s="23">
        <v>0</v>
      </c>
      <c r="F253" s="23">
        <v>3540</v>
      </c>
      <c r="G253" s="23">
        <v>0</v>
      </c>
      <c r="H253" s="23">
        <v>13595</v>
      </c>
      <c r="I253" s="23">
        <v>5277</v>
      </c>
      <c r="J253" s="23">
        <v>66</v>
      </c>
    </row>
    <row r="254" spans="1:10">
      <c r="A254" s="159" t="s">
        <v>540</v>
      </c>
      <c r="B254" s="23">
        <v>83197</v>
      </c>
      <c r="C254" s="23">
        <v>29090</v>
      </c>
      <c r="D254" s="23">
        <v>2135</v>
      </c>
      <c r="E254" s="23">
        <v>0</v>
      </c>
      <c r="F254" s="23">
        <v>4048</v>
      </c>
      <c r="G254" s="23">
        <v>6</v>
      </c>
      <c r="H254" s="23">
        <v>28225</v>
      </c>
      <c r="I254" s="23">
        <v>14417</v>
      </c>
      <c r="J254" s="23">
        <v>1840</v>
      </c>
    </row>
    <row r="255" spans="1:10">
      <c r="A255" s="159" t="s">
        <v>541</v>
      </c>
      <c r="B255" s="23">
        <v>37434</v>
      </c>
      <c r="C255" s="23">
        <v>8499</v>
      </c>
      <c r="D255" s="23">
        <v>1297</v>
      </c>
      <c r="E255" s="23">
        <v>0</v>
      </c>
      <c r="F255" s="23">
        <v>2751</v>
      </c>
      <c r="G255" s="23">
        <v>0</v>
      </c>
      <c r="H255" s="23">
        <v>11487</v>
      </c>
      <c r="I255" s="23">
        <v>5004</v>
      </c>
      <c r="J255" s="23">
        <v>0</v>
      </c>
    </row>
    <row r="256" spans="1:10">
      <c r="A256" s="159" t="s">
        <v>542</v>
      </c>
      <c r="B256" s="23">
        <v>73240</v>
      </c>
      <c r="C256" s="23">
        <v>10952</v>
      </c>
      <c r="D256" s="23">
        <v>8949</v>
      </c>
      <c r="E256" s="23">
        <v>0</v>
      </c>
      <c r="F256" s="23">
        <v>4494</v>
      </c>
      <c r="G256" s="23">
        <v>5135</v>
      </c>
      <c r="H256" s="23">
        <v>20</v>
      </c>
      <c r="I256" s="23">
        <v>11461</v>
      </c>
      <c r="J256" s="23">
        <v>3238</v>
      </c>
    </row>
    <row r="257" spans="1:10">
      <c r="A257" s="159" t="s">
        <v>543</v>
      </c>
      <c r="B257" s="23">
        <v>14698</v>
      </c>
      <c r="C257" s="23">
        <v>5386</v>
      </c>
      <c r="D257" s="23">
        <v>76</v>
      </c>
      <c r="E257" s="23">
        <v>0</v>
      </c>
      <c r="F257" s="23">
        <v>1809</v>
      </c>
      <c r="G257" s="23">
        <v>0</v>
      </c>
      <c r="H257" s="23">
        <v>4072</v>
      </c>
      <c r="I257" s="23">
        <v>4965</v>
      </c>
      <c r="J257" s="23">
        <v>0</v>
      </c>
    </row>
    <row r="258" spans="1:10">
      <c r="A258" s="159" t="s">
        <v>544</v>
      </c>
      <c r="B258" s="23">
        <v>31211</v>
      </c>
      <c r="C258" s="23">
        <v>468</v>
      </c>
      <c r="D258" s="23">
        <v>2408</v>
      </c>
      <c r="E258" s="23">
        <v>0</v>
      </c>
      <c r="F258" s="23">
        <v>2114</v>
      </c>
      <c r="G258" s="23">
        <v>29</v>
      </c>
      <c r="H258" s="23">
        <v>958</v>
      </c>
      <c r="I258" s="23">
        <v>4222</v>
      </c>
      <c r="J258" s="23">
        <v>0</v>
      </c>
    </row>
    <row r="259" spans="1:10">
      <c r="A259" s="159" t="s">
        <v>545</v>
      </c>
      <c r="B259" s="23">
        <v>19728</v>
      </c>
      <c r="C259" s="23">
        <v>9923</v>
      </c>
      <c r="D259" s="23">
        <v>771</v>
      </c>
      <c r="E259" s="23">
        <v>0</v>
      </c>
      <c r="F259" s="23">
        <v>1475</v>
      </c>
      <c r="G259" s="23">
        <v>176</v>
      </c>
      <c r="H259" s="23">
        <v>0</v>
      </c>
      <c r="I259" s="23">
        <v>3397</v>
      </c>
      <c r="J259" s="23">
        <v>0</v>
      </c>
    </row>
    <row r="260" spans="1:10">
      <c r="A260" s="159" t="s">
        <v>546</v>
      </c>
      <c r="B260" s="23">
        <v>35388</v>
      </c>
      <c r="C260" s="23">
        <v>5688</v>
      </c>
      <c r="D260" s="23">
        <v>791</v>
      </c>
      <c r="E260" s="23">
        <v>0</v>
      </c>
      <c r="F260" s="23">
        <v>3308</v>
      </c>
      <c r="G260" s="23">
        <v>151</v>
      </c>
      <c r="H260" s="23">
        <v>11297</v>
      </c>
      <c r="I260" s="23">
        <v>4788</v>
      </c>
      <c r="J260" s="23">
        <v>0</v>
      </c>
    </row>
    <row r="261" spans="1:10">
      <c r="A261" s="159" t="s">
        <v>547</v>
      </c>
      <c r="B261" s="23">
        <v>18156</v>
      </c>
      <c r="C261" s="23">
        <v>11354</v>
      </c>
      <c r="D261" s="23">
        <v>113</v>
      </c>
      <c r="E261" s="23">
        <v>0</v>
      </c>
      <c r="F261" s="23">
        <v>2627</v>
      </c>
      <c r="G261" s="23">
        <v>65</v>
      </c>
      <c r="H261" s="23">
        <v>9018</v>
      </c>
      <c r="I261" s="23">
        <v>3103</v>
      </c>
      <c r="J261" s="23">
        <v>0</v>
      </c>
    </row>
    <row r="262" spans="1:10">
      <c r="A262" s="159" t="s">
        <v>548</v>
      </c>
      <c r="B262" s="23">
        <v>11512</v>
      </c>
      <c r="C262" s="23">
        <v>3448</v>
      </c>
      <c r="D262" s="23">
        <v>13</v>
      </c>
      <c r="E262" s="23">
        <v>0</v>
      </c>
      <c r="F262" s="23">
        <v>1838</v>
      </c>
      <c r="G262" s="23">
        <v>0</v>
      </c>
      <c r="H262" s="23">
        <v>1501</v>
      </c>
      <c r="I262" s="23">
        <v>3146</v>
      </c>
      <c r="J262" s="23">
        <v>0</v>
      </c>
    </row>
    <row r="263" spans="1:10" ht="22.5" customHeight="1">
      <c r="A263" s="158" t="s">
        <v>549</v>
      </c>
      <c r="B263" s="23"/>
      <c r="C263" s="23"/>
      <c r="D263" s="23"/>
      <c r="E263" s="23"/>
      <c r="F263" s="23"/>
      <c r="G263" s="23"/>
      <c r="H263" s="23"/>
      <c r="I263" s="23"/>
      <c r="J263" s="23"/>
    </row>
    <row r="264" spans="1:10">
      <c r="A264" s="159" t="s">
        <v>550</v>
      </c>
      <c r="B264" s="23">
        <v>90709</v>
      </c>
      <c r="C264" s="23">
        <v>10333</v>
      </c>
      <c r="D264" s="23">
        <v>2883</v>
      </c>
      <c r="E264" s="23">
        <v>0</v>
      </c>
      <c r="F264" s="23">
        <v>5782</v>
      </c>
      <c r="G264" s="23">
        <v>992</v>
      </c>
      <c r="H264" s="23">
        <v>23849</v>
      </c>
      <c r="I264" s="23">
        <v>18730</v>
      </c>
      <c r="J264" s="23">
        <v>17008</v>
      </c>
    </row>
    <row r="265" spans="1:10">
      <c r="A265" s="159" t="s">
        <v>551</v>
      </c>
      <c r="B265" s="23">
        <v>282041</v>
      </c>
      <c r="C265" s="23">
        <v>107053</v>
      </c>
      <c r="D265" s="23">
        <v>214119</v>
      </c>
      <c r="E265" s="23">
        <v>0</v>
      </c>
      <c r="F265" s="23">
        <v>3784</v>
      </c>
      <c r="G265" s="23">
        <v>186842</v>
      </c>
      <c r="H265" s="23">
        <v>68763</v>
      </c>
      <c r="I265" s="23">
        <v>44108</v>
      </c>
      <c r="J265" s="23">
        <v>3257</v>
      </c>
    </row>
    <row r="266" spans="1:10">
      <c r="A266" s="159" t="s">
        <v>552</v>
      </c>
      <c r="B266" s="23">
        <v>49246</v>
      </c>
      <c r="C266" s="23">
        <v>6711</v>
      </c>
      <c r="D266" s="23">
        <v>446</v>
      </c>
      <c r="E266" s="23">
        <v>0</v>
      </c>
      <c r="F266" s="23">
        <v>4579</v>
      </c>
      <c r="G266" s="23">
        <v>701</v>
      </c>
      <c r="H266" s="23">
        <v>27673</v>
      </c>
      <c r="I266" s="23">
        <v>8570</v>
      </c>
      <c r="J266" s="23">
        <v>0</v>
      </c>
    </row>
    <row r="267" spans="1:10">
      <c r="A267" s="159" t="s">
        <v>553</v>
      </c>
      <c r="B267" s="23">
        <v>156279</v>
      </c>
      <c r="C267" s="23">
        <v>67595</v>
      </c>
      <c r="D267" s="23">
        <v>6478</v>
      </c>
      <c r="E267" s="23">
        <v>6153</v>
      </c>
      <c r="F267" s="23">
        <v>0</v>
      </c>
      <c r="G267" s="23">
        <v>297</v>
      </c>
      <c r="H267" s="23">
        <v>51039</v>
      </c>
      <c r="I267" s="23">
        <v>21926</v>
      </c>
      <c r="J267" s="23">
        <v>721</v>
      </c>
    </row>
    <row r="268" spans="1:10">
      <c r="A268" s="159" t="s">
        <v>554</v>
      </c>
      <c r="B268" s="23">
        <v>68484</v>
      </c>
      <c r="C268" s="23">
        <v>17975</v>
      </c>
      <c r="D268" s="23">
        <v>1073</v>
      </c>
      <c r="E268" s="23">
        <v>0</v>
      </c>
      <c r="F268" s="23">
        <v>3413</v>
      </c>
      <c r="G268" s="23">
        <v>69</v>
      </c>
      <c r="H268" s="23">
        <v>32600</v>
      </c>
      <c r="I268" s="23">
        <v>9813</v>
      </c>
      <c r="J268" s="23">
        <v>78</v>
      </c>
    </row>
    <row r="269" spans="1:10">
      <c r="A269" s="159" t="s">
        <v>555</v>
      </c>
      <c r="B269" s="23">
        <v>15233</v>
      </c>
      <c r="C269" s="23">
        <v>12158</v>
      </c>
      <c r="D269" s="23">
        <v>1003</v>
      </c>
      <c r="E269" s="23">
        <v>0</v>
      </c>
      <c r="F269" s="23">
        <v>1807</v>
      </c>
      <c r="G269" s="23">
        <v>909</v>
      </c>
      <c r="H269" s="23">
        <v>0</v>
      </c>
      <c r="I269" s="23">
        <v>6019</v>
      </c>
      <c r="J269" s="23">
        <v>0</v>
      </c>
    </row>
    <row r="270" spans="1:10">
      <c r="A270" s="159" t="s">
        <v>556</v>
      </c>
      <c r="B270" s="23">
        <v>13954</v>
      </c>
      <c r="C270" s="23">
        <v>5894</v>
      </c>
      <c r="D270" s="23">
        <v>164</v>
      </c>
      <c r="E270" s="23">
        <v>0</v>
      </c>
      <c r="F270" s="23">
        <v>160</v>
      </c>
      <c r="G270" s="23">
        <v>6</v>
      </c>
      <c r="H270" s="23">
        <v>4539</v>
      </c>
      <c r="I270" s="23">
        <v>6539</v>
      </c>
      <c r="J270" s="23">
        <v>0</v>
      </c>
    </row>
    <row r="271" spans="1:10">
      <c r="A271" s="159" t="s">
        <v>557</v>
      </c>
      <c r="B271" s="23">
        <v>30835</v>
      </c>
      <c r="C271" s="23">
        <v>5185</v>
      </c>
      <c r="D271" s="23">
        <v>55</v>
      </c>
      <c r="E271" s="23">
        <v>0</v>
      </c>
      <c r="F271" s="23">
        <v>2564</v>
      </c>
      <c r="G271" s="23">
        <v>1</v>
      </c>
      <c r="H271" s="23">
        <v>4595</v>
      </c>
      <c r="I271" s="23">
        <v>3233</v>
      </c>
      <c r="J271" s="23">
        <v>0</v>
      </c>
    </row>
    <row r="272" spans="1:10">
      <c r="A272" s="159" t="s">
        <v>558</v>
      </c>
      <c r="B272" s="23">
        <v>100373</v>
      </c>
      <c r="C272" s="23">
        <v>8404</v>
      </c>
      <c r="D272" s="23">
        <v>5994</v>
      </c>
      <c r="E272" s="23">
        <v>0</v>
      </c>
      <c r="F272" s="23">
        <v>5511</v>
      </c>
      <c r="G272" s="23">
        <v>2386</v>
      </c>
      <c r="H272" s="23">
        <v>27846</v>
      </c>
      <c r="I272" s="23">
        <v>15706</v>
      </c>
      <c r="J272" s="23">
        <v>0</v>
      </c>
    </row>
    <row r="273" spans="1:10">
      <c r="A273" s="159" t="s">
        <v>559</v>
      </c>
      <c r="B273" s="23">
        <v>86263</v>
      </c>
      <c r="C273" s="23">
        <v>11546</v>
      </c>
      <c r="D273" s="23">
        <v>25125</v>
      </c>
      <c r="E273" s="23">
        <v>5045</v>
      </c>
      <c r="F273" s="23">
        <v>0</v>
      </c>
      <c r="G273" s="23">
        <v>57</v>
      </c>
      <c r="H273" s="23">
        <v>18150</v>
      </c>
      <c r="I273" s="23">
        <v>11124</v>
      </c>
      <c r="J273" s="23">
        <v>445</v>
      </c>
    </row>
    <row r="274" spans="1:10" ht="24.75" customHeight="1">
      <c r="A274" s="158" t="s">
        <v>560</v>
      </c>
      <c r="B274" s="23"/>
      <c r="C274" s="23"/>
      <c r="D274" s="23"/>
      <c r="E274" s="23"/>
      <c r="F274" s="23"/>
      <c r="G274" s="23"/>
      <c r="H274" s="23"/>
      <c r="I274" s="23"/>
      <c r="J274" s="23"/>
    </row>
    <row r="275" spans="1:10">
      <c r="A275" s="159" t="s">
        <v>561</v>
      </c>
      <c r="B275" s="23">
        <v>89729</v>
      </c>
      <c r="C275" s="23">
        <v>24479</v>
      </c>
      <c r="D275" s="23">
        <v>6276</v>
      </c>
      <c r="E275" s="23">
        <v>10647</v>
      </c>
      <c r="F275" s="23">
        <v>0</v>
      </c>
      <c r="G275" s="23">
        <v>4517</v>
      </c>
      <c r="H275" s="23">
        <v>3577</v>
      </c>
      <c r="I275" s="23">
        <v>12000</v>
      </c>
      <c r="J275" s="23">
        <v>2300</v>
      </c>
    </row>
    <row r="276" spans="1:10">
      <c r="A276" s="159" t="s">
        <v>562</v>
      </c>
      <c r="B276" s="23">
        <v>86621</v>
      </c>
      <c r="C276" s="23">
        <v>9461</v>
      </c>
      <c r="D276" s="23">
        <v>1754</v>
      </c>
      <c r="E276" s="23">
        <v>0</v>
      </c>
      <c r="F276" s="23">
        <v>3992</v>
      </c>
      <c r="G276" s="23">
        <v>1420</v>
      </c>
      <c r="H276" s="23">
        <v>28678</v>
      </c>
      <c r="I276" s="23">
        <v>10983</v>
      </c>
      <c r="J276" s="23">
        <v>0</v>
      </c>
    </row>
    <row r="277" spans="1:10">
      <c r="A277" s="159" t="s">
        <v>563</v>
      </c>
      <c r="B277" s="23">
        <v>81554</v>
      </c>
      <c r="C277" s="23">
        <v>9015</v>
      </c>
      <c r="D277" s="23">
        <v>1918</v>
      </c>
      <c r="E277" s="23">
        <v>415</v>
      </c>
      <c r="F277" s="23">
        <v>4915</v>
      </c>
      <c r="G277" s="23">
        <v>173</v>
      </c>
      <c r="H277" s="23">
        <v>25525</v>
      </c>
      <c r="I277" s="23">
        <v>12764</v>
      </c>
      <c r="J277" s="23">
        <v>58</v>
      </c>
    </row>
    <row r="278" spans="1:10">
      <c r="A278" s="159" t="s">
        <v>564</v>
      </c>
      <c r="B278" s="23">
        <v>275857</v>
      </c>
      <c r="C278" s="23">
        <v>54891</v>
      </c>
      <c r="D278" s="23">
        <v>38688</v>
      </c>
      <c r="E278" s="23">
        <v>0</v>
      </c>
      <c r="F278" s="23">
        <v>14395</v>
      </c>
      <c r="G278" s="23">
        <v>16885</v>
      </c>
      <c r="H278" s="23">
        <v>36455</v>
      </c>
      <c r="I278" s="23">
        <v>43151</v>
      </c>
      <c r="J278" s="23">
        <v>423</v>
      </c>
    </row>
    <row r="279" spans="1:10">
      <c r="A279" s="159" t="s">
        <v>565</v>
      </c>
      <c r="B279" s="23">
        <v>40834</v>
      </c>
      <c r="C279" s="23">
        <v>10292</v>
      </c>
      <c r="D279" s="23">
        <v>5491</v>
      </c>
      <c r="E279" s="23">
        <v>0</v>
      </c>
      <c r="F279" s="23">
        <v>-114</v>
      </c>
      <c r="G279" s="23">
        <v>87</v>
      </c>
      <c r="H279" s="23">
        <v>9652</v>
      </c>
      <c r="I279" s="23">
        <v>8350</v>
      </c>
      <c r="J279" s="23">
        <v>0</v>
      </c>
    </row>
    <row r="280" spans="1:10">
      <c r="A280" s="159" t="s">
        <v>566</v>
      </c>
      <c r="B280" s="23">
        <v>20972</v>
      </c>
      <c r="C280" s="23">
        <v>15601</v>
      </c>
      <c r="D280" s="23">
        <v>906</v>
      </c>
      <c r="E280" s="23">
        <v>0</v>
      </c>
      <c r="F280" s="23">
        <v>1402</v>
      </c>
      <c r="G280" s="23">
        <v>552</v>
      </c>
      <c r="H280" s="23">
        <v>6768</v>
      </c>
      <c r="I280" s="23">
        <v>3719</v>
      </c>
      <c r="J280" s="23">
        <v>-7</v>
      </c>
    </row>
    <row r="281" spans="1:10">
      <c r="A281" s="159" t="s">
        <v>567</v>
      </c>
      <c r="B281" s="23">
        <v>188198</v>
      </c>
      <c r="C281" s="23">
        <v>41226</v>
      </c>
      <c r="D281" s="23">
        <v>11212</v>
      </c>
      <c r="E281" s="23">
        <v>4789</v>
      </c>
      <c r="F281" s="23">
        <v>-562</v>
      </c>
      <c r="G281" s="23">
        <v>1257</v>
      </c>
      <c r="H281" s="23">
        <v>59542</v>
      </c>
      <c r="I281" s="23">
        <v>26816</v>
      </c>
      <c r="J281" s="23">
        <v>488</v>
      </c>
    </row>
    <row r="282" spans="1:10" ht="23.25" customHeight="1">
      <c r="A282" s="158" t="s">
        <v>568</v>
      </c>
      <c r="B282" s="23"/>
      <c r="C282" s="23"/>
      <c r="D282" s="23"/>
      <c r="E282" s="23"/>
      <c r="F282" s="23"/>
      <c r="G282" s="23"/>
      <c r="H282" s="23"/>
      <c r="I282" s="23"/>
      <c r="J282" s="23"/>
    </row>
    <row r="283" spans="1:10">
      <c r="A283" s="159" t="s">
        <v>569</v>
      </c>
      <c r="B283" s="23">
        <v>36363</v>
      </c>
      <c r="C283" s="23">
        <v>2601</v>
      </c>
      <c r="D283" s="23">
        <v>191</v>
      </c>
      <c r="E283" s="23">
        <v>0</v>
      </c>
      <c r="F283" s="23">
        <v>3021</v>
      </c>
      <c r="G283" s="23">
        <v>54</v>
      </c>
      <c r="H283" s="23">
        <v>8974</v>
      </c>
      <c r="I283" s="23">
        <v>4248</v>
      </c>
      <c r="J283" s="23">
        <v>25</v>
      </c>
    </row>
    <row r="284" spans="1:10">
      <c r="A284" s="159" t="s">
        <v>570</v>
      </c>
      <c r="B284" s="23">
        <v>29347</v>
      </c>
      <c r="C284" s="23">
        <v>3430</v>
      </c>
      <c r="D284" s="23">
        <v>1042</v>
      </c>
      <c r="E284" s="23">
        <v>0</v>
      </c>
      <c r="F284" s="23">
        <v>3005</v>
      </c>
      <c r="G284" s="23">
        <v>1756</v>
      </c>
      <c r="H284" s="23">
        <v>9146</v>
      </c>
      <c r="I284" s="23">
        <v>2398</v>
      </c>
      <c r="J284" s="23">
        <v>38</v>
      </c>
    </row>
    <row r="285" spans="1:10">
      <c r="A285" s="159" t="s">
        <v>571</v>
      </c>
      <c r="B285" s="23">
        <v>37625</v>
      </c>
      <c r="C285" s="23">
        <v>5770</v>
      </c>
      <c r="D285" s="23">
        <v>263</v>
      </c>
      <c r="E285" s="23">
        <v>0</v>
      </c>
      <c r="F285" s="23">
        <v>2722</v>
      </c>
      <c r="G285" s="23">
        <v>783</v>
      </c>
      <c r="H285" s="23">
        <v>3738</v>
      </c>
      <c r="I285" s="23">
        <v>2191</v>
      </c>
      <c r="J285" s="23">
        <v>0</v>
      </c>
    </row>
    <row r="286" spans="1:10">
      <c r="A286" s="159" t="s">
        <v>572</v>
      </c>
      <c r="B286" s="23">
        <v>61775</v>
      </c>
      <c r="C286" s="23">
        <v>15414</v>
      </c>
      <c r="D286" s="23">
        <v>294</v>
      </c>
      <c r="E286" s="23">
        <v>0</v>
      </c>
      <c r="F286" s="23">
        <v>5953</v>
      </c>
      <c r="G286" s="23">
        <v>56</v>
      </c>
      <c r="H286" s="23">
        <v>8776</v>
      </c>
      <c r="I286" s="23">
        <v>3125</v>
      </c>
      <c r="J286" s="23">
        <v>170</v>
      </c>
    </row>
    <row r="287" spans="1:10">
      <c r="A287" s="159" t="s">
        <v>573</v>
      </c>
      <c r="B287" s="23">
        <v>2928</v>
      </c>
      <c r="C287" s="23">
        <v>0</v>
      </c>
      <c r="D287" s="23">
        <v>0</v>
      </c>
      <c r="E287" s="23">
        <v>0</v>
      </c>
      <c r="F287" s="23">
        <v>277</v>
      </c>
      <c r="G287" s="23">
        <v>0</v>
      </c>
      <c r="H287" s="23">
        <v>2014</v>
      </c>
      <c r="I287" s="23">
        <v>1548</v>
      </c>
      <c r="J287" s="23">
        <v>0</v>
      </c>
    </row>
    <row r="288" spans="1:10">
      <c r="A288" s="159" t="s">
        <v>574</v>
      </c>
      <c r="B288" s="23">
        <v>42912</v>
      </c>
      <c r="C288" s="23">
        <v>17917</v>
      </c>
      <c r="D288" s="23">
        <v>485</v>
      </c>
      <c r="E288" s="23">
        <v>0</v>
      </c>
      <c r="F288" s="23">
        <v>2829</v>
      </c>
      <c r="G288" s="23">
        <v>-24</v>
      </c>
      <c r="H288" s="23">
        <v>19877</v>
      </c>
      <c r="I288" s="23">
        <v>4227</v>
      </c>
      <c r="J288" s="23">
        <v>6</v>
      </c>
    </row>
    <row r="289" spans="1:10">
      <c r="A289" s="159" t="s">
        <v>575</v>
      </c>
      <c r="B289" s="23">
        <v>21430</v>
      </c>
      <c r="C289" s="23">
        <v>15129</v>
      </c>
      <c r="D289" s="23">
        <v>172</v>
      </c>
      <c r="E289" s="23">
        <v>0</v>
      </c>
      <c r="F289" s="23">
        <v>2574</v>
      </c>
      <c r="G289" s="23">
        <v>80</v>
      </c>
      <c r="H289" s="23">
        <v>9754</v>
      </c>
      <c r="I289" s="23">
        <v>2937</v>
      </c>
      <c r="J289" s="23">
        <v>0</v>
      </c>
    </row>
    <row r="290" spans="1:10">
      <c r="A290" s="159" t="s">
        <v>576</v>
      </c>
      <c r="B290" s="23">
        <v>360297</v>
      </c>
      <c r="C290" s="23">
        <v>75446</v>
      </c>
      <c r="D290" s="23">
        <v>22011</v>
      </c>
      <c r="E290" s="23">
        <v>12857</v>
      </c>
      <c r="F290" s="23">
        <v>0</v>
      </c>
      <c r="G290" s="23">
        <v>248</v>
      </c>
      <c r="H290" s="23">
        <v>13685</v>
      </c>
      <c r="I290" s="23">
        <v>21314</v>
      </c>
      <c r="J290" s="23">
        <v>12942</v>
      </c>
    </row>
    <row r="291" spans="1:10" ht="23.25" customHeight="1">
      <c r="A291" s="158" t="s">
        <v>577</v>
      </c>
      <c r="B291" s="23"/>
      <c r="C291" s="23"/>
      <c r="D291" s="23"/>
      <c r="E291" s="23"/>
      <c r="F291" s="23"/>
      <c r="G291" s="23"/>
      <c r="H291" s="23"/>
      <c r="I291" s="23"/>
      <c r="J291" s="23"/>
    </row>
    <row r="292" spans="1:10">
      <c r="A292" s="159" t="s">
        <v>578</v>
      </c>
      <c r="B292" s="23">
        <v>481</v>
      </c>
      <c r="C292" s="23">
        <v>1350</v>
      </c>
      <c r="D292" s="23">
        <v>0</v>
      </c>
      <c r="E292" s="23">
        <v>0</v>
      </c>
      <c r="F292" s="23">
        <v>56</v>
      </c>
      <c r="G292" s="23">
        <v>0</v>
      </c>
      <c r="H292" s="23">
        <v>5</v>
      </c>
      <c r="I292" s="23">
        <v>231</v>
      </c>
      <c r="J292" s="23">
        <v>0</v>
      </c>
    </row>
    <row r="293" spans="1:10">
      <c r="A293" s="159" t="s">
        <v>579</v>
      </c>
      <c r="B293" s="23">
        <v>6693</v>
      </c>
      <c r="C293" s="23">
        <v>1524</v>
      </c>
      <c r="D293" s="23">
        <v>49</v>
      </c>
      <c r="E293" s="23">
        <v>0</v>
      </c>
      <c r="F293" s="23">
        <v>584</v>
      </c>
      <c r="G293" s="23">
        <v>0</v>
      </c>
      <c r="H293" s="23">
        <v>0</v>
      </c>
      <c r="I293" s="23">
        <v>1025</v>
      </c>
      <c r="J293" s="23">
        <v>0</v>
      </c>
    </row>
    <row r="294" spans="1:10">
      <c r="A294" s="159" t="s">
        <v>580</v>
      </c>
      <c r="B294" s="23">
        <v>68852</v>
      </c>
      <c r="C294" s="23">
        <v>17499</v>
      </c>
      <c r="D294" s="23">
        <v>1972</v>
      </c>
      <c r="E294" s="23">
        <v>0</v>
      </c>
      <c r="F294" s="23">
        <v>2473</v>
      </c>
      <c r="G294" s="23">
        <v>2428</v>
      </c>
      <c r="H294" s="23">
        <v>9453</v>
      </c>
      <c r="I294" s="23">
        <v>3968</v>
      </c>
      <c r="J294" s="23">
        <v>4695</v>
      </c>
    </row>
    <row r="295" spans="1:10">
      <c r="A295" s="159" t="s">
        <v>581</v>
      </c>
      <c r="B295" s="23">
        <v>5143</v>
      </c>
      <c r="C295" s="23">
        <v>1787</v>
      </c>
      <c r="D295" s="23">
        <v>10</v>
      </c>
      <c r="E295" s="23">
        <v>0</v>
      </c>
      <c r="F295" s="23">
        <v>302</v>
      </c>
      <c r="G295" s="23">
        <v>11</v>
      </c>
      <c r="H295" s="23">
        <v>3388</v>
      </c>
      <c r="I295" s="23">
        <v>622</v>
      </c>
      <c r="J295" s="23">
        <v>0</v>
      </c>
    </row>
    <row r="296" spans="1:10">
      <c r="A296" s="159" t="s">
        <v>582</v>
      </c>
      <c r="B296" s="23">
        <v>22019</v>
      </c>
      <c r="C296" s="23">
        <v>6437</v>
      </c>
      <c r="D296" s="23">
        <v>263</v>
      </c>
      <c r="E296" s="23">
        <v>0</v>
      </c>
      <c r="F296" s="23">
        <v>1320</v>
      </c>
      <c r="G296" s="23">
        <v>158</v>
      </c>
      <c r="H296" s="23">
        <v>154</v>
      </c>
      <c r="I296" s="23">
        <v>2047</v>
      </c>
      <c r="J296" s="23">
        <v>9</v>
      </c>
    </row>
    <row r="297" spans="1:10">
      <c r="A297" s="159" t="s">
        <v>583</v>
      </c>
      <c r="B297" s="23">
        <v>16954</v>
      </c>
      <c r="C297" s="23">
        <v>870</v>
      </c>
      <c r="D297" s="23">
        <v>360</v>
      </c>
      <c r="E297" s="23">
        <v>7</v>
      </c>
      <c r="F297" s="23">
        <v>1051</v>
      </c>
      <c r="G297" s="23">
        <v>68</v>
      </c>
      <c r="H297" s="23">
        <v>5628</v>
      </c>
      <c r="I297" s="23">
        <v>3481</v>
      </c>
      <c r="J297" s="23">
        <v>0</v>
      </c>
    </row>
    <row r="298" spans="1:10">
      <c r="A298" s="159" t="s">
        <v>584</v>
      </c>
      <c r="B298" s="23">
        <v>24107</v>
      </c>
      <c r="C298" s="23">
        <v>1960</v>
      </c>
      <c r="D298" s="23">
        <v>340</v>
      </c>
      <c r="E298" s="23">
        <v>0</v>
      </c>
      <c r="F298" s="23">
        <v>1905</v>
      </c>
      <c r="G298" s="23">
        <v>63</v>
      </c>
      <c r="H298" s="23">
        <v>9288</v>
      </c>
      <c r="I298" s="23">
        <v>1452</v>
      </c>
      <c r="J298" s="23">
        <v>0</v>
      </c>
    </row>
    <row r="299" spans="1:10">
      <c r="A299" s="159" t="s">
        <v>585</v>
      </c>
      <c r="B299" s="23">
        <v>361850</v>
      </c>
      <c r="C299" s="23">
        <v>30882</v>
      </c>
      <c r="D299" s="23">
        <v>15189</v>
      </c>
      <c r="E299" s="23">
        <v>0</v>
      </c>
      <c r="F299" s="23">
        <v>16132</v>
      </c>
      <c r="G299" s="23">
        <v>2273</v>
      </c>
      <c r="H299" s="23">
        <v>82528</v>
      </c>
      <c r="I299" s="23">
        <v>34581</v>
      </c>
      <c r="J299" s="23">
        <v>655</v>
      </c>
    </row>
    <row r="300" spans="1:10">
      <c r="A300" s="159" t="s">
        <v>586</v>
      </c>
      <c r="B300" s="23">
        <v>4336</v>
      </c>
      <c r="C300" s="23">
        <v>5031</v>
      </c>
      <c r="D300" s="23">
        <v>160</v>
      </c>
      <c r="E300" s="23">
        <v>579</v>
      </c>
      <c r="F300" s="23">
        <v>-17</v>
      </c>
      <c r="G300" s="23">
        <v>95</v>
      </c>
      <c r="H300" s="23">
        <v>0</v>
      </c>
      <c r="I300" s="23">
        <v>0</v>
      </c>
      <c r="J300" s="23">
        <v>0</v>
      </c>
    </row>
    <row r="301" spans="1:10">
      <c r="A301" s="159" t="s">
        <v>587</v>
      </c>
      <c r="B301" s="23">
        <v>15553</v>
      </c>
      <c r="C301" s="23">
        <v>7037</v>
      </c>
      <c r="D301" s="23">
        <v>135</v>
      </c>
      <c r="E301" s="23">
        <v>0</v>
      </c>
      <c r="F301" s="23">
        <v>924</v>
      </c>
      <c r="G301" s="23">
        <v>0</v>
      </c>
      <c r="H301" s="23">
        <v>1181</v>
      </c>
      <c r="I301" s="23">
        <v>1151</v>
      </c>
      <c r="J301" s="23">
        <v>0</v>
      </c>
    </row>
    <row r="302" spans="1:10">
      <c r="A302" s="159" t="s">
        <v>588</v>
      </c>
      <c r="B302" s="23">
        <v>440810</v>
      </c>
      <c r="C302" s="23">
        <v>199604</v>
      </c>
      <c r="D302" s="23">
        <v>4360</v>
      </c>
      <c r="E302" s="23">
        <v>25541</v>
      </c>
      <c r="F302" s="23">
        <v>2408</v>
      </c>
      <c r="G302" s="23">
        <v>0</v>
      </c>
      <c r="H302" s="23">
        <v>134324</v>
      </c>
      <c r="I302" s="23">
        <v>59937</v>
      </c>
      <c r="J302" s="23">
        <v>821</v>
      </c>
    </row>
    <row r="303" spans="1:10">
      <c r="A303" s="159" t="s">
        <v>589</v>
      </c>
      <c r="B303" s="23">
        <v>35314</v>
      </c>
      <c r="C303" s="23">
        <v>3956</v>
      </c>
      <c r="D303" s="23">
        <v>158</v>
      </c>
      <c r="E303" s="23">
        <v>0</v>
      </c>
      <c r="F303" s="23">
        <v>1933</v>
      </c>
      <c r="G303" s="23">
        <v>538</v>
      </c>
      <c r="H303" s="23">
        <v>8119</v>
      </c>
      <c r="I303" s="23">
        <v>3684</v>
      </c>
      <c r="J303" s="23">
        <v>0</v>
      </c>
    </row>
    <row r="304" spans="1:10">
      <c r="A304" s="159" t="s">
        <v>590</v>
      </c>
      <c r="B304" s="23">
        <v>12239</v>
      </c>
      <c r="C304" s="23">
        <v>13020</v>
      </c>
      <c r="D304" s="23">
        <v>210</v>
      </c>
      <c r="E304" s="23">
        <v>0</v>
      </c>
      <c r="F304" s="23">
        <v>1157</v>
      </c>
      <c r="G304" s="23">
        <v>432</v>
      </c>
      <c r="H304" s="23">
        <v>0</v>
      </c>
      <c r="I304" s="23">
        <v>2076</v>
      </c>
      <c r="J304" s="23">
        <v>0</v>
      </c>
    </row>
    <row r="305" spans="1:10">
      <c r="A305" s="159" t="s">
        <v>591</v>
      </c>
      <c r="B305" s="23">
        <v>62493</v>
      </c>
      <c r="C305" s="23">
        <v>1649</v>
      </c>
      <c r="D305" s="23">
        <v>1801</v>
      </c>
      <c r="E305" s="23">
        <v>0</v>
      </c>
      <c r="F305" s="23">
        <v>4200</v>
      </c>
      <c r="G305" s="23">
        <v>1963</v>
      </c>
      <c r="H305" s="23">
        <v>14405</v>
      </c>
      <c r="I305" s="23">
        <v>3528</v>
      </c>
      <c r="J305" s="23">
        <v>10729</v>
      </c>
    </row>
    <row r="306" spans="1:10">
      <c r="A306" s="159" t="s">
        <v>592</v>
      </c>
      <c r="B306" s="23">
        <v>7811</v>
      </c>
      <c r="C306" s="23">
        <v>4097</v>
      </c>
      <c r="D306" s="23">
        <v>553</v>
      </c>
      <c r="E306" s="23">
        <v>1139</v>
      </c>
      <c r="F306" s="23">
        <v>616</v>
      </c>
      <c r="G306" s="23">
        <v>0</v>
      </c>
      <c r="H306" s="23">
        <v>0</v>
      </c>
      <c r="I306" s="23">
        <v>1120</v>
      </c>
      <c r="J306" s="23">
        <v>0</v>
      </c>
    </row>
    <row r="307" spans="1:10" ht="23.25" customHeight="1">
      <c r="A307" s="158" t="s">
        <v>593</v>
      </c>
      <c r="B307" s="23"/>
      <c r="C307" s="23"/>
      <c r="D307" s="23"/>
      <c r="E307" s="23"/>
      <c r="F307" s="23"/>
      <c r="G307" s="23"/>
      <c r="H307" s="23"/>
      <c r="I307" s="23"/>
      <c r="J307" s="23"/>
    </row>
    <row r="308" spans="1:10">
      <c r="A308" s="159" t="s">
        <v>594</v>
      </c>
      <c r="B308" s="23">
        <v>10807</v>
      </c>
      <c r="C308" s="23">
        <v>1133</v>
      </c>
      <c r="D308" s="23">
        <v>782</v>
      </c>
      <c r="E308" s="23">
        <v>0</v>
      </c>
      <c r="F308" s="23">
        <v>32</v>
      </c>
      <c r="G308" s="23">
        <v>0</v>
      </c>
      <c r="H308" s="23">
        <v>9907</v>
      </c>
      <c r="I308" s="23">
        <v>2358</v>
      </c>
      <c r="J308" s="23">
        <v>0</v>
      </c>
    </row>
    <row r="309" spans="1:10">
      <c r="A309" s="159" t="s">
        <v>595</v>
      </c>
      <c r="B309" s="23">
        <v>33435</v>
      </c>
      <c r="C309" s="23">
        <v>3116</v>
      </c>
      <c r="D309" s="23">
        <v>650</v>
      </c>
      <c r="E309" s="23">
        <v>0</v>
      </c>
      <c r="F309" s="23">
        <v>153</v>
      </c>
      <c r="G309" s="23">
        <v>169</v>
      </c>
      <c r="H309" s="23">
        <v>11720</v>
      </c>
      <c r="I309" s="23">
        <v>2834</v>
      </c>
      <c r="J309" s="23">
        <v>316</v>
      </c>
    </row>
    <row r="310" spans="1:10">
      <c r="A310" s="159" t="s">
        <v>596</v>
      </c>
      <c r="B310" s="23">
        <v>129777</v>
      </c>
      <c r="C310" s="23">
        <v>10534</v>
      </c>
      <c r="D310" s="23">
        <v>7391</v>
      </c>
      <c r="E310" s="23">
        <v>0</v>
      </c>
      <c r="F310" s="23">
        <v>3940</v>
      </c>
      <c r="G310" s="23">
        <v>2167</v>
      </c>
      <c r="H310" s="23">
        <v>19571</v>
      </c>
      <c r="I310" s="23">
        <v>26974</v>
      </c>
      <c r="J310" s="23">
        <v>0</v>
      </c>
    </row>
    <row r="311" spans="1:10">
      <c r="A311" s="159" t="s">
        <v>597</v>
      </c>
      <c r="B311" s="23">
        <v>72604</v>
      </c>
      <c r="C311" s="23">
        <v>5667</v>
      </c>
      <c r="D311" s="23">
        <v>2042</v>
      </c>
      <c r="E311" s="23">
        <v>0</v>
      </c>
      <c r="F311" s="23">
        <v>4110</v>
      </c>
      <c r="G311" s="23">
        <v>944</v>
      </c>
      <c r="H311" s="23">
        <v>21952</v>
      </c>
      <c r="I311" s="23">
        <v>9987</v>
      </c>
      <c r="J311" s="23">
        <v>0</v>
      </c>
    </row>
    <row r="312" spans="1:10">
      <c r="A312" s="159" t="s">
        <v>598</v>
      </c>
      <c r="B312" s="23">
        <v>48843</v>
      </c>
      <c r="C312" s="23">
        <v>5797</v>
      </c>
      <c r="D312" s="23">
        <v>801</v>
      </c>
      <c r="E312" s="23">
        <v>0</v>
      </c>
      <c r="F312" s="23">
        <v>4573</v>
      </c>
      <c r="G312" s="23">
        <v>300</v>
      </c>
      <c r="H312" s="23">
        <v>30734</v>
      </c>
      <c r="I312" s="23">
        <v>8792</v>
      </c>
      <c r="J312" s="23">
        <v>0</v>
      </c>
    </row>
    <row r="313" spans="1:10">
      <c r="A313" s="159" t="s">
        <v>599</v>
      </c>
      <c r="B313" s="23">
        <v>9905</v>
      </c>
      <c r="C313" s="23">
        <v>2247</v>
      </c>
      <c r="D313" s="23">
        <v>104</v>
      </c>
      <c r="E313" s="23">
        <v>0</v>
      </c>
      <c r="F313" s="23">
        <v>1147</v>
      </c>
      <c r="G313" s="23">
        <v>1</v>
      </c>
      <c r="H313" s="23">
        <v>3103</v>
      </c>
      <c r="I313" s="23">
        <v>1528</v>
      </c>
      <c r="J313" s="23">
        <v>0</v>
      </c>
    </row>
    <row r="314" spans="1:10">
      <c r="A314" s="159" t="s">
        <v>600</v>
      </c>
      <c r="B314" s="23">
        <v>57938</v>
      </c>
      <c r="C314" s="23">
        <v>6610</v>
      </c>
      <c r="D314" s="23">
        <v>475</v>
      </c>
      <c r="E314" s="23">
        <v>4064</v>
      </c>
      <c r="F314" s="23">
        <v>0</v>
      </c>
      <c r="G314" s="23">
        <v>129</v>
      </c>
      <c r="H314" s="23">
        <v>22006</v>
      </c>
      <c r="I314" s="23">
        <v>9786</v>
      </c>
      <c r="J314" s="23">
        <v>1</v>
      </c>
    </row>
    <row r="315" spans="1:10">
      <c r="A315" s="159" t="s">
        <v>601</v>
      </c>
      <c r="B315" s="23">
        <v>79049</v>
      </c>
      <c r="C315" s="23">
        <v>8970</v>
      </c>
      <c r="D315" s="23">
        <v>7672</v>
      </c>
      <c r="E315" s="23">
        <v>0</v>
      </c>
      <c r="F315" s="23">
        <v>7225</v>
      </c>
      <c r="G315" s="23">
        <v>6108</v>
      </c>
      <c r="H315" s="23">
        <v>34912</v>
      </c>
      <c r="I315" s="23">
        <v>12028</v>
      </c>
      <c r="J315" s="23">
        <v>0</v>
      </c>
    </row>
    <row r="316" spans="1:10">
      <c r="A316" s="159" t="s">
        <v>602</v>
      </c>
      <c r="B316" s="23">
        <v>232184</v>
      </c>
      <c r="C316" s="23">
        <v>55428</v>
      </c>
      <c r="D316" s="23">
        <v>7817</v>
      </c>
      <c r="E316" s="23">
        <v>0</v>
      </c>
      <c r="F316" s="23">
        <v>12399</v>
      </c>
      <c r="G316" s="23">
        <v>927</v>
      </c>
      <c r="H316" s="23">
        <v>63505</v>
      </c>
      <c r="I316" s="23">
        <v>47475</v>
      </c>
      <c r="J316" s="23">
        <v>398</v>
      </c>
    </row>
    <row r="317" spans="1:10">
      <c r="A317" s="159" t="s">
        <v>603</v>
      </c>
      <c r="B317" s="23">
        <v>29802</v>
      </c>
      <c r="C317" s="23">
        <v>10</v>
      </c>
      <c r="D317" s="23">
        <v>554</v>
      </c>
      <c r="E317" s="23">
        <v>0</v>
      </c>
      <c r="F317" s="23">
        <v>2457</v>
      </c>
      <c r="G317" s="23">
        <v>29</v>
      </c>
      <c r="H317" s="23">
        <v>15762</v>
      </c>
      <c r="I317" s="23">
        <v>4949</v>
      </c>
      <c r="J317" s="23">
        <v>0</v>
      </c>
    </row>
    <row r="318" spans="1:10">
      <c r="A318" s="159" t="s">
        <v>604</v>
      </c>
      <c r="B318" s="23">
        <v>177773</v>
      </c>
      <c r="C318" s="23">
        <v>17425</v>
      </c>
      <c r="D318" s="23">
        <v>3669</v>
      </c>
      <c r="E318" s="23">
        <v>0</v>
      </c>
      <c r="F318" s="23">
        <v>10551</v>
      </c>
      <c r="G318" s="23">
        <v>2014</v>
      </c>
      <c r="H318" s="23">
        <v>96428</v>
      </c>
      <c r="I318" s="23">
        <v>34026</v>
      </c>
      <c r="J318" s="23">
        <v>877</v>
      </c>
    </row>
    <row r="319" spans="1:10">
      <c r="A319" s="159" t="s">
        <v>605</v>
      </c>
      <c r="B319" s="23">
        <v>46067</v>
      </c>
      <c r="C319" s="23">
        <v>59</v>
      </c>
      <c r="D319" s="23">
        <v>1818</v>
      </c>
      <c r="E319" s="23">
        <v>0</v>
      </c>
      <c r="F319" s="23">
        <v>4304</v>
      </c>
      <c r="G319" s="23">
        <v>242</v>
      </c>
      <c r="H319" s="23">
        <v>28515</v>
      </c>
      <c r="I319" s="23">
        <v>9020</v>
      </c>
      <c r="J319" s="23">
        <v>0</v>
      </c>
    </row>
    <row r="320" spans="1:10">
      <c r="A320" s="159" t="s">
        <v>606</v>
      </c>
      <c r="B320" s="23">
        <v>20617</v>
      </c>
      <c r="C320" s="23">
        <v>2377</v>
      </c>
      <c r="D320" s="23">
        <v>1075</v>
      </c>
      <c r="E320" s="23">
        <v>0</v>
      </c>
      <c r="F320" s="23">
        <v>1714</v>
      </c>
      <c r="G320" s="23">
        <v>1</v>
      </c>
      <c r="H320" s="23">
        <v>14032</v>
      </c>
      <c r="I320" s="23">
        <v>3758</v>
      </c>
      <c r="J320" s="23">
        <v>12</v>
      </c>
    </row>
    <row r="321" spans="1:10" ht="13.8" thickBot="1">
      <c r="A321" s="26" t="s">
        <v>607</v>
      </c>
      <c r="B321" s="26">
        <v>23015</v>
      </c>
      <c r="C321" s="26">
        <v>1544</v>
      </c>
      <c r="D321" s="26">
        <v>699</v>
      </c>
      <c r="E321" s="26">
        <v>2197</v>
      </c>
      <c r="F321" s="26">
        <v>-21</v>
      </c>
      <c r="G321" s="26">
        <v>513</v>
      </c>
      <c r="H321" s="26">
        <v>9085</v>
      </c>
      <c r="I321" s="26">
        <v>4058</v>
      </c>
      <c r="J321" s="26">
        <v>30</v>
      </c>
    </row>
    <row r="322" spans="1:10"/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7" max="19" man="1"/>
    <brk id="94" max="19" man="1"/>
    <brk id="149" max="19" man="1"/>
    <brk id="206" max="19" man="1"/>
    <brk id="247" max="19" man="1"/>
    <brk id="291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H39"/>
  <sheetViews>
    <sheetView showGridLines="0" zoomScaleNormal="100" workbookViewId="0">
      <selection activeCell="A2" sqref="A2"/>
    </sheetView>
  </sheetViews>
  <sheetFormatPr defaultColWidth="0" defaultRowHeight="13.2" zeroHeight="1"/>
  <cols>
    <col min="1" max="1" width="25.5546875" style="11" customWidth="1"/>
    <col min="2" max="2" width="13.88671875" style="11" customWidth="1"/>
    <col min="3" max="3" width="11" style="11" customWidth="1"/>
    <col min="4" max="4" width="11.33203125" style="11" customWidth="1"/>
    <col min="5" max="5" width="11.109375" style="11" customWidth="1"/>
    <col min="6" max="6" width="16.5546875" style="11" customWidth="1"/>
    <col min="7" max="7" width="5" style="11" customWidth="1"/>
    <col min="8" max="16384" width="9.109375" style="11" hidden="1"/>
  </cols>
  <sheetData>
    <row r="1" spans="1:6"/>
    <row r="2" spans="1:6" ht="15.6">
      <c r="A2" s="8" t="s">
        <v>615</v>
      </c>
    </row>
    <row r="3" spans="1:6" ht="15" customHeight="1">
      <c r="A3" s="11" t="s">
        <v>616</v>
      </c>
    </row>
    <row r="4" spans="1:6" ht="15" customHeight="1">
      <c r="A4" s="9" t="s">
        <v>154</v>
      </c>
    </row>
    <row r="5" spans="1:6" ht="15" customHeight="1">
      <c r="A5" s="11" t="s">
        <v>155</v>
      </c>
    </row>
    <row r="6" spans="1:6" ht="6" customHeight="1">
      <c r="A6" s="9"/>
    </row>
    <row r="7" spans="1:6" ht="15.75" customHeight="1">
      <c r="A7" s="66" t="s">
        <v>156</v>
      </c>
      <c r="B7" s="67" t="s">
        <v>157</v>
      </c>
      <c r="C7" s="68" t="s">
        <v>158</v>
      </c>
      <c r="D7" s="68" t="s">
        <v>159</v>
      </c>
      <c r="E7" s="68" t="s">
        <v>160</v>
      </c>
      <c r="F7" s="68" t="s">
        <v>161</v>
      </c>
    </row>
    <row r="8" spans="1:6" ht="15.75" customHeight="1">
      <c r="A8" s="69"/>
      <c r="B8" s="47" t="s">
        <v>162</v>
      </c>
      <c r="C8" s="47" t="s">
        <v>163</v>
      </c>
      <c r="D8" s="47" t="s">
        <v>164</v>
      </c>
      <c r="E8" s="47" t="s">
        <v>165</v>
      </c>
      <c r="F8" s="47" t="s">
        <v>166</v>
      </c>
    </row>
    <row r="9" spans="1:6" ht="15.75" customHeight="1">
      <c r="A9" s="69"/>
      <c r="B9" s="47" t="s">
        <v>167</v>
      </c>
      <c r="C9" s="47" t="s">
        <v>280</v>
      </c>
      <c r="D9" s="47" t="s">
        <v>168</v>
      </c>
      <c r="E9" s="47" t="s">
        <v>617</v>
      </c>
      <c r="F9" s="47" t="s">
        <v>169</v>
      </c>
    </row>
    <row r="10" spans="1:6" ht="15.75" customHeight="1">
      <c r="A10" s="70"/>
      <c r="B10" s="15"/>
      <c r="C10" s="47" t="s">
        <v>170</v>
      </c>
      <c r="D10" s="47" t="s">
        <v>171</v>
      </c>
      <c r="E10" s="47" t="s">
        <v>23</v>
      </c>
      <c r="F10" s="47" t="s">
        <v>167</v>
      </c>
    </row>
    <row r="11" spans="1:6" ht="15.75" customHeight="1">
      <c r="A11" s="71"/>
      <c r="B11" s="43"/>
      <c r="C11" s="72">
        <v>2019</v>
      </c>
      <c r="D11" s="43"/>
      <c r="E11" s="43"/>
      <c r="F11" s="43"/>
    </row>
    <row r="12" spans="1:6">
      <c r="A12" s="21" t="s">
        <v>172</v>
      </c>
      <c r="B12" s="23">
        <v>29473726</v>
      </c>
      <c r="C12" s="23"/>
      <c r="D12" s="23"/>
      <c r="E12" s="23"/>
      <c r="F12" s="23">
        <v>29473720.020000003</v>
      </c>
    </row>
    <row r="13" spans="1:6">
      <c r="A13" s="69" t="s">
        <v>173</v>
      </c>
      <c r="B13" s="44" t="s">
        <v>276</v>
      </c>
      <c r="C13" s="23">
        <v>28095</v>
      </c>
      <c r="D13" s="23">
        <v>100</v>
      </c>
      <c r="E13" s="23">
        <v>1009412</v>
      </c>
      <c r="F13" s="23">
        <v>28359430.140000001</v>
      </c>
    </row>
    <row r="14" spans="1:6">
      <c r="A14" s="69" t="s">
        <v>174</v>
      </c>
      <c r="B14" s="44" t="s">
        <v>276</v>
      </c>
      <c r="C14" s="23">
        <v>859</v>
      </c>
      <c r="D14" s="23">
        <v>125</v>
      </c>
      <c r="E14" s="23">
        <v>1261765</v>
      </c>
      <c r="F14" s="23">
        <v>1083856.135</v>
      </c>
    </row>
    <row r="15" spans="1:6">
      <c r="A15" s="69" t="s">
        <v>175</v>
      </c>
      <c r="B15" s="44" t="s">
        <v>276</v>
      </c>
      <c r="C15" s="23">
        <v>67</v>
      </c>
      <c r="D15" s="23">
        <v>45</v>
      </c>
      <c r="E15" s="23">
        <v>454235</v>
      </c>
      <c r="F15" s="23">
        <v>30433.744999999999</v>
      </c>
    </row>
    <row r="16" spans="1:6">
      <c r="A16" s="21" t="s">
        <v>176</v>
      </c>
      <c r="B16" s="44">
        <v>8194555</v>
      </c>
      <c r="C16" s="23">
        <v>38425</v>
      </c>
      <c r="D16" s="23">
        <v>100</v>
      </c>
      <c r="E16" s="23">
        <v>213261</v>
      </c>
      <c r="F16" s="23">
        <v>8194553.9249999998</v>
      </c>
    </row>
    <row r="17" spans="1:6">
      <c r="A17" s="21" t="s">
        <v>177</v>
      </c>
      <c r="B17" s="44">
        <v>4973992</v>
      </c>
      <c r="C17" s="23"/>
      <c r="D17" s="23"/>
      <c r="E17" s="23"/>
      <c r="F17" s="23">
        <v>4973994.1310000001</v>
      </c>
    </row>
    <row r="18" spans="1:6">
      <c r="A18" s="69" t="s">
        <v>178</v>
      </c>
      <c r="B18" s="44" t="s">
        <v>276</v>
      </c>
      <c r="C18" s="23">
        <v>9132</v>
      </c>
      <c r="D18" s="23">
        <v>100</v>
      </c>
      <c r="E18" s="23">
        <v>304558</v>
      </c>
      <c r="F18" s="23">
        <v>2781223.656</v>
      </c>
    </row>
    <row r="19" spans="1:6">
      <c r="A19" s="69" t="s">
        <v>179</v>
      </c>
      <c r="B19" s="44" t="s">
        <v>276</v>
      </c>
      <c r="C19" s="23">
        <v>4558</v>
      </c>
      <c r="D19" s="23">
        <v>55</v>
      </c>
      <c r="E19" s="23">
        <v>167507</v>
      </c>
      <c r="F19" s="23">
        <v>763496.90599999996</v>
      </c>
    </row>
    <row r="20" spans="1:6">
      <c r="A20" s="69" t="s">
        <v>180</v>
      </c>
      <c r="B20" s="44" t="s">
        <v>276</v>
      </c>
      <c r="C20" s="23">
        <v>3990</v>
      </c>
      <c r="D20" s="23">
        <v>25</v>
      </c>
      <c r="E20" s="23">
        <v>76139</v>
      </c>
      <c r="F20" s="23">
        <v>303794.61</v>
      </c>
    </row>
    <row r="21" spans="1:6">
      <c r="A21" s="69" t="s">
        <v>181</v>
      </c>
      <c r="B21" s="44" t="s">
        <v>276</v>
      </c>
      <c r="C21" s="23">
        <v>7293</v>
      </c>
      <c r="D21" s="23">
        <v>25</v>
      </c>
      <c r="E21" s="23">
        <v>76139</v>
      </c>
      <c r="F21" s="23">
        <v>555281.72699999996</v>
      </c>
    </row>
    <row r="22" spans="1:6">
      <c r="A22" s="69" t="s">
        <v>182</v>
      </c>
      <c r="B22" s="44" t="s">
        <v>276</v>
      </c>
      <c r="C22" s="23">
        <v>18722</v>
      </c>
      <c r="D22" s="23">
        <v>10</v>
      </c>
      <c r="E22" s="23">
        <v>30456</v>
      </c>
      <c r="F22" s="23">
        <v>570197.23199999996</v>
      </c>
    </row>
    <row r="23" spans="1:6">
      <c r="A23" s="73" t="s">
        <v>183</v>
      </c>
      <c r="B23" s="44">
        <v>7426312</v>
      </c>
      <c r="C23" s="23"/>
      <c r="D23" s="23"/>
      <c r="E23" s="23"/>
      <c r="F23" s="23">
        <v>7426318.3020000001</v>
      </c>
    </row>
    <row r="24" spans="1:6">
      <c r="A24" s="69" t="s">
        <v>184</v>
      </c>
      <c r="B24" s="44"/>
      <c r="C24" s="23">
        <v>5218</v>
      </c>
      <c r="D24" s="23">
        <v>100</v>
      </c>
      <c r="E24" s="23">
        <v>602785</v>
      </c>
      <c r="F24" s="23">
        <v>3145332.13</v>
      </c>
    </row>
    <row r="25" spans="1:6" ht="15.6">
      <c r="A25" s="69" t="s">
        <v>185</v>
      </c>
      <c r="B25" s="44"/>
      <c r="C25" s="23">
        <v>14204</v>
      </c>
      <c r="D25" s="23">
        <v>50</v>
      </c>
      <c r="E25" s="23">
        <v>301393</v>
      </c>
      <c r="F25" s="23">
        <v>4280986.1720000003</v>
      </c>
    </row>
    <row r="26" spans="1:6" ht="18.75" customHeight="1">
      <c r="A26" s="74" t="s">
        <v>87</v>
      </c>
      <c r="B26" s="75">
        <v>50068585</v>
      </c>
      <c r="C26" s="76"/>
      <c r="D26" s="76"/>
      <c r="E26" s="76"/>
      <c r="F26" s="76">
        <v>50068586.377999999</v>
      </c>
    </row>
    <row r="27" spans="1:6" ht="21" customHeight="1">
      <c r="A27" s="77" t="s">
        <v>618</v>
      </c>
      <c r="B27" s="17"/>
      <c r="C27" s="17"/>
      <c r="D27" s="17"/>
      <c r="E27" s="17"/>
      <c r="F27" s="37"/>
    </row>
    <row r="28" spans="1:6">
      <c r="A28" s="77" t="s">
        <v>186</v>
      </c>
      <c r="B28" s="17"/>
      <c r="C28" s="17"/>
      <c r="D28" s="17"/>
      <c r="E28" s="17"/>
      <c r="F28" s="37"/>
    </row>
    <row r="29" spans="1:6">
      <c r="A29" s="78" t="s">
        <v>187</v>
      </c>
      <c r="B29" s="17"/>
      <c r="C29" s="17"/>
      <c r="D29" s="17"/>
      <c r="E29" s="17"/>
      <c r="F29" s="37"/>
    </row>
    <row r="30" spans="1:6"/>
    <row r="31" spans="1:6" ht="15.6">
      <c r="A31" s="79" t="s">
        <v>188</v>
      </c>
      <c r="B31" s="17"/>
      <c r="C31" s="17"/>
      <c r="D31" s="17"/>
      <c r="E31" s="17"/>
    </row>
    <row r="32" spans="1:6" ht="16.2">
      <c r="A32" s="80"/>
      <c r="B32" s="81" t="s">
        <v>279</v>
      </c>
      <c r="C32" s="209" t="s">
        <v>292</v>
      </c>
      <c r="D32" s="207"/>
      <c r="E32" s="81" t="s">
        <v>189</v>
      </c>
    </row>
    <row r="33" spans="1:8" ht="15.6">
      <c r="A33" s="82"/>
      <c r="B33" s="75" t="s">
        <v>619</v>
      </c>
      <c r="C33" s="83">
        <v>2020</v>
      </c>
      <c r="D33" s="83" t="s">
        <v>620</v>
      </c>
      <c r="E33" s="75" t="s">
        <v>621</v>
      </c>
    </row>
    <row r="34" spans="1:8" ht="18" customHeight="1">
      <c r="A34" s="18" t="s">
        <v>190</v>
      </c>
      <c r="B34" s="23">
        <v>68288623</v>
      </c>
    </row>
    <row r="35" spans="1:8">
      <c r="A35" s="18" t="s">
        <v>191</v>
      </c>
      <c r="B35" s="23">
        <v>13834093</v>
      </c>
    </row>
    <row r="36" spans="1:8">
      <c r="A36" s="20" t="s">
        <v>192</v>
      </c>
      <c r="B36" s="76">
        <v>54454530</v>
      </c>
      <c r="C36" s="42">
        <v>1.0029999999999999</v>
      </c>
      <c r="D36" s="42">
        <v>1.012</v>
      </c>
      <c r="E36" s="76">
        <v>55273308.313079998</v>
      </c>
    </row>
    <row r="37" spans="1:8" ht="19.5" customHeight="1">
      <c r="A37" s="84" t="s">
        <v>622</v>
      </c>
      <c r="B37" s="17"/>
      <c r="C37" s="17"/>
      <c r="D37" s="17"/>
      <c r="E37" s="17"/>
      <c r="F37" s="17"/>
      <c r="H37" s="23"/>
    </row>
    <row r="38" spans="1:8">
      <c r="A38" s="149" t="s">
        <v>623</v>
      </c>
      <c r="B38" s="85"/>
    </row>
    <row r="39" spans="1:8"/>
  </sheetData>
  <mergeCells count="1">
    <mergeCell ref="C32:D3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D87"/>
  <sheetViews>
    <sheetView showGridLines="0" zoomScaleNormal="100" workbookViewId="0"/>
  </sheetViews>
  <sheetFormatPr defaultColWidth="0" defaultRowHeight="15" customHeight="1" zeroHeight="1"/>
  <cols>
    <col min="1" max="1" width="3.88671875" style="86" customWidth="1"/>
    <col min="2" max="2" width="55.6640625" style="86" customWidth="1"/>
    <col min="3" max="3" width="20.33203125" style="99" customWidth="1"/>
    <col min="4" max="4" width="10.6640625" style="86" customWidth="1"/>
    <col min="5" max="16384" width="53.33203125" style="86" hidden="1"/>
  </cols>
  <sheetData>
    <row r="1" spans="1:4" ht="18" customHeight="1">
      <c r="B1" s="87" t="s">
        <v>977</v>
      </c>
      <c r="C1" s="88"/>
    </row>
    <row r="2" spans="1:4" ht="12.75" customHeight="1">
      <c r="A2" s="89"/>
      <c r="B2" s="9"/>
      <c r="C2" s="90"/>
    </row>
    <row r="3" spans="1:4" ht="21" customHeight="1">
      <c r="A3" s="89"/>
      <c r="B3" s="91"/>
      <c r="C3" s="92" t="s">
        <v>193</v>
      </c>
    </row>
    <row r="4" spans="1:4" ht="12.75" customHeight="1">
      <c r="A4" s="89"/>
      <c r="B4" s="91"/>
      <c r="C4" s="93" t="s">
        <v>299</v>
      </c>
    </row>
    <row r="5" spans="1:4" ht="18" customHeight="1">
      <c r="A5" s="89"/>
      <c r="B5" s="94" t="s">
        <v>624</v>
      </c>
      <c r="C5" s="95"/>
    </row>
    <row r="6" spans="1:4" ht="12.75" customHeight="1">
      <c r="A6" s="89"/>
      <c r="B6" s="91" t="s">
        <v>194</v>
      </c>
      <c r="C6" s="95">
        <f>VLOOKUP($C$4,Data!$C$11:$AQ$300,2,0)</f>
        <v>129365.338</v>
      </c>
    </row>
    <row r="7" spans="1:4" ht="12.75" customHeight="1">
      <c r="A7" s="89"/>
      <c r="B7" s="96" t="s">
        <v>195</v>
      </c>
      <c r="C7" s="95">
        <f>VLOOKUP($C$4,Data!$C$11:$AQ$300,3,0)</f>
        <v>8743</v>
      </c>
    </row>
    <row r="8" spans="1:4" s="8" customFormat="1" ht="12.75" customHeight="1">
      <c r="A8" s="79"/>
      <c r="B8" s="97" t="s">
        <v>196</v>
      </c>
      <c r="C8" s="95">
        <f>VLOOKUP($C$4,Data!$C$11:$AQ$300,4,0)</f>
        <v>138108.33799999999</v>
      </c>
    </row>
    <row r="9" spans="1:4" ht="24" customHeight="1">
      <c r="A9" s="89"/>
      <c r="B9" s="94" t="s">
        <v>197</v>
      </c>
      <c r="C9" s="95"/>
      <c r="D9" s="11"/>
    </row>
    <row r="10" spans="1:4" ht="12.75" customHeight="1">
      <c r="A10" s="89"/>
      <c r="B10" s="98" t="s">
        <v>625</v>
      </c>
      <c r="D10" s="11"/>
    </row>
    <row r="11" spans="1:4" ht="12.75" customHeight="1">
      <c r="A11" s="89"/>
      <c r="B11" s="91" t="s">
        <v>265</v>
      </c>
      <c r="C11" s="95">
        <f>VLOOKUP($C$4,Data!$C$11:$AQ$300,5,0)</f>
        <v>23280</v>
      </c>
      <c r="D11" s="11"/>
    </row>
    <row r="12" spans="1:4" ht="12.75" customHeight="1">
      <c r="A12" s="89"/>
      <c r="B12" s="91" t="s">
        <v>266</v>
      </c>
      <c r="C12" s="95">
        <f>VLOOKUP($C$4,Data!$C$11:$AQ$300,6,0)</f>
        <v>121835</v>
      </c>
      <c r="D12" s="11"/>
    </row>
    <row r="13" spans="1:4" ht="12.75" customHeight="1">
      <c r="A13" s="89"/>
      <c r="B13" s="91" t="s">
        <v>267</v>
      </c>
      <c r="C13" s="95">
        <f>VLOOKUP($C$4,Data!$C$11:$AQ$300,7,0)</f>
        <v>23714</v>
      </c>
      <c r="D13" s="11"/>
    </row>
    <row r="14" spans="1:4" ht="12.75" customHeight="1">
      <c r="A14" s="89"/>
      <c r="B14" s="100" t="s">
        <v>198</v>
      </c>
      <c r="C14" s="95">
        <f>VLOOKUP($C$4,Data!$C$11:$AQ$300,8,0)</f>
        <v>0</v>
      </c>
    </row>
    <row r="15" spans="1:4" ht="12.75" customHeight="1">
      <c r="A15" s="89"/>
      <c r="B15" s="100" t="s">
        <v>199</v>
      </c>
      <c r="C15" s="95">
        <f>VLOOKUP($C$4,Data!$C$11:$AQ$300,9,0)</f>
        <v>2682</v>
      </c>
    </row>
    <row r="16" spans="1:4" ht="12.75" customHeight="1">
      <c r="A16" s="89"/>
      <c r="B16" s="91" t="s">
        <v>268</v>
      </c>
      <c r="C16" s="95">
        <f>VLOOKUP($C$4,Data!$C$11:$AQ$300,10,0)</f>
        <v>19750</v>
      </c>
    </row>
    <row r="17" spans="1:4" ht="12.75" customHeight="1">
      <c r="A17" s="89"/>
      <c r="B17" s="91" t="s">
        <v>269</v>
      </c>
      <c r="C17" s="95">
        <f>VLOOKUP($C$4,Data!$C$11:$AQ$300,11,0)</f>
        <v>9368</v>
      </c>
    </row>
    <row r="18" spans="1:4" ht="12.75" customHeight="1">
      <c r="A18" s="89"/>
      <c r="B18" s="91" t="s">
        <v>270</v>
      </c>
      <c r="C18" s="95">
        <f>VLOOKUP($C$4,Data!$C$11:$AQ$300,12,0)</f>
        <v>8743</v>
      </c>
    </row>
    <row r="19" spans="1:4" ht="12.75" customHeight="1">
      <c r="A19" s="89"/>
      <c r="B19" s="100" t="s">
        <v>200</v>
      </c>
      <c r="C19" s="95">
        <f>VLOOKUP($C$4,Data!$C$11:$AQ$300,13,0)</f>
        <v>3709</v>
      </c>
    </row>
    <row r="20" spans="1:4" ht="21" customHeight="1">
      <c r="A20" s="89"/>
      <c r="B20" s="101" t="s">
        <v>271</v>
      </c>
      <c r="C20" s="95"/>
    </row>
    <row r="21" spans="1:4" ht="12.75" customHeight="1">
      <c r="A21" s="89"/>
      <c r="B21" s="18" t="s">
        <v>971</v>
      </c>
      <c r="C21" s="95">
        <f>VLOOKUP($C$4,Data!$C$11:$AQ$300,14,0)</f>
        <v>32394.12</v>
      </c>
    </row>
    <row r="22" spans="1:4" ht="12.75" customHeight="1">
      <c r="A22" s="89"/>
      <c r="B22" s="102" t="s">
        <v>201</v>
      </c>
      <c r="C22" s="95">
        <f>VLOOKUP($C$4,Data!$C$11:$AQ$300,15,0)</f>
        <v>125996.35</v>
      </c>
    </row>
    <row r="23" spans="1:4" ht="12.75" customHeight="1">
      <c r="A23" s="89"/>
      <c r="B23" s="103" t="s">
        <v>202</v>
      </c>
      <c r="C23" s="95">
        <f>VLOOKUP($C$4,Data!$C$11:$AQ$300,16,0)</f>
        <v>-27902.95</v>
      </c>
    </row>
    <row r="24" spans="1:4" ht="12.75" customHeight="1">
      <c r="A24" s="89"/>
      <c r="B24" s="103" t="s">
        <v>203</v>
      </c>
      <c r="C24" s="95">
        <f>VLOOKUP($C$4,Data!$C$11:$AQ$300,17,0)</f>
        <v>5838.99</v>
      </c>
    </row>
    <row r="25" spans="1:4" s="9" customFormat="1" ht="12.75" customHeight="1">
      <c r="B25" s="101" t="s">
        <v>204</v>
      </c>
      <c r="C25" s="95">
        <f>VLOOKUP($C$4,Data!$C$11:$AQ$300,18,0)</f>
        <v>136326.51</v>
      </c>
    </row>
    <row r="26" spans="1:4" s="9" customFormat="1" ht="21" customHeight="1">
      <c r="B26" s="101" t="s">
        <v>272</v>
      </c>
      <c r="C26" s="95"/>
    </row>
    <row r="27" spans="1:4" s="9" customFormat="1" ht="12.75" customHeight="1">
      <c r="B27" s="18" t="s">
        <v>274</v>
      </c>
      <c r="C27" s="95">
        <f>VLOOKUP($C$4,Data!$C$11:$AQ$300,18,0)</f>
        <v>136326.51</v>
      </c>
    </row>
    <row r="28" spans="1:4" ht="12.75" customHeight="1">
      <c r="B28" s="18" t="s">
        <v>275</v>
      </c>
      <c r="C28" s="95">
        <f>VLOOKUP($C$4,Data!$C$11:$AQ$300,19,0)</f>
        <v>138108.33799999999</v>
      </c>
      <c r="D28" s="9"/>
    </row>
    <row r="29" spans="1:4" ht="12.75" customHeight="1">
      <c r="B29" s="18" t="s">
        <v>205</v>
      </c>
      <c r="C29" s="95">
        <f>VLOOKUP($C$4,Data!$C$11:$AQ$300,20,0)</f>
        <v>117392.0873</v>
      </c>
      <c r="D29" s="9"/>
    </row>
    <row r="30" spans="1:4" ht="12.75" customHeight="1">
      <c r="B30" s="33" t="s">
        <v>206</v>
      </c>
      <c r="C30" s="95">
        <f>VLOOKUP($C$4,Data!$C$11:$AQ$300,21,0)</f>
        <v>18934.422699999999</v>
      </c>
      <c r="D30" s="9"/>
    </row>
    <row r="31" spans="1:4" ht="12.75" customHeight="1">
      <c r="B31" s="33" t="s">
        <v>207</v>
      </c>
      <c r="C31" s="95">
        <f>VLOOKUP($C$4,Data!$C$11:$AQ$300,22,0)</f>
        <v>13254.095890000001</v>
      </c>
      <c r="D31" s="9"/>
    </row>
    <row r="32" spans="1:4" ht="12.75" customHeight="1">
      <c r="B32" s="33" t="s">
        <v>626</v>
      </c>
      <c r="C32" s="104">
        <f>VLOOKUP($C$4,Data!$C$11:$AQ$300,23,0)</f>
        <v>1.0960000000000001</v>
      </c>
      <c r="D32" s="9"/>
    </row>
    <row r="33" spans="2:4" ht="24" customHeight="1">
      <c r="B33" s="94" t="s">
        <v>273</v>
      </c>
      <c r="C33" s="95"/>
      <c r="D33" s="9"/>
    </row>
    <row r="34" spans="2:4" ht="12.75" customHeight="1">
      <c r="B34" s="33" t="s">
        <v>970</v>
      </c>
      <c r="C34" s="95">
        <f>VLOOKUP($C$4,Data!$C$11:$AQ$300,24,0)</f>
        <v>32677</v>
      </c>
      <c r="D34" s="9"/>
    </row>
    <row r="35" spans="2:4" ht="12.75" customHeight="1">
      <c r="B35" s="33" t="s">
        <v>627</v>
      </c>
      <c r="C35" s="95">
        <f>VLOOKUP($C$4,Data!$C$11:$AQ$300,25,0)</f>
        <v>151366.73844799999</v>
      </c>
      <c r="D35" s="9"/>
    </row>
    <row r="36" spans="2:4" ht="12.75" customHeight="1">
      <c r="B36" s="33" t="s">
        <v>628</v>
      </c>
      <c r="C36" s="95"/>
      <c r="D36" s="9"/>
    </row>
    <row r="37" spans="2:4" ht="12.75" customHeight="1">
      <c r="B37" s="105" t="s">
        <v>208</v>
      </c>
      <c r="C37" s="95">
        <f>VLOOKUP($C$4,Data!$C$11:$AQ$300,26,0)</f>
        <v>150484.92124912699</v>
      </c>
      <c r="D37" s="9"/>
    </row>
    <row r="38" spans="2:4" ht="12.75" customHeight="1">
      <c r="B38" s="105" t="str">
        <f>"- kronor per invånare (riksmedelvärde: "&amp;ROUND('Tabell 1'!G8,0)&amp; ")"</f>
        <v>- kronor per invånare (riksmedelvärde: 5326)</v>
      </c>
      <c r="C38" s="95">
        <f>VLOOKUP($C$4,Data!$C$11:$AQ$300,27,0)</f>
        <v>4605.2245080370503</v>
      </c>
      <c r="D38" s="9"/>
    </row>
    <row r="39" spans="2:4" ht="12.75" customHeight="1">
      <c r="B39" s="33" t="s">
        <v>209</v>
      </c>
      <c r="C39" s="95">
        <f>VLOOKUP($C$4,Data!$C$11:$AQ$300,28,0)</f>
        <v>-720.53536582890501</v>
      </c>
      <c r="D39" s="9"/>
    </row>
    <row r="40" spans="2:4" ht="18" customHeight="1">
      <c r="B40" s="106" t="s">
        <v>281</v>
      </c>
      <c r="C40" s="161">
        <f>VLOOKUP($C$4,Data!$C$11:$AQ$300,29,0)</f>
        <v>-23544934</v>
      </c>
      <c r="D40" s="9"/>
    </row>
    <row r="41" spans="2:4" ht="12.75" customHeight="1">
      <c r="B41" s="33"/>
      <c r="D41" s="9"/>
    </row>
    <row r="42" spans="2:4" ht="12.75" customHeight="1">
      <c r="B42" s="33"/>
      <c r="C42" s="95"/>
      <c r="D42" s="9"/>
    </row>
    <row r="43" spans="2:4" s="108" customFormat="1" ht="8.25" customHeight="1" thickBot="1">
      <c r="B43" s="25"/>
      <c r="C43" s="107"/>
      <c r="D43" s="25"/>
    </row>
    <row r="44" spans="2:4" hidden="1"/>
    <row r="45" spans="2:4" hidden="1"/>
    <row r="46" spans="2:4" hidden="1"/>
    <row r="47" spans="2:4" hidden="1"/>
    <row r="48" spans="2:4" hidden="1"/>
    <row r="49" spans="2:2" hidden="1"/>
    <row r="50" spans="2:2" hidden="1"/>
    <row r="51" spans="2:2" hidden="1">
      <c r="B51" s="109"/>
    </row>
    <row r="52" spans="2:2" hidden="1">
      <c r="B52" s="109"/>
    </row>
    <row r="53" spans="2:2" hidden="1"/>
    <row r="54" spans="2:2" hidden="1"/>
    <row r="55" spans="2:2" hidden="1"/>
    <row r="56" spans="2:2" hidden="1"/>
    <row r="57" spans="2:2" hidden="1"/>
    <row r="58" spans="2:2" hidden="1"/>
    <row r="59" spans="2:2" hidden="1"/>
    <row r="60" spans="2:2" hidden="1"/>
    <row r="61" spans="2:2" hidden="1"/>
    <row r="62" spans="2:2" hidden="1"/>
    <row r="63" spans="2:2" hidden="1"/>
    <row r="64" spans="2:2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</sheetData>
  <conditionalFormatting sqref="C6:C8 C20 C42">
    <cfRule type="cellIs" dxfId="1" priority="1" stopIfTrue="1" operator="lessThan">
      <formula>0</formula>
    </cfRule>
  </conditionalFormatting>
  <conditionalFormatting sqref="C26:C39"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drawing r:id="rId2"/>
  <legacyDrawing r:id="rId3"/>
  <controls>
    <mc:AlternateContent xmlns:mc="http://schemas.openxmlformats.org/markup-compatibility/2006">
      <mc:Choice Requires="x14">
        <control shapeId="6145" r:id="rId4" name="ComboBox1">
          <controlPr defaultSize="0" autoLine="0" linkedCell="C4" listFillRange="Data!C11:C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335280</xdr:colOff>
                <xdr:row>4</xdr:row>
                <xdr:rowOff>60960</xdr:rowOff>
              </to>
            </anchor>
          </controlPr>
        </control>
      </mc:Choice>
      <mc:Fallback>
        <control shapeId="6145" r:id="rId4" name="Combo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AG341"/>
  <sheetViews>
    <sheetView zoomScaleNormal="100" workbookViewId="0">
      <selection activeCell="A305" sqref="A305:XFD305"/>
    </sheetView>
  </sheetViews>
  <sheetFormatPr defaultColWidth="9.109375" defaultRowHeight="13.2"/>
  <cols>
    <col min="1" max="1" width="9.109375" style="122"/>
    <col min="2" max="2" width="5" style="11" bestFit="1" customWidth="1"/>
    <col min="3" max="3" width="14.6640625" style="11" bestFit="1" customWidth="1"/>
    <col min="4" max="4" width="9.109375" style="11"/>
    <col min="5" max="5" width="9.44140625" style="11" bestFit="1" customWidth="1"/>
    <col min="6" max="7" width="9.109375" style="11"/>
    <col min="8" max="8" width="11" style="11" bestFit="1" customWidth="1"/>
    <col min="9" max="9" width="10.109375" style="11" bestFit="1" customWidth="1"/>
    <col min="10" max="10" width="9" style="11" bestFit="1" customWidth="1"/>
    <col min="11" max="12" width="7.5546875" style="11" bestFit="1" customWidth="1"/>
    <col min="13" max="14" width="9.44140625" style="11" bestFit="1" customWidth="1"/>
    <col min="15" max="15" width="8.44140625" style="11" bestFit="1" customWidth="1"/>
    <col min="16" max="16" width="9.6640625" style="11" bestFit="1" customWidth="1"/>
    <col min="17" max="17" width="11.33203125" style="11" customWidth="1"/>
    <col min="18" max="18" width="8.109375" style="11" bestFit="1" customWidth="1"/>
    <col min="19" max="19" width="8.88671875" style="11" bestFit="1" customWidth="1"/>
    <col min="20" max="20" width="9.5546875" style="11" bestFit="1" customWidth="1"/>
    <col min="21" max="23" width="9.109375" style="11"/>
    <col min="24" max="24" width="9.6640625" style="11" bestFit="1" customWidth="1"/>
    <col min="25" max="25" width="9.109375" style="11"/>
    <col min="26" max="26" width="10.109375" style="11" bestFit="1" customWidth="1"/>
    <col min="27" max="27" width="9.5546875" style="11" bestFit="1" customWidth="1"/>
    <col min="28" max="29" width="10.109375" style="11" bestFit="1" customWidth="1"/>
    <col min="30" max="30" width="9" style="11" bestFit="1" customWidth="1"/>
    <col min="31" max="31" width="11.109375" style="11" bestFit="1" customWidth="1"/>
    <col min="32" max="32" width="12.6640625" style="11" bestFit="1" customWidth="1"/>
    <col min="33" max="33" width="14.6640625" style="11" bestFit="1" customWidth="1"/>
    <col min="34" max="34" width="10" style="11" bestFit="1" customWidth="1"/>
    <col min="35" max="35" width="9.88671875" style="11" bestFit="1" customWidth="1"/>
    <col min="36" max="36" width="9.6640625" style="11" bestFit="1" customWidth="1"/>
    <col min="37" max="37" width="9" style="11" bestFit="1" customWidth="1"/>
    <col min="38" max="38" width="12" style="11" bestFit="1" customWidth="1"/>
    <col min="39" max="39" width="11.88671875" style="11" bestFit="1" customWidth="1"/>
    <col min="40" max="41" width="7.88671875" style="11" bestFit="1" customWidth="1"/>
    <col min="42" max="16384" width="9.109375" style="11"/>
  </cols>
  <sheetData>
    <row r="1" spans="1:33" ht="14.4">
      <c r="C1" s="110" t="s">
        <v>210</v>
      </c>
      <c r="D1" s="47" t="s">
        <v>10</v>
      </c>
      <c r="E1" s="10" t="s">
        <v>211</v>
      </c>
      <c r="F1" s="10" t="s">
        <v>8</v>
      </c>
      <c r="G1" s="210" t="s">
        <v>257</v>
      </c>
      <c r="H1" s="211"/>
      <c r="I1" s="211"/>
      <c r="J1" s="211"/>
      <c r="K1" s="211"/>
      <c r="L1" s="211"/>
      <c r="M1" s="211"/>
      <c r="N1" s="211"/>
      <c r="O1" s="211"/>
      <c r="P1" s="212" t="s">
        <v>212</v>
      </c>
      <c r="Q1" s="213"/>
      <c r="R1" s="213"/>
      <c r="S1" s="213"/>
      <c r="T1" s="213"/>
      <c r="U1" s="10" t="s">
        <v>8</v>
      </c>
      <c r="V1" s="10" t="s">
        <v>82</v>
      </c>
      <c r="W1" s="10" t="s">
        <v>83</v>
      </c>
      <c r="X1" s="10" t="s">
        <v>83</v>
      </c>
      <c r="Y1" s="10" t="s">
        <v>9</v>
      </c>
      <c r="Z1" s="34" t="s">
        <v>213</v>
      </c>
      <c r="AA1" s="10" t="s">
        <v>10</v>
      </c>
      <c r="AB1" s="10" t="s">
        <v>10</v>
      </c>
      <c r="AC1" s="10" t="s">
        <v>10</v>
      </c>
      <c r="AD1" s="10" t="s">
        <v>12</v>
      </c>
      <c r="AE1" s="10" t="s">
        <v>12</v>
      </c>
      <c r="AF1" s="10"/>
    </row>
    <row r="2" spans="1:33">
      <c r="C2" s="111"/>
      <c r="D2" s="47" t="s">
        <v>16</v>
      </c>
      <c r="E2" s="10" t="s">
        <v>214</v>
      </c>
      <c r="F2" s="10" t="s">
        <v>14</v>
      </c>
      <c r="G2" s="10" t="s">
        <v>215</v>
      </c>
      <c r="H2" s="10" t="s">
        <v>216</v>
      </c>
      <c r="I2" s="209" t="s">
        <v>217</v>
      </c>
      <c r="J2" s="209"/>
      <c r="K2" s="209"/>
      <c r="L2" s="10" t="s">
        <v>123</v>
      </c>
      <c r="M2" s="10" t="s">
        <v>211</v>
      </c>
      <c r="N2" s="10" t="s">
        <v>211</v>
      </c>
      <c r="O2" s="10" t="s">
        <v>125</v>
      </c>
      <c r="P2" s="10" t="s">
        <v>84</v>
      </c>
      <c r="Q2" s="112" t="s">
        <v>218</v>
      </c>
      <c r="R2" s="112" t="s">
        <v>218</v>
      </c>
      <c r="S2" s="15" t="s">
        <v>219</v>
      </c>
      <c r="T2" s="10" t="s">
        <v>87</v>
      </c>
      <c r="U2" s="10" t="s">
        <v>14</v>
      </c>
      <c r="V2" s="10" t="s">
        <v>88</v>
      </c>
      <c r="W2" s="10" t="s">
        <v>89</v>
      </c>
      <c r="X2" s="10" t="s">
        <v>89</v>
      </c>
      <c r="Y2" s="10" t="s">
        <v>15</v>
      </c>
      <c r="Z2" s="112"/>
      <c r="AA2" s="10" t="s">
        <v>16</v>
      </c>
      <c r="AB2" s="10" t="s">
        <v>16</v>
      </c>
      <c r="AC2" s="10" t="s">
        <v>16</v>
      </c>
      <c r="AD2" s="10" t="s">
        <v>220</v>
      </c>
      <c r="AE2" s="10" t="s">
        <v>282</v>
      </c>
      <c r="AF2" s="10"/>
    </row>
    <row r="3" spans="1:33">
      <c r="C3" s="111"/>
      <c r="D3" s="47" t="s">
        <v>221</v>
      </c>
      <c r="E3" s="16" t="s">
        <v>167</v>
      </c>
      <c r="F3" s="10" t="s">
        <v>20</v>
      </c>
      <c r="G3" s="10" t="s">
        <v>126</v>
      </c>
      <c r="H3" s="10" t="s">
        <v>222</v>
      </c>
      <c r="I3" s="10" t="s">
        <v>223</v>
      </c>
      <c r="J3" s="214" t="s">
        <v>224</v>
      </c>
      <c r="K3" s="214"/>
      <c r="L3" s="10" t="s">
        <v>130</v>
      </c>
      <c r="M3" s="10" t="s">
        <v>225</v>
      </c>
      <c r="N3" s="10" t="s">
        <v>226</v>
      </c>
      <c r="O3" s="10" t="s">
        <v>133</v>
      </c>
      <c r="P3" s="10" t="s">
        <v>90</v>
      </c>
      <c r="Q3" s="15" t="s">
        <v>227</v>
      </c>
      <c r="R3" s="15" t="s">
        <v>228</v>
      </c>
      <c r="S3" s="15" t="s">
        <v>88</v>
      </c>
      <c r="T3" s="10" t="s">
        <v>229</v>
      </c>
      <c r="U3" s="10" t="s">
        <v>20</v>
      </c>
      <c r="V3" s="10" t="s">
        <v>94</v>
      </c>
      <c r="W3" s="10" t="s">
        <v>88</v>
      </c>
      <c r="X3" s="10" t="s">
        <v>88</v>
      </c>
      <c r="Y3" s="10" t="s">
        <v>21</v>
      </c>
      <c r="Z3" s="113"/>
      <c r="AA3" s="10" t="s">
        <v>230</v>
      </c>
      <c r="AB3" s="10" t="s">
        <v>231</v>
      </c>
      <c r="AC3" s="10" t="s">
        <v>231</v>
      </c>
      <c r="AD3" s="10" t="s">
        <v>18</v>
      </c>
      <c r="AE3" s="10" t="s">
        <v>23</v>
      </c>
      <c r="AF3" s="10"/>
    </row>
    <row r="4" spans="1:33">
      <c r="C4" s="111"/>
      <c r="D4" s="47" t="s">
        <v>232</v>
      </c>
      <c r="E4" s="16"/>
      <c r="F4" s="10" t="s">
        <v>233</v>
      </c>
      <c r="G4" s="10" t="s">
        <v>234</v>
      </c>
      <c r="H4" s="10" t="s">
        <v>235</v>
      </c>
      <c r="I4" s="10" t="s">
        <v>236</v>
      </c>
      <c r="J4" s="215" t="s">
        <v>237</v>
      </c>
      <c r="K4" s="215"/>
      <c r="L4" s="10"/>
      <c r="M4" s="47"/>
      <c r="N4" s="47"/>
      <c r="O4" s="10" t="s">
        <v>55</v>
      </c>
      <c r="P4" s="10" t="s">
        <v>99</v>
      </c>
      <c r="Q4" s="15" t="s">
        <v>55</v>
      </c>
      <c r="R4" s="15" t="s">
        <v>238</v>
      </c>
      <c r="S4" s="15" t="s">
        <v>16</v>
      </c>
      <c r="T4" s="10" t="s">
        <v>88</v>
      </c>
      <c r="U4" s="10" t="s">
        <v>233</v>
      </c>
      <c r="V4" s="114" t="s">
        <v>239</v>
      </c>
      <c r="W4" s="10" t="s">
        <v>94</v>
      </c>
      <c r="X4" s="10" t="s">
        <v>240</v>
      </c>
      <c r="Y4" s="10" t="s">
        <v>24</v>
      </c>
      <c r="Z4" s="15"/>
      <c r="AA4" s="10" t="s">
        <v>241</v>
      </c>
      <c r="AB4" s="10" t="s">
        <v>242</v>
      </c>
      <c r="AC4" s="10" t="s">
        <v>242</v>
      </c>
      <c r="AD4" s="10" t="s">
        <v>243</v>
      </c>
      <c r="AE4" s="10"/>
      <c r="AF4" s="10"/>
    </row>
    <row r="5" spans="1:33">
      <c r="C5" s="111"/>
      <c r="D5" s="47" t="s">
        <v>167</v>
      </c>
      <c r="E5" s="39"/>
      <c r="F5" s="10" t="s">
        <v>167</v>
      </c>
      <c r="G5" s="10" t="s">
        <v>244</v>
      </c>
      <c r="H5" s="10" t="s">
        <v>237</v>
      </c>
      <c r="I5" s="10" t="s">
        <v>139</v>
      </c>
      <c r="J5" s="10" t="s">
        <v>245</v>
      </c>
      <c r="K5" s="10" t="s">
        <v>246</v>
      </c>
      <c r="L5" s="10"/>
      <c r="M5" s="10"/>
      <c r="N5" s="10"/>
      <c r="O5" s="10" t="s">
        <v>142</v>
      </c>
      <c r="P5" s="10" t="s">
        <v>247</v>
      </c>
      <c r="Q5" s="15" t="s">
        <v>248</v>
      </c>
      <c r="R5" s="15" t="s">
        <v>249</v>
      </c>
      <c r="S5" s="15" t="s">
        <v>250</v>
      </c>
      <c r="T5" s="10" t="s">
        <v>94</v>
      </c>
      <c r="U5" s="10" t="s">
        <v>167</v>
      </c>
      <c r="V5" s="10"/>
      <c r="W5" s="15"/>
      <c r="X5" s="114" t="s">
        <v>251</v>
      </c>
      <c r="Y5" s="10"/>
      <c r="Z5" s="15"/>
      <c r="AA5" s="10" t="s">
        <v>167</v>
      </c>
      <c r="AB5" s="10" t="s">
        <v>167</v>
      </c>
      <c r="AC5" s="10" t="s">
        <v>252</v>
      </c>
      <c r="AD5" s="10" t="s">
        <v>252</v>
      </c>
      <c r="AF5" s="10"/>
    </row>
    <row r="6" spans="1:33">
      <c r="C6" s="9"/>
      <c r="D6" s="47"/>
      <c r="E6" s="15"/>
      <c r="F6" s="10"/>
      <c r="G6" s="10" t="s">
        <v>253</v>
      </c>
      <c r="H6" s="10"/>
      <c r="I6" s="10" t="s">
        <v>94</v>
      </c>
      <c r="J6" s="10" t="s">
        <v>148</v>
      </c>
      <c r="K6" s="10" t="s">
        <v>148</v>
      </c>
      <c r="L6" s="10"/>
      <c r="M6" s="10"/>
      <c r="N6" s="10"/>
      <c r="O6" s="10" t="s">
        <v>146</v>
      </c>
      <c r="P6" s="47"/>
      <c r="Q6" s="15"/>
      <c r="R6" s="15" t="s">
        <v>138</v>
      </c>
      <c r="S6" s="15"/>
      <c r="T6" s="47"/>
      <c r="U6" s="47"/>
      <c r="V6" s="47"/>
      <c r="W6" s="47"/>
      <c r="X6" s="47"/>
      <c r="Y6" s="47"/>
      <c r="Z6" s="15"/>
      <c r="AA6" s="10"/>
      <c r="AB6" s="47"/>
      <c r="AC6" s="15"/>
      <c r="AD6" s="15"/>
      <c r="AE6" s="10"/>
      <c r="AF6" s="10"/>
    </row>
    <row r="7" spans="1:33">
      <c r="C7" s="9"/>
      <c r="D7" s="47"/>
      <c r="E7" s="15"/>
      <c r="F7" s="10"/>
      <c r="G7" s="10" t="s">
        <v>254</v>
      </c>
      <c r="H7" s="10" t="s">
        <v>255</v>
      </c>
      <c r="I7" s="10"/>
      <c r="J7" s="10"/>
      <c r="K7" s="10"/>
      <c r="L7" s="10"/>
      <c r="M7" s="10"/>
      <c r="N7" s="10"/>
      <c r="O7" s="10" t="s">
        <v>149</v>
      </c>
      <c r="P7" s="10"/>
      <c r="Q7" s="15"/>
      <c r="R7" s="15" t="s">
        <v>143</v>
      </c>
      <c r="S7" s="15"/>
      <c r="T7" s="10"/>
      <c r="U7" s="10"/>
      <c r="V7" s="39"/>
      <c r="W7" s="34"/>
      <c r="X7" s="39"/>
      <c r="Y7" s="15"/>
      <c r="Z7" s="15"/>
      <c r="AA7" s="10"/>
      <c r="AB7" s="47"/>
      <c r="AC7" s="15"/>
      <c r="AD7" s="15"/>
      <c r="AE7" s="114"/>
      <c r="AF7" s="10"/>
    </row>
    <row r="8" spans="1:33">
      <c r="C8" s="9"/>
      <c r="D8" s="47"/>
      <c r="E8" s="15"/>
      <c r="F8" s="10"/>
      <c r="G8" s="10" t="s">
        <v>256</v>
      </c>
      <c r="H8" s="47"/>
      <c r="I8" s="10"/>
      <c r="J8" s="10"/>
      <c r="K8" s="10"/>
      <c r="L8" s="10"/>
      <c r="M8" s="10"/>
      <c r="N8" s="10"/>
      <c r="O8" s="10" t="s">
        <v>150</v>
      </c>
      <c r="P8" s="10"/>
      <c r="Q8" s="15"/>
      <c r="R8" s="15"/>
      <c r="S8" s="15"/>
      <c r="T8" s="15"/>
      <c r="U8" s="15"/>
      <c r="V8" s="15"/>
      <c r="W8" s="15"/>
      <c r="X8" s="15"/>
      <c r="Y8" s="39"/>
      <c r="Z8" s="15"/>
      <c r="AA8" s="10"/>
      <c r="AB8" s="10"/>
      <c r="AC8" s="15"/>
      <c r="AD8" s="15"/>
      <c r="AE8" s="15"/>
      <c r="AF8" s="15"/>
    </row>
    <row r="9" spans="1:33">
      <c r="C9" s="9"/>
      <c r="D9" s="47"/>
      <c r="E9" s="15"/>
      <c r="F9" s="15"/>
      <c r="G9" s="47"/>
      <c r="H9" s="10"/>
      <c r="I9" s="10"/>
      <c r="J9" s="10"/>
      <c r="K9" s="10"/>
      <c r="L9" s="10"/>
      <c r="M9" s="10"/>
      <c r="N9" s="10"/>
      <c r="O9" s="10"/>
      <c r="P9" s="10"/>
      <c r="Q9" s="115"/>
      <c r="R9" s="115"/>
      <c r="S9" s="115"/>
      <c r="T9" s="10"/>
      <c r="U9" s="10"/>
      <c r="V9" s="15"/>
      <c r="W9" s="15"/>
      <c r="X9" s="15"/>
      <c r="Y9" s="15"/>
      <c r="Z9" s="15"/>
      <c r="AA9" s="10"/>
      <c r="AB9" s="10"/>
      <c r="AC9" s="15"/>
      <c r="AD9" s="15"/>
      <c r="AE9" s="15"/>
      <c r="AF9" s="15"/>
    </row>
    <row r="10" spans="1:33">
      <c r="B10" s="42"/>
      <c r="C10" s="116">
        <v>1</v>
      </c>
      <c r="D10" s="117">
        <v>2</v>
      </c>
      <c r="E10" s="117">
        <v>3</v>
      </c>
      <c r="F10" s="117">
        <v>4</v>
      </c>
      <c r="G10" s="117">
        <v>5</v>
      </c>
      <c r="H10" s="117">
        <v>6</v>
      </c>
      <c r="I10" s="117">
        <v>7</v>
      </c>
      <c r="J10" s="117">
        <v>8</v>
      </c>
      <c r="K10" s="117">
        <v>9</v>
      </c>
      <c r="L10" s="117">
        <v>10</v>
      </c>
      <c r="M10" s="117">
        <v>11</v>
      </c>
      <c r="N10" s="117">
        <v>12</v>
      </c>
      <c r="O10" s="117">
        <v>13</v>
      </c>
      <c r="P10" s="117">
        <v>14</v>
      </c>
      <c r="Q10" s="117">
        <v>15</v>
      </c>
      <c r="R10" s="117">
        <v>16</v>
      </c>
      <c r="S10" s="117">
        <v>17</v>
      </c>
      <c r="T10" s="117">
        <v>18</v>
      </c>
      <c r="U10" s="117">
        <v>19</v>
      </c>
      <c r="V10" s="117">
        <v>20</v>
      </c>
      <c r="W10" s="117">
        <v>21</v>
      </c>
      <c r="X10" s="117">
        <v>22</v>
      </c>
      <c r="Y10" s="117">
        <v>23</v>
      </c>
      <c r="Z10" s="117">
        <v>24</v>
      </c>
      <c r="AA10" s="117">
        <v>25</v>
      </c>
      <c r="AB10" s="117">
        <v>26</v>
      </c>
      <c r="AC10" s="117">
        <v>27</v>
      </c>
      <c r="AD10" s="117">
        <v>28</v>
      </c>
      <c r="AE10" s="117">
        <v>29</v>
      </c>
      <c r="AF10" s="117"/>
    </row>
    <row r="11" spans="1:33">
      <c r="A11" s="18" t="s">
        <v>629</v>
      </c>
      <c r="B11" s="18" t="s">
        <v>630</v>
      </c>
      <c r="C11" s="18" t="s">
        <v>287</v>
      </c>
      <c r="D11" s="18">
        <v>469883.891</v>
      </c>
      <c r="E11" s="18">
        <v>57915</v>
      </c>
      <c r="F11" s="18">
        <v>527798.89099999995</v>
      </c>
      <c r="G11" s="18">
        <v>229957</v>
      </c>
      <c r="H11" s="18">
        <v>144727</v>
      </c>
      <c r="I11" s="18">
        <v>21634</v>
      </c>
      <c r="J11" s="18">
        <v>19476</v>
      </c>
      <c r="K11" s="18">
        <v>0</v>
      </c>
      <c r="L11" s="18">
        <v>170</v>
      </c>
      <c r="M11" s="18">
        <v>59973</v>
      </c>
      <c r="N11" s="18">
        <v>57915</v>
      </c>
      <c r="O11" s="18">
        <v>1970</v>
      </c>
      <c r="P11" s="18">
        <v>319985.1655</v>
      </c>
      <c r="Q11" s="18">
        <v>157961.45000000001</v>
      </c>
      <c r="R11" s="18">
        <v>-52796.05</v>
      </c>
      <c r="S11" s="18">
        <v>39032.339999999997</v>
      </c>
      <c r="T11" s="18">
        <v>464182.90549999999</v>
      </c>
      <c r="U11" s="18">
        <v>527798.89099999995</v>
      </c>
      <c r="V11" s="18">
        <v>448629.05735000002</v>
      </c>
      <c r="W11" s="18">
        <v>15553.84815</v>
      </c>
      <c r="X11" s="18">
        <v>10887.693705</v>
      </c>
      <c r="Y11" s="18">
        <v>1.0209999999999999</v>
      </c>
      <c r="Z11" s="18">
        <v>94843</v>
      </c>
      <c r="AA11" s="18">
        <v>538882.66771099996</v>
      </c>
      <c r="AB11" s="18">
        <v>535743.29898683704</v>
      </c>
      <c r="AC11" s="18">
        <v>5648.7384307417196</v>
      </c>
      <c r="AD11" s="18">
        <v>322.97855687575998</v>
      </c>
      <c r="AE11" s="18">
        <v>30632255</v>
      </c>
      <c r="AF11" s="169"/>
    </row>
    <row r="12" spans="1:33">
      <c r="A12" s="18" t="s">
        <v>629</v>
      </c>
      <c r="B12" s="18" t="s">
        <v>631</v>
      </c>
      <c r="C12" s="18" t="s">
        <v>299</v>
      </c>
      <c r="D12" s="18">
        <v>129365.338</v>
      </c>
      <c r="E12" s="18">
        <v>8743</v>
      </c>
      <c r="F12" s="18">
        <v>138108.33799999999</v>
      </c>
      <c r="G12" s="18">
        <v>23280</v>
      </c>
      <c r="H12" s="18">
        <v>121835</v>
      </c>
      <c r="I12" s="18">
        <v>23714</v>
      </c>
      <c r="J12" s="18">
        <v>0</v>
      </c>
      <c r="K12" s="18">
        <v>2682</v>
      </c>
      <c r="L12" s="18">
        <v>19750</v>
      </c>
      <c r="M12" s="18">
        <v>9368</v>
      </c>
      <c r="N12" s="18">
        <v>8743</v>
      </c>
      <c r="O12" s="18">
        <v>3709</v>
      </c>
      <c r="P12" s="18">
        <v>32394.12</v>
      </c>
      <c r="Q12" s="18">
        <v>125996.35</v>
      </c>
      <c r="R12" s="18">
        <v>-27902.95</v>
      </c>
      <c r="S12" s="18">
        <v>5838.99</v>
      </c>
      <c r="T12" s="18">
        <v>136326.51</v>
      </c>
      <c r="U12" s="18">
        <v>138108.33799999999</v>
      </c>
      <c r="V12" s="18">
        <v>117392.0873</v>
      </c>
      <c r="W12" s="18">
        <v>18934.422699999999</v>
      </c>
      <c r="X12" s="18">
        <v>13254.095890000001</v>
      </c>
      <c r="Y12" s="18">
        <v>1.0960000000000001</v>
      </c>
      <c r="Z12" s="18">
        <v>32677</v>
      </c>
      <c r="AA12" s="18">
        <v>151366.73844799999</v>
      </c>
      <c r="AB12" s="18">
        <v>150484.92124912699</v>
      </c>
      <c r="AC12" s="18">
        <v>4605.2245080370503</v>
      </c>
      <c r="AD12" s="18">
        <v>-720.53536582890501</v>
      </c>
      <c r="AE12" s="18">
        <v>-23544934</v>
      </c>
      <c r="AF12" s="18"/>
      <c r="AG12" s="18"/>
    </row>
    <row r="13" spans="1:33">
      <c r="A13" s="18" t="s">
        <v>629</v>
      </c>
      <c r="B13" s="18" t="s">
        <v>632</v>
      </c>
      <c r="C13" s="18" t="s">
        <v>300</v>
      </c>
      <c r="D13" s="18">
        <v>156318.272</v>
      </c>
      <c r="E13" s="18">
        <v>9226</v>
      </c>
      <c r="F13" s="18">
        <v>165544.272</v>
      </c>
      <c r="G13" s="18">
        <v>83431</v>
      </c>
      <c r="H13" s="18">
        <v>103899</v>
      </c>
      <c r="I13" s="18">
        <v>107275</v>
      </c>
      <c r="J13" s="18">
        <v>0</v>
      </c>
      <c r="K13" s="18">
        <v>10819</v>
      </c>
      <c r="L13" s="18">
        <v>104536</v>
      </c>
      <c r="M13" s="18">
        <v>12982</v>
      </c>
      <c r="N13" s="18">
        <v>9226</v>
      </c>
      <c r="O13" s="18">
        <v>0</v>
      </c>
      <c r="P13" s="18">
        <v>116094.2365</v>
      </c>
      <c r="Q13" s="18">
        <v>188694.05</v>
      </c>
      <c r="R13" s="18">
        <v>-99890.3</v>
      </c>
      <c r="S13" s="18">
        <v>5635.16</v>
      </c>
      <c r="T13" s="18">
        <v>210533.1465</v>
      </c>
      <c r="U13" s="18">
        <v>165544.272</v>
      </c>
      <c r="V13" s="18">
        <v>140712.6312</v>
      </c>
      <c r="W13" s="18">
        <v>69820.515299999999</v>
      </c>
      <c r="X13" s="18">
        <v>48874.360710000001</v>
      </c>
      <c r="Y13" s="18">
        <v>1.2949999999999999</v>
      </c>
      <c r="Z13" s="18">
        <v>28861</v>
      </c>
      <c r="AA13" s="18">
        <v>214379.83223999999</v>
      </c>
      <c r="AB13" s="18">
        <v>213130.919664496</v>
      </c>
      <c r="AC13" s="18">
        <v>7384.7378699454503</v>
      </c>
      <c r="AD13" s="18">
        <v>2058.9779960794899</v>
      </c>
      <c r="AE13" s="18">
        <v>59424164</v>
      </c>
      <c r="AF13" s="18"/>
      <c r="AG13" s="18"/>
    </row>
    <row r="14" spans="1:33">
      <c r="A14" s="18" t="s">
        <v>629</v>
      </c>
      <c r="B14" s="18" t="s">
        <v>633</v>
      </c>
      <c r="C14" s="18" t="s">
        <v>301</v>
      </c>
      <c r="D14" s="18">
        <v>353499.85</v>
      </c>
      <c r="E14" s="18">
        <v>43492</v>
      </c>
      <c r="F14" s="18">
        <v>396991.85</v>
      </c>
      <c r="G14" s="18">
        <v>174976</v>
      </c>
      <c r="H14" s="18">
        <v>143884</v>
      </c>
      <c r="I14" s="18">
        <v>196654</v>
      </c>
      <c r="J14" s="18">
        <v>0</v>
      </c>
      <c r="K14" s="18">
        <v>0</v>
      </c>
      <c r="L14" s="18">
        <v>176269</v>
      </c>
      <c r="M14" s="18">
        <v>85981</v>
      </c>
      <c r="N14" s="18">
        <v>43492</v>
      </c>
      <c r="O14" s="18">
        <v>0</v>
      </c>
      <c r="P14" s="18">
        <v>243479.10399999999</v>
      </c>
      <c r="Q14" s="18">
        <v>289457.3</v>
      </c>
      <c r="R14" s="18">
        <v>-222912.5</v>
      </c>
      <c r="S14" s="18">
        <v>22351.43</v>
      </c>
      <c r="T14" s="18">
        <v>332375.33399999997</v>
      </c>
      <c r="U14" s="18">
        <v>396991.85</v>
      </c>
      <c r="V14" s="18">
        <v>337443.07250000001</v>
      </c>
      <c r="W14" s="18">
        <v>-5067.7384999999804</v>
      </c>
      <c r="X14" s="18">
        <v>-3547.4169499999798</v>
      </c>
      <c r="Y14" s="18">
        <v>0.99099999999999999</v>
      </c>
      <c r="Z14" s="18">
        <v>93370</v>
      </c>
      <c r="AA14" s="18">
        <v>393418.92335</v>
      </c>
      <c r="AB14" s="18">
        <v>391126.98275242001</v>
      </c>
      <c r="AC14" s="18">
        <v>4189.0005649825498</v>
      </c>
      <c r="AD14" s="18">
        <v>-1136.7593088834101</v>
      </c>
      <c r="AE14" s="18">
        <v>-106139217</v>
      </c>
      <c r="AF14" s="18"/>
      <c r="AG14" s="18"/>
    </row>
    <row r="15" spans="1:33">
      <c r="A15" s="18" t="s">
        <v>629</v>
      </c>
      <c r="B15" s="18" t="s">
        <v>634</v>
      </c>
      <c r="C15" s="18" t="s">
        <v>302</v>
      </c>
      <c r="D15" s="18">
        <v>388483.48300000001</v>
      </c>
      <c r="E15" s="18">
        <v>44015</v>
      </c>
      <c r="F15" s="18">
        <v>432498.48300000001</v>
      </c>
      <c r="G15" s="18">
        <v>187019</v>
      </c>
      <c r="H15" s="18">
        <v>142504</v>
      </c>
      <c r="I15" s="18">
        <v>226855</v>
      </c>
      <c r="J15" s="18">
        <v>0</v>
      </c>
      <c r="K15" s="18">
        <v>14334</v>
      </c>
      <c r="L15" s="18">
        <v>221078</v>
      </c>
      <c r="M15" s="18">
        <v>48128</v>
      </c>
      <c r="N15" s="18">
        <v>44015</v>
      </c>
      <c r="O15" s="18">
        <v>1643</v>
      </c>
      <c r="P15" s="18">
        <v>260236.93849999999</v>
      </c>
      <c r="Q15" s="18">
        <v>326139.05</v>
      </c>
      <c r="R15" s="18">
        <v>-230221.65</v>
      </c>
      <c r="S15" s="18">
        <v>29230.99</v>
      </c>
      <c r="T15" s="18">
        <v>385385.3285</v>
      </c>
      <c r="U15" s="18">
        <v>432498.48300000001</v>
      </c>
      <c r="V15" s="18">
        <v>367623.71055000002</v>
      </c>
      <c r="W15" s="18">
        <v>17761.617949999902</v>
      </c>
      <c r="X15" s="18">
        <v>12433.1325649999</v>
      </c>
      <c r="Y15" s="18">
        <v>1.0289999999999999</v>
      </c>
      <c r="Z15" s="18">
        <v>113055</v>
      </c>
      <c r="AA15" s="18">
        <v>445040.93900700001</v>
      </c>
      <c r="AB15" s="18">
        <v>442448.26403597998</v>
      </c>
      <c r="AC15" s="18">
        <v>3913.5665298835102</v>
      </c>
      <c r="AD15" s="18">
        <v>-1412.19334398245</v>
      </c>
      <c r="AE15" s="18">
        <v>-159655519</v>
      </c>
      <c r="AF15" s="18"/>
      <c r="AG15" s="18"/>
    </row>
    <row r="16" spans="1:33">
      <c r="A16" s="18" t="s">
        <v>629</v>
      </c>
      <c r="B16" s="18" t="s">
        <v>635</v>
      </c>
      <c r="C16" s="18" t="s">
        <v>303</v>
      </c>
      <c r="D16" s="18">
        <v>353937.15700000001</v>
      </c>
      <c r="E16" s="18">
        <v>34439</v>
      </c>
      <c r="F16" s="18">
        <v>388376.15700000001</v>
      </c>
      <c r="G16" s="18">
        <v>144799</v>
      </c>
      <c r="H16" s="18">
        <v>205079</v>
      </c>
      <c r="I16" s="18">
        <v>146240</v>
      </c>
      <c r="J16" s="18">
        <v>0</v>
      </c>
      <c r="K16" s="18">
        <v>7262</v>
      </c>
      <c r="L16" s="18">
        <v>138258</v>
      </c>
      <c r="M16" s="18">
        <v>47050</v>
      </c>
      <c r="N16" s="18">
        <v>34439</v>
      </c>
      <c r="O16" s="18">
        <v>119</v>
      </c>
      <c r="P16" s="18">
        <v>201487.80850000001</v>
      </c>
      <c r="Q16" s="18">
        <v>304793.84999999998</v>
      </c>
      <c r="R16" s="18">
        <v>-157612.95000000001</v>
      </c>
      <c r="S16" s="18">
        <v>21274.65</v>
      </c>
      <c r="T16" s="18">
        <v>369943.35849999997</v>
      </c>
      <c r="U16" s="18">
        <v>388376.15700000001</v>
      </c>
      <c r="V16" s="18">
        <v>330119.73345</v>
      </c>
      <c r="W16" s="18">
        <v>39823.625050000002</v>
      </c>
      <c r="X16" s="18">
        <v>27876.537534999999</v>
      </c>
      <c r="Y16" s="18">
        <v>1.0720000000000001</v>
      </c>
      <c r="Z16" s="18">
        <v>81034</v>
      </c>
      <c r="AA16" s="18">
        <v>416339.24030399998</v>
      </c>
      <c r="AB16" s="18">
        <v>413913.77281734999</v>
      </c>
      <c r="AC16" s="18">
        <v>5107.9025201440099</v>
      </c>
      <c r="AD16" s="18">
        <v>-217.85735372194401</v>
      </c>
      <c r="AE16" s="18">
        <v>-17653853</v>
      </c>
      <c r="AF16" s="18"/>
      <c r="AG16" s="18"/>
    </row>
    <row r="17" spans="1:33">
      <c r="A17" s="18" t="s">
        <v>629</v>
      </c>
      <c r="B17" s="18" t="s">
        <v>636</v>
      </c>
      <c r="C17" s="18" t="s">
        <v>304</v>
      </c>
      <c r="D17" s="18">
        <v>224376.11199999999</v>
      </c>
      <c r="E17" s="18">
        <v>16460</v>
      </c>
      <c r="F17" s="18">
        <v>240836.11199999999</v>
      </c>
      <c r="G17" s="18">
        <v>94185</v>
      </c>
      <c r="H17" s="18">
        <v>61639</v>
      </c>
      <c r="I17" s="18">
        <v>16297</v>
      </c>
      <c r="J17" s="18">
        <v>0</v>
      </c>
      <c r="K17" s="18">
        <v>2694</v>
      </c>
      <c r="L17" s="18">
        <v>2112</v>
      </c>
      <c r="M17" s="18">
        <v>16</v>
      </c>
      <c r="N17" s="18">
        <v>16460</v>
      </c>
      <c r="O17" s="18">
        <v>2490</v>
      </c>
      <c r="P17" s="18">
        <v>131058.42750000001</v>
      </c>
      <c r="Q17" s="18">
        <v>68535.5</v>
      </c>
      <c r="R17" s="18">
        <v>-3925.3</v>
      </c>
      <c r="S17" s="18">
        <v>13988.28</v>
      </c>
      <c r="T17" s="18">
        <v>209656.9075</v>
      </c>
      <c r="U17" s="18">
        <v>240836.11199999999</v>
      </c>
      <c r="V17" s="18">
        <v>204710.69519999999</v>
      </c>
      <c r="W17" s="18">
        <v>4946.2123000000101</v>
      </c>
      <c r="X17" s="18">
        <v>3462.34861000001</v>
      </c>
      <c r="Y17" s="18">
        <v>1.014</v>
      </c>
      <c r="Z17" s="18">
        <v>48021</v>
      </c>
      <c r="AA17" s="18">
        <v>244207.817568</v>
      </c>
      <c r="AB17" s="18">
        <v>242785.13610020399</v>
      </c>
      <c r="AC17" s="18">
        <v>5055.8117511131304</v>
      </c>
      <c r="AD17" s="18">
        <v>-269.94812275282902</v>
      </c>
      <c r="AE17" s="18">
        <v>-12963179</v>
      </c>
      <c r="AF17" s="18"/>
      <c r="AG17" s="18"/>
    </row>
    <row r="18" spans="1:33">
      <c r="A18" s="18" t="s">
        <v>629</v>
      </c>
      <c r="B18" s="18" t="s">
        <v>637</v>
      </c>
      <c r="C18" s="18" t="s">
        <v>305</v>
      </c>
      <c r="D18" s="18">
        <v>365962.27500000002</v>
      </c>
      <c r="E18" s="18">
        <v>38030</v>
      </c>
      <c r="F18" s="18">
        <v>403992.27500000002</v>
      </c>
      <c r="G18" s="18">
        <v>89187</v>
      </c>
      <c r="H18" s="18">
        <v>259456</v>
      </c>
      <c r="I18" s="18">
        <v>82549</v>
      </c>
      <c r="J18" s="18">
        <v>0</v>
      </c>
      <c r="K18" s="18">
        <v>5109</v>
      </c>
      <c r="L18" s="18">
        <v>34531</v>
      </c>
      <c r="M18" s="18">
        <v>27595</v>
      </c>
      <c r="N18" s="18">
        <v>38030</v>
      </c>
      <c r="O18" s="18">
        <v>7854</v>
      </c>
      <c r="P18" s="18">
        <v>124103.7105</v>
      </c>
      <c r="Q18" s="18">
        <v>295046.90000000002</v>
      </c>
      <c r="R18" s="18">
        <v>-59483</v>
      </c>
      <c r="S18" s="18">
        <v>27634.35</v>
      </c>
      <c r="T18" s="18">
        <v>387301.96049999999</v>
      </c>
      <c r="U18" s="18">
        <v>403992.27500000002</v>
      </c>
      <c r="V18" s="18">
        <v>343393.43375000003</v>
      </c>
      <c r="W18" s="18">
        <v>43908.526749999903</v>
      </c>
      <c r="X18" s="18">
        <v>30735.968724999901</v>
      </c>
      <c r="Y18" s="18">
        <v>1.0760000000000001</v>
      </c>
      <c r="Z18" s="18">
        <v>106169</v>
      </c>
      <c r="AA18" s="18">
        <v>434695.68790000002</v>
      </c>
      <c r="AB18" s="18">
        <v>432163.28125771799</v>
      </c>
      <c r="AC18" s="18">
        <v>4070.5222923614101</v>
      </c>
      <c r="AD18" s="18">
        <v>-1255.23758150455</v>
      </c>
      <c r="AE18" s="18">
        <v>-133267319</v>
      </c>
      <c r="AF18" s="18"/>
      <c r="AG18" s="18"/>
    </row>
    <row r="19" spans="1:33">
      <c r="A19" s="18" t="s">
        <v>629</v>
      </c>
      <c r="B19" s="18" t="s">
        <v>638</v>
      </c>
      <c r="C19" s="18" t="s">
        <v>306</v>
      </c>
      <c r="D19" s="18">
        <v>315113.10399999999</v>
      </c>
      <c r="E19" s="18">
        <v>0</v>
      </c>
      <c r="F19" s="18">
        <v>315113.10399999999</v>
      </c>
      <c r="G19" s="18">
        <v>1320</v>
      </c>
      <c r="H19" s="18">
        <v>324583</v>
      </c>
      <c r="I19" s="18">
        <v>245</v>
      </c>
      <c r="J19" s="18">
        <v>0</v>
      </c>
      <c r="K19" s="18">
        <v>0</v>
      </c>
      <c r="L19" s="18">
        <v>0</v>
      </c>
      <c r="M19" s="18">
        <v>8</v>
      </c>
      <c r="N19" s="18">
        <v>0</v>
      </c>
      <c r="O19" s="18">
        <v>0</v>
      </c>
      <c r="P19" s="18">
        <v>1836.78</v>
      </c>
      <c r="Q19" s="18">
        <v>276103.8</v>
      </c>
      <c r="R19" s="18">
        <v>-6.8</v>
      </c>
      <c r="S19" s="18">
        <v>-1.36</v>
      </c>
      <c r="T19" s="18">
        <v>277932.42</v>
      </c>
      <c r="U19" s="18">
        <v>315113.10399999999</v>
      </c>
      <c r="V19" s="18">
        <v>267846.1384</v>
      </c>
      <c r="W19" s="18">
        <v>10086.2816</v>
      </c>
      <c r="X19" s="18">
        <v>7060.3971200000296</v>
      </c>
      <c r="Y19" s="18">
        <v>1.022</v>
      </c>
      <c r="Z19" s="18">
        <v>63536</v>
      </c>
      <c r="AA19" s="18">
        <v>322045.59228799999</v>
      </c>
      <c r="AB19" s="18">
        <v>320169.45130080101</v>
      </c>
      <c r="AC19" s="18">
        <v>5039.1817442206202</v>
      </c>
      <c r="AD19" s="18">
        <v>-286.57812964533798</v>
      </c>
      <c r="AE19" s="18">
        <v>-18208028</v>
      </c>
      <c r="AF19" s="18"/>
      <c r="AG19" s="18"/>
    </row>
    <row r="20" spans="1:33">
      <c r="A20" s="18" t="s">
        <v>629</v>
      </c>
      <c r="B20" s="18" t="s">
        <v>639</v>
      </c>
      <c r="C20" s="18" t="s">
        <v>307</v>
      </c>
      <c r="D20" s="18">
        <v>43802.913</v>
      </c>
      <c r="E20" s="18">
        <v>4049</v>
      </c>
      <c r="F20" s="18">
        <v>47851.913</v>
      </c>
      <c r="G20" s="18">
        <v>27588</v>
      </c>
      <c r="H20" s="18">
        <v>12542</v>
      </c>
      <c r="I20" s="18">
        <v>39508</v>
      </c>
      <c r="J20" s="18">
        <v>5461</v>
      </c>
      <c r="K20" s="18">
        <v>0</v>
      </c>
      <c r="L20" s="18">
        <v>42940</v>
      </c>
      <c r="M20" s="18">
        <v>0</v>
      </c>
      <c r="N20" s="18">
        <v>4049</v>
      </c>
      <c r="O20" s="18">
        <v>862</v>
      </c>
      <c r="P20" s="18">
        <v>38388.701999999997</v>
      </c>
      <c r="Q20" s="18">
        <v>48884.35</v>
      </c>
      <c r="R20" s="18">
        <v>-37231.699999999997</v>
      </c>
      <c r="S20" s="18">
        <v>3441.65</v>
      </c>
      <c r="T20" s="18">
        <v>53483.002</v>
      </c>
      <c r="U20" s="18">
        <v>47851.913</v>
      </c>
      <c r="V20" s="18">
        <v>40674.126049999999</v>
      </c>
      <c r="W20" s="18">
        <v>12808.87595</v>
      </c>
      <c r="X20" s="18">
        <v>8966.2131649999992</v>
      </c>
      <c r="Y20" s="18">
        <v>1.1870000000000001</v>
      </c>
      <c r="Z20" s="18">
        <v>11217</v>
      </c>
      <c r="AA20" s="18">
        <v>56800.220731000001</v>
      </c>
      <c r="AB20" s="18">
        <v>56469.3196885785</v>
      </c>
      <c r="AC20" s="18">
        <v>5034.2622527038002</v>
      </c>
      <c r="AD20" s="18">
        <v>-291.497621162163</v>
      </c>
      <c r="AE20" s="18">
        <v>-3269729</v>
      </c>
      <c r="AF20" s="18"/>
      <c r="AG20" s="18"/>
    </row>
    <row r="21" spans="1:33">
      <c r="A21" s="18" t="s">
        <v>629</v>
      </c>
      <c r="B21" s="18" t="s">
        <v>640</v>
      </c>
      <c r="C21" s="18" t="s">
        <v>308</v>
      </c>
      <c r="D21" s="18">
        <v>109954.121</v>
      </c>
      <c r="E21" s="18">
        <v>13035</v>
      </c>
      <c r="F21" s="18">
        <v>122989.121</v>
      </c>
      <c r="G21" s="18">
        <v>55683</v>
      </c>
      <c r="H21" s="18">
        <v>24860</v>
      </c>
      <c r="I21" s="18">
        <v>13166</v>
      </c>
      <c r="J21" s="18">
        <v>0</v>
      </c>
      <c r="K21" s="18">
        <v>7105</v>
      </c>
      <c r="L21" s="18">
        <v>12490</v>
      </c>
      <c r="M21" s="18">
        <v>8114</v>
      </c>
      <c r="N21" s="18">
        <v>13035</v>
      </c>
      <c r="O21" s="18">
        <v>218</v>
      </c>
      <c r="P21" s="18">
        <v>77482.894499999995</v>
      </c>
      <c r="Q21" s="18">
        <v>38361.35</v>
      </c>
      <c r="R21" s="18">
        <v>-17698.7</v>
      </c>
      <c r="S21" s="18">
        <v>9700.3700000000008</v>
      </c>
      <c r="T21" s="18">
        <v>107845.9145</v>
      </c>
      <c r="U21" s="18">
        <v>122989.121</v>
      </c>
      <c r="V21" s="18">
        <v>104540.75285</v>
      </c>
      <c r="W21" s="18">
        <v>3305.16165000001</v>
      </c>
      <c r="X21" s="18">
        <v>2313.61315500001</v>
      </c>
      <c r="Y21" s="18">
        <v>1.0189999999999999</v>
      </c>
      <c r="Z21" s="18">
        <v>28784</v>
      </c>
      <c r="AA21" s="18">
        <v>125325.914299</v>
      </c>
      <c r="AB21" s="18">
        <v>124595.803127771</v>
      </c>
      <c r="AC21" s="18">
        <v>4328.6479685857103</v>
      </c>
      <c r="AD21" s="18">
        <v>-997.11190528024895</v>
      </c>
      <c r="AE21" s="18">
        <v>-28700869</v>
      </c>
      <c r="AF21" s="18"/>
      <c r="AG21" s="18"/>
    </row>
    <row r="22" spans="1:33">
      <c r="A22" s="18" t="s">
        <v>629</v>
      </c>
      <c r="B22" s="18" t="s">
        <v>641</v>
      </c>
      <c r="C22" s="18" t="s">
        <v>309</v>
      </c>
      <c r="D22" s="18">
        <v>73463.506999999998</v>
      </c>
      <c r="E22" s="18">
        <v>7835</v>
      </c>
      <c r="F22" s="18">
        <v>81298.506999999998</v>
      </c>
      <c r="G22" s="18">
        <v>49372</v>
      </c>
      <c r="H22" s="18">
        <v>30604</v>
      </c>
      <c r="I22" s="18">
        <v>11704</v>
      </c>
      <c r="J22" s="18">
        <v>0</v>
      </c>
      <c r="K22" s="18">
        <v>6935</v>
      </c>
      <c r="L22" s="18">
        <v>11657</v>
      </c>
      <c r="M22" s="18">
        <v>23087</v>
      </c>
      <c r="N22" s="18">
        <v>7835</v>
      </c>
      <c r="O22" s="18">
        <v>0</v>
      </c>
      <c r="P22" s="18">
        <v>68701.138000000006</v>
      </c>
      <c r="Q22" s="18">
        <v>41856.550000000003</v>
      </c>
      <c r="R22" s="18">
        <v>-29532.400000000001</v>
      </c>
      <c r="S22" s="18">
        <v>2734.96</v>
      </c>
      <c r="T22" s="18">
        <v>83760.248000000007</v>
      </c>
      <c r="U22" s="18">
        <v>81298.506999999998</v>
      </c>
      <c r="V22" s="18">
        <v>69103.730949999997</v>
      </c>
      <c r="W22" s="18">
        <v>14656.51705</v>
      </c>
      <c r="X22" s="18">
        <v>10259.561935</v>
      </c>
      <c r="Y22" s="18">
        <v>1.1259999999999999</v>
      </c>
      <c r="Z22" s="18">
        <v>16879</v>
      </c>
      <c r="AA22" s="18">
        <v>91542.118881999995</v>
      </c>
      <c r="AB22" s="18">
        <v>91008.821965655501</v>
      </c>
      <c r="AC22" s="18">
        <v>5391.83731060226</v>
      </c>
      <c r="AD22" s="18">
        <v>66.077436736298296</v>
      </c>
      <c r="AE22" s="18">
        <v>1115321</v>
      </c>
      <c r="AF22" s="18"/>
      <c r="AG22" s="18"/>
    </row>
    <row r="23" spans="1:33">
      <c r="A23" s="18" t="s">
        <v>629</v>
      </c>
      <c r="B23" s="18" t="s">
        <v>642</v>
      </c>
      <c r="C23" s="18" t="s">
        <v>310</v>
      </c>
      <c r="D23" s="18">
        <v>201390.42800000001</v>
      </c>
      <c r="E23" s="18">
        <v>17512</v>
      </c>
      <c r="F23" s="18">
        <v>218902.42800000001</v>
      </c>
      <c r="G23" s="18">
        <v>106734</v>
      </c>
      <c r="H23" s="18">
        <v>86993</v>
      </c>
      <c r="I23" s="18">
        <v>1641</v>
      </c>
      <c r="J23" s="18">
        <v>0</v>
      </c>
      <c r="K23" s="18">
        <v>12762</v>
      </c>
      <c r="L23" s="18">
        <v>0</v>
      </c>
      <c r="M23" s="18">
        <v>30072</v>
      </c>
      <c r="N23" s="18">
        <v>17512</v>
      </c>
      <c r="O23" s="18">
        <v>0</v>
      </c>
      <c r="P23" s="18">
        <v>148520.361</v>
      </c>
      <c r="Q23" s="18">
        <v>86186.6</v>
      </c>
      <c r="R23" s="18">
        <v>-25561.200000000001</v>
      </c>
      <c r="S23" s="18">
        <v>9772.9599999999991</v>
      </c>
      <c r="T23" s="18">
        <v>218918.72099999999</v>
      </c>
      <c r="U23" s="18">
        <v>218902.42800000001</v>
      </c>
      <c r="V23" s="18">
        <v>186067.0638</v>
      </c>
      <c r="W23" s="18">
        <v>32851.657200000001</v>
      </c>
      <c r="X23" s="18">
        <v>22996.160039999999</v>
      </c>
      <c r="Y23" s="18">
        <v>1.105</v>
      </c>
      <c r="Z23" s="18">
        <v>49373</v>
      </c>
      <c r="AA23" s="18">
        <v>241887.18294</v>
      </c>
      <c r="AB23" s="18">
        <v>240478.02079321301</v>
      </c>
      <c r="AC23" s="18">
        <v>4870.63821913218</v>
      </c>
      <c r="AD23" s="18">
        <v>-455.12165473377399</v>
      </c>
      <c r="AE23" s="18">
        <v>-22470721</v>
      </c>
      <c r="AF23" s="18"/>
      <c r="AG23" s="18"/>
    </row>
    <row r="24" spans="1:33">
      <c r="A24" s="18" t="s">
        <v>629</v>
      </c>
      <c r="B24" s="18" t="s">
        <v>643</v>
      </c>
      <c r="C24" s="18" t="s">
        <v>311</v>
      </c>
      <c r="D24" s="18">
        <v>295563.38799999998</v>
      </c>
      <c r="E24" s="18">
        <v>31725</v>
      </c>
      <c r="F24" s="18">
        <v>327288.38799999998</v>
      </c>
      <c r="G24" s="18">
        <v>13063</v>
      </c>
      <c r="H24" s="18">
        <v>277419</v>
      </c>
      <c r="I24" s="18">
        <v>16199</v>
      </c>
      <c r="J24" s="18">
        <v>0</v>
      </c>
      <c r="K24" s="18">
        <v>2190</v>
      </c>
      <c r="L24" s="18">
        <v>10553</v>
      </c>
      <c r="M24" s="18">
        <v>15</v>
      </c>
      <c r="N24" s="18">
        <v>31725</v>
      </c>
      <c r="O24" s="18">
        <v>570</v>
      </c>
      <c r="P24" s="18">
        <v>18177.164499999999</v>
      </c>
      <c r="Q24" s="18">
        <v>251436.79999999999</v>
      </c>
      <c r="R24" s="18">
        <v>-9467.2999999999993</v>
      </c>
      <c r="S24" s="18">
        <v>26963.7</v>
      </c>
      <c r="T24" s="18">
        <v>287110.36450000003</v>
      </c>
      <c r="U24" s="18">
        <v>327288.38799999998</v>
      </c>
      <c r="V24" s="18">
        <v>278195.1298</v>
      </c>
      <c r="W24" s="18">
        <v>8915.23470000003</v>
      </c>
      <c r="X24" s="18">
        <v>6240.6642900000197</v>
      </c>
      <c r="Y24" s="18">
        <v>1.0189999999999999</v>
      </c>
      <c r="Z24" s="18">
        <v>73948</v>
      </c>
      <c r="AA24" s="18">
        <v>333506.86737200001</v>
      </c>
      <c r="AB24" s="18">
        <v>331563.95643524901</v>
      </c>
      <c r="AC24" s="18">
        <v>4483.7447454325902</v>
      </c>
      <c r="AD24" s="18">
        <v>-842.01512843337196</v>
      </c>
      <c r="AE24" s="18">
        <v>-62265335</v>
      </c>
      <c r="AF24" s="18"/>
      <c r="AG24" s="18"/>
    </row>
    <row r="25" spans="1:33">
      <c r="A25" s="18" t="s">
        <v>629</v>
      </c>
      <c r="B25" s="18" t="s">
        <v>644</v>
      </c>
      <c r="C25" s="18" t="s">
        <v>312</v>
      </c>
      <c r="D25" s="18">
        <v>217561.8</v>
      </c>
      <c r="E25" s="18">
        <v>21165</v>
      </c>
      <c r="F25" s="18">
        <v>238726.8</v>
      </c>
      <c r="G25" s="18">
        <v>54393</v>
      </c>
      <c r="H25" s="18">
        <v>168725</v>
      </c>
      <c r="I25" s="18">
        <v>3486</v>
      </c>
      <c r="J25" s="18">
        <v>0</v>
      </c>
      <c r="K25" s="18">
        <v>3310</v>
      </c>
      <c r="L25" s="18">
        <v>30</v>
      </c>
      <c r="M25" s="18">
        <v>25012</v>
      </c>
      <c r="N25" s="18">
        <v>21165</v>
      </c>
      <c r="O25" s="18">
        <v>992</v>
      </c>
      <c r="P25" s="18">
        <v>75687.859500000006</v>
      </c>
      <c r="Q25" s="18">
        <v>149192.85</v>
      </c>
      <c r="R25" s="18">
        <v>-22128.9</v>
      </c>
      <c r="S25" s="18">
        <v>13738.21</v>
      </c>
      <c r="T25" s="18">
        <v>216490.01949999999</v>
      </c>
      <c r="U25" s="18">
        <v>238726.8</v>
      </c>
      <c r="V25" s="18">
        <v>202917.78</v>
      </c>
      <c r="W25" s="18">
        <v>13572.2395</v>
      </c>
      <c r="X25" s="18">
        <v>9500.5676500000009</v>
      </c>
      <c r="Y25" s="18">
        <v>1.04</v>
      </c>
      <c r="Z25" s="18">
        <v>83293</v>
      </c>
      <c r="AA25" s="18">
        <v>248275.872</v>
      </c>
      <c r="AB25" s="18">
        <v>246829.49126774899</v>
      </c>
      <c r="AC25" s="18">
        <v>2963.3881750897299</v>
      </c>
      <c r="AD25" s="18">
        <v>-2362.37169877623</v>
      </c>
      <c r="AE25" s="18">
        <v>-196769026</v>
      </c>
      <c r="AF25" s="18"/>
      <c r="AG25" s="18"/>
    </row>
    <row r="26" spans="1:33">
      <c r="A26" s="18" t="s">
        <v>629</v>
      </c>
      <c r="B26" s="18" t="s">
        <v>645</v>
      </c>
      <c r="C26" s="18" t="s">
        <v>313</v>
      </c>
      <c r="D26" s="18">
        <v>3206124.61</v>
      </c>
      <c r="E26" s="18">
        <v>338904</v>
      </c>
      <c r="F26" s="18">
        <v>3545028.61</v>
      </c>
      <c r="G26" s="18">
        <v>830195</v>
      </c>
      <c r="H26" s="18">
        <v>2090243</v>
      </c>
      <c r="I26" s="18">
        <v>200629</v>
      </c>
      <c r="J26" s="18">
        <v>0</v>
      </c>
      <c r="K26" s="18">
        <v>115312</v>
      </c>
      <c r="L26" s="18">
        <v>206870</v>
      </c>
      <c r="M26" s="18">
        <v>159844</v>
      </c>
      <c r="N26" s="18">
        <v>338904</v>
      </c>
      <c r="O26" s="18">
        <v>25272</v>
      </c>
      <c r="P26" s="18">
        <v>1155216.3425</v>
      </c>
      <c r="Q26" s="18">
        <v>2045256.4</v>
      </c>
      <c r="R26" s="18">
        <v>-333188.09999999998</v>
      </c>
      <c r="S26" s="18">
        <v>260894.92</v>
      </c>
      <c r="T26" s="18">
        <v>3128179.5625</v>
      </c>
      <c r="U26" s="18">
        <v>3545028.61</v>
      </c>
      <c r="V26" s="18">
        <v>3013274.3185000001</v>
      </c>
      <c r="W26" s="18">
        <v>114905.24400000001</v>
      </c>
      <c r="X26" s="18">
        <v>80433.670800000007</v>
      </c>
      <c r="Y26" s="18">
        <v>1.0229999999999999</v>
      </c>
      <c r="Z26" s="18">
        <v>977619</v>
      </c>
      <c r="AA26" s="18">
        <v>3626564.2680299999</v>
      </c>
      <c r="AB26" s="18">
        <v>3605436.9927966301</v>
      </c>
      <c r="AC26" s="18">
        <v>3687.9776199077901</v>
      </c>
      <c r="AD26" s="18">
        <v>-1637.78225395817</v>
      </c>
      <c r="AE26" s="18">
        <v>-1601127049</v>
      </c>
      <c r="AF26" s="18"/>
      <c r="AG26" s="18"/>
    </row>
    <row r="27" spans="1:33">
      <c r="A27" s="18" t="s">
        <v>629</v>
      </c>
      <c r="B27" s="18" t="s">
        <v>646</v>
      </c>
      <c r="C27" s="18" t="s">
        <v>314</v>
      </c>
      <c r="D27" s="18">
        <v>124236.87300000001</v>
      </c>
      <c r="E27" s="18">
        <v>14474</v>
      </c>
      <c r="F27" s="18">
        <v>138710.87299999999</v>
      </c>
      <c r="G27" s="18">
        <v>58244</v>
      </c>
      <c r="H27" s="18">
        <v>64612</v>
      </c>
      <c r="I27" s="18">
        <v>5280</v>
      </c>
      <c r="J27" s="18">
        <v>0</v>
      </c>
      <c r="K27" s="18">
        <v>3708</v>
      </c>
      <c r="L27" s="18">
        <v>235</v>
      </c>
      <c r="M27" s="18">
        <v>16468</v>
      </c>
      <c r="N27" s="18">
        <v>14474</v>
      </c>
      <c r="O27" s="18">
        <v>0</v>
      </c>
      <c r="P27" s="18">
        <v>81046.525999999998</v>
      </c>
      <c r="Q27" s="18">
        <v>62560</v>
      </c>
      <c r="R27" s="18">
        <v>-14197.55</v>
      </c>
      <c r="S27" s="18">
        <v>9503.34</v>
      </c>
      <c r="T27" s="18">
        <v>138912.31599999999</v>
      </c>
      <c r="U27" s="18">
        <v>138710.87299999999</v>
      </c>
      <c r="V27" s="18">
        <v>117904.24205</v>
      </c>
      <c r="W27" s="18">
        <v>21008.073950000002</v>
      </c>
      <c r="X27" s="18">
        <v>14705.651765000001</v>
      </c>
      <c r="Y27" s="18">
        <v>1.1060000000000001</v>
      </c>
      <c r="Z27" s="18">
        <v>52667</v>
      </c>
      <c r="AA27" s="18">
        <v>153414.225538</v>
      </c>
      <c r="AB27" s="18">
        <v>152520.480293712</v>
      </c>
      <c r="AC27" s="18">
        <v>2895.9401578543002</v>
      </c>
      <c r="AD27" s="18">
        <v>-2429.8197160116601</v>
      </c>
      <c r="AE27" s="18">
        <v>-127971315</v>
      </c>
      <c r="AF27" s="18"/>
      <c r="AG27" s="18"/>
    </row>
    <row r="28" spans="1:33">
      <c r="A28" s="18" t="s">
        <v>629</v>
      </c>
      <c r="B28" s="18" t="s">
        <v>647</v>
      </c>
      <c r="C28" s="18" t="s">
        <v>315</v>
      </c>
      <c r="D28" s="18">
        <v>672069.80799999996</v>
      </c>
      <c r="E28" s="18">
        <v>60585</v>
      </c>
      <c r="F28" s="18">
        <v>732654.80799999996</v>
      </c>
      <c r="G28" s="18">
        <v>200130</v>
      </c>
      <c r="H28" s="18">
        <v>365160</v>
      </c>
      <c r="I28" s="18">
        <v>244301</v>
      </c>
      <c r="J28" s="18">
        <v>0</v>
      </c>
      <c r="K28" s="18">
        <v>20840</v>
      </c>
      <c r="L28" s="18">
        <v>226133</v>
      </c>
      <c r="M28" s="18">
        <v>42618</v>
      </c>
      <c r="N28" s="18">
        <v>60585</v>
      </c>
      <c r="O28" s="18">
        <v>1217</v>
      </c>
      <c r="P28" s="18">
        <v>278480.89500000002</v>
      </c>
      <c r="Q28" s="18">
        <v>535755.85</v>
      </c>
      <c r="R28" s="18">
        <v>-229472.8</v>
      </c>
      <c r="S28" s="18">
        <v>44252.19</v>
      </c>
      <c r="T28" s="18">
        <v>629016.13500000001</v>
      </c>
      <c r="U28" s="18">
        <v>732654.80799999996</v>
      </c>
      <c r="V28" s="18">
        <v>622756.58680000005</v>
      </c>
      <c r="W28" s="18">
        <v>6259.5482000000802</v>
      </c>
      <c r="X28" s="18">
        <v>4381.6837400000504</v>
      </c>
      <c r="Y28" s="18">
        <v>1.006</v>
      </c>
      <c r="Z28" s="18">
        <v>100004</v>
      </c>
      <c r="AA28" s="18">
        <v>737050.73684799997</v>
      </c>
      <c r="AB28" s="18">
        <v>732756.90041564498</v>
      </c>
      <c r="AC28" s="18">
        <v>7327.27591311993</v>
      </c>
      <c r="AD28" s="18">
        <v>2001.5160392539699</v>
      </c>
      <c r="AE28" s="18">
        <v>200159610</v>
      </c>
      <c r="AF28" s="18"/>
      <c r="AG28" s="18"/>
    </row>
    <row r="29" spans="1:33">
      <c r="A29" s="18" t="s">
        <v>629</v>
      </c>
      <c r="B29" s="18" t="s">
        <v>648</v>
      </c>
      <c r="C29" s="18" t="s">
        <v>316</v>
      </c>
      <c r="D29" s="18">
        <v>238932.91800000001</v>
      </c>
      <c r="E29" s="18">
        <v>21744</v>
      </c>
      <c r="F29" s="18">
        <v>260676.91800000001</v>
      </c>
      <c r="G29" s="18">
        <v>62164</v>
      </c>
      <c r="H29" s="18">
        <v>103114</v>
      </c>
      <c r="I29" s="18">
        <v>4504</v>
      </c>
      <c r="J29" s="18">
        <v>7644</v>
      </c>
      <c r="K29" s="18">
        <v>0</v>
      </c>
      <c r="L29" s="18">
        <v>374</v>
      </c>
      <c r="M29" s="18">
        <v>0</v>
      </c>
      <c r="N29" s="18">
        <v>21744</v>
      </c>
      <c r="O29" s="18">
        <v>0</v>
      </c>
      <c r="P29" s="18">
        <v>86501.206000000006</v>
      </c>
      <c r="Q29" s="18">
        <v>97972.7</v>
      </c>
      <c r="R29" s="18">
        <v>-317.89999999999998</v>
      </c>
      <c r="S29" s="18">
        <v>18482.400000000001</v>
      </c>
      <c r="T29" s="18">
        <v>202638.40599999999</v>
      </c>
      <c r="U29" s="18">
        <v>260676.91800000001</v>
      </c>
      <c r="V29" s="18">
        <v>221575.38029999999</v>
      </c>
      <c r="W29" s="18">
        <v>-18936.974300000002</v>
      </c>
      <c r="X29" s="18">
        <v>-13255.882009999999</v>
      </c>
      <c r="Y29" s="18">
        <v>0.94899999999999995</v>
      </c>
      <c r="Z29" s="18">
        <v>48588</v>
      </c>
      <c r="AA29" s="18">
        <v>247382.39518200001</v>
      </c>
      <c r="AB29" s="18">
        <v>245941.219577593</v>
      </c>
      <c r="AC29" s="18">
        <v>5061.7687407918202</v>
      </c>
      <c r="AD29" s="18">
        <v>-263.99113307414098</v>
      </c>
      <c r="AE29" s="18">
        <v>-12826801</v>
      </c>
      <c r="AF29" s="18"/>
      <c r="AG29" s="18"/>
    </row>
    <row r="30" spans="1:33">
      <c r="A30" s="18" t="s">
        <v>629</v>
      </c>
      <c r="B30" s="18" t="s">
        <v>649</v>
      </c>
      <c r="C30" s="18" t="s">
        <v>317</v>
      </c>
      <c r="D30" s="18">
        <v>276728.78899999999</v>
      </c>
      <c r="E30" s="18">
        <v>29660</v>
      </c>
      <c r="F30" s="18">
        <v>306388.78899999999</v>
      </c>
      <c r="G30" s="18">
        <v>85278</v>
      </c>
      <c r="H30" s="18">
        <v>135373</v>
      </c>
      <c r="I30" s="18">
        <v>135625</v>
      </c>
      <c r="J30" s="18">
        <v>0</v>
      </c>
      <c r="K30" s="18">
        <v>7726</v>
      </c>
      <c r="L30" s="18">
        <v>121293</v>
      </c>
      <c r="M30" s="18">
        <v>0</v>
      </c>
      <c r="N30" s="18">
        <v>29660</v>
      </c>
      <c r="O30" s="18">
        <v>3520</v>
      </c>
      <c r="P30" s="18">
        <v>118664.337</v>
      </c>
      <c r="Q30" s="18">
        <v>236915.4</v>
      </c>
      <c r="R30" s="18">
        <v>-106091.05</v>
      </c>
      <c r="S30" s="18">
        <v>25211</v>
      </c>
      <c r="T30" s="18">
        <v>274699.68699999998</v>
      </c>
      <c r="U30" s="18">
        <v>306388.78899999999</v>
      </c>
      <c r="V30" s="18">
        <v>260430.47065</v>
      </c>
      <c r="W30" s="18">
        <v>14269.216350000001</v>
      </c>
      <c r="X30" s="18">
        <v>9988.4514450000006</v>
      </c>
      <c r="Y30" s="18">
        <v>1.0329999999999999</v>
      </c>
      <c r="Z30" s="18">
        <v>72632</v>
      </c>
      <c r="AA30" s="18">
        <v>316499.619037</v>
      </c>
      <c r="AB30" s="18">
        <v>314655.78722582897</v>
      </c>
      <c r="AC30" s="18">
        <v>4332.1922461976701</v>
      </c>
      <c r="AD30" s="18">
        <v>-993.56762766829297</v>
      </c>
      <c r="AE30" s="18">
        <v>-72164804</v>
      </c>
      <c r="AF30" s="18"/>
      <c r="AG30" s="18"/>
    </row>
    <row r="31" spans="1:33">
      <c r="A31" s="18" t="s">
        <v>629</v>
      </c>
      <c r="B31" s="18" t="s">
        <v>650</v>
      </c>
      <c r="C31" s="18" t="s">
        <v>318</v>
      </c>
      <c r="D31" s="18">
        <v>232413.29800000001</v>
      </c>
      <c r="E31" s="18">
        <v>22428</v>
      </c>
      <c r="F31" s="18">
        <v>254841.29800000001</v>
      </c>
      <c r="G31" s="18">
        <v>101570</v>
      </c>
      <c r="H31" s="18">
        <v>95321</v>
      </c>
      <c r="I31" s="18">
        <v>145091</v>
      </c>
      <c r="J31" s="18">
        <v>0</v>
      </c>
      <c r="K31" s="18">
        <v>17437</v>
      </c>
      <c r="L31" s="18">
        <v>143680</v>
      </c>
      <c r="M31" s="18">
        <v>15981</v>
      </c>
      <c r="N31" s="18">
        <v>22428</v>
      </c>
      <c r="O31" s="18">
        <v>1253</v>
      </c>
      <c r="P31" s="18">
        <v>141334.655</v>
      </c>
      <c r="Q31" s="18">
        <v>219171.65</v>
      </c>
      <c r="R31" s="18">
        <v>-136776.9</v>
      </c>
      <c r="S31" s="18">
        <v>16347.03</v>
      </c>
      <c r="T31" s="18">
        <v>240076.435</v>
      </c>
      <c r="U31" s="18">
        <v>254841.29800000001</v>
      </c>
      <c r="V31" s="18">
        <v>216615.10329999999</v>
      </c>
      <c r="W31" s="18">
        <v>23461.331699999999</v>
      </c>
      <c r="X31" s="18">
        <v>16422.93219</v>
      </c>
      <c r="Y31" s="18">
        <v>1.0640000000000001</v>
      </c>
      <c r="Z31" s="18">
        <v>47194</v>
      </c>
      <c r="AA31" s="18">
        <v>271151.14107200003</v>
      </c>
      <c r="AB31" s="18">
        <v>269571.49588612199</v>
      </c>
      <c r="AC31" s="18">
        <v>5711.9866060542099</v>
      </c>
      <c r="AD31" s="18">
        <v>386.22673218825202</v>
      </c>
      <c r="AE31" s="18">
        <v>18227584</v>
      </c>
      <c r="AF31" s="18"/>
      <c r="AG31" s="18"/>
    </row>
    <row r="32" spans="1:33">
      <c r="A32" s="18" t="s">
        <v>629</v>
      </c>
      <c r="B32" s="18" t="s">
        <v>651</v>
      </c>
      <c r="C32" s="18" t="s">
        <v>319</v>
      </c>
      <c r="D32" s="18">
        <v>112217.67</v>
      </c>
      <c r="E32" s="18">
        <v>14314</v>
      </c>
      <c r="F32" s="18">
        <v>126531.67</v>
      </c>
      <c r="G32" s="18">
        <v>82871</v>
      </c>
      <c r="H32" s="18">
        <v>26954</v>
      </c>
      <c r="I32" s="18">
        <v>8189</v>
      </c>
      <c r="J32" s="18">
        <v>0</v>
      </c>
      <c r="K32" s="18">
        <v>6653</v>
      </c>
      <c r="L32" s="18">
        <v>3451</v>
      </c>
      <c r="M32" s="18">
        <v>31919</v>
      </c>
      <c r="N32" s="18">
        <v>14314</v>
      </c>
      <c r="O32" s="18">
        <v>47</v>
      </c>
      <c r="P32" s="18">
        <v>115314.99649999999</v>
      </c>
      <c r="Q32" s="18">
        <v>35526.6</v>
      </c>
      <c r="R32" s="18">
        <v>-30104.45</v>
      </c>
      <c r="S32" s="18">
        <v>6740.67</v>
      </c>
      <c r="T32" s="18">
        <v>127477.8165</v>
      </c>
      <c r="U32" s="18">
        <v>126531.67</v>
      </c>
      <c r="V32" s="18">
        <v>107551.9195</v>
      </c>
      <c r="W32" s="18">
        <v>19925.897000000001</v>
      </c>
      <c r="X32" s="18">
        <v>13948.127899999999</v>
      </c>
      <c r="Y32" s="18">
        <v>1.1100000000000001</v>
      </c>
      <c r="Z32" s="18">
        <v>30097</v>
      </c>
      <c r="AA32" s="18">
        <v>140450.1537</v>
      </c>
      <c r="AB32" s="18">
        <v>139631.93324822199</v>
      </c>
      <c r="AC32" s="18">
        <v>4639.3970577872296</v>
      </c>
      <c r="AD32" s="18">
        <v>-686.36281607872797</v>
      </c>
      <c r="AE32" s="18">
        <v>-20657462</v>
      </c>
      <c r="AF32" s="18"/>
      <c r="AG32" s="18"/>
    </row>
    <row r="33" spans="1:33">
      <c r="A33" s="18" t="s">
        <v>629</v>
      </c>
      <c r="B33" s="18" t="s">
        <v>652</v>
      </c>
      <c r="C33" s="18" t="s">
        <v>320</v>
      </c>
      <c r="D33" s="18">
        <v>180494.61600000001</v>
      </c>
      <c r="E33" s="18">
        <v>13853</v>
      </c>
      <c r="F33" s="18">
        <v>194347.61600000001</v>
      </c>
      <c r="G33" s="18">
        <v>61914</v>
      </c>
      <c r="H33" s="18">
        <v>96729</v>
      </c>
      <c r="I33" s="18">
        <v>3971</v>
      </c>
      <c r="J33" s="18">
        <v>0</v>
      </c>
      <c r="K33" s="18">
        <v>5514</v>
      </c>
      <c r="L33" s="18">
        <v>2429</v>
      </c>
      <c r="M33" s="18">
        <v>6678</v>
      </c>
      <c r="N33" s="18">
        <v>13853</v>
      </c>
      <c r="O33" s="18">
        <v>180</v>
      </c>
      <c r="P33" s="18">
        <v>86153.331000000006</v>
      </c>
      <c r="Q33" s="18">
        <v>90281.9</v>
      </c>
      <c r="R33" s="18">
        <v>-7893.95</v>
      </c>
      <c r="S33" s="18">
        <v>10639.79</v>
      </c>
      <c r="T33" s="18">
        <v>179181.071</v>
      </c>
      <c r="U33" s="18">
        <v>194347.61600000001</v>
      </c>
      <c r="V33" s="18">
        <v>165195.4736</v>
      </c>
      <c r="W33" s="18">
        <v>13985.597400000001</v>
      </c>
      <c r="X33" s="18">
        <v>9789.9181799999806</v>
      </c>
      <c r="Y33" s="18">
        <v>1.05</v>
      </c>
      <c r="Z33" s="18">
        <v>34127</v>
      </c>
      <c r="AA33" s="18">
        <v>204064.99679999999</v>
      </c>
      <c r="AB33" s="18">
        <v>202876.17536068501</v>
      </c>
      <c r="AC33" s="18">
        <v>5944.7409781312299</v>
      </c>
      <c r="AD33" s="18">
        <v>618.98110426527205</v>
      </c>
      <c r="AE33" s="18">
        <v>21123968</v>
      </c>
      <c r="AF33" s="18"/>
      <c r="AG33" s="18"/>
    </row>
    <row r="34" spans="1:33">
      <c r="A34" s="18" t="s">
        <v>629</v>
      </c>
      <c r="B34" s="18" t="s">
        <v>653</v>
      </c>
      <c r="C34" s="18" t="s">
        <v>321</v>
      </c>
      <c r="D34" s="18">
        <v>38634.775999999998</v>
      </c>
      <c r="E34" s="18">
        <v>2980</v>
      </c>
      <c r="F34" s="18">
        <v>41614.775999999998</v>
      </c>
      <c r="G34" s="18">
        <v>1888</v>
      </c>
      <c r="H34" s="18">
        <v>34214</v>
      </c>
      <c r="I34" s="18">
        <v>20</v>
      </c>
      <c r="J34" s="18">
        <v>0</v>
      </c>
      <c r="K34" s="18">
        <v>538</v>
      </c>
      <c r="L34" s="18">
        <v>0</v>
      </c>
      <c r="M34" s="18">
        <v>0</v>
      </c>
      <c r="N34" s="18">
        <v>2980</v>
      </c>
      <c r="O34" s="18">
        <v>0</v>
      </c>
      <c r="P34" s="18">
        <v>2627.152</v>
      </c>
      <c r="Q34" s="18">
        <v>29556.2</v>
      </c>
      <c r="R34" s="18">
        <v>0</v>
      </c>
      <c r="S34" s="18">
        <v>2533</v>
      </c>
      <c r="T34" s="18">
        <v>34716.351999999999</v>
      </c>
      <c r="U34" s="18">
        <v>41614.775999999998</v>
      </c>
      <c r="V34" s="18">
        <v>35372.559600000001</v>
      </c>
      <c r="W34" s="18">
        <v>-656.207600000002</v>
      </c>
      <c r="X34" s="18">
        <v>-459.34532000000098</v>
      </c>
      <c r="Y34" s="18">
        <v>0.98899999999999999</v>
      </c>
      <c r="Z34" s="18">
        <v>11875</v>
      </c>
      <c r="AA34" s="18">
        <v>41157.013464000003</v>
      </c>
      <c r="AB34" s="18">
        <v>40917.245053192397</v>
      </c>
      <c r="AC34" s="18">
        <v>3445.6627413214601</v>
      </c>
      <c r="AD34" s="18">
        <v>-1880.0971325445</v>
      </c>
      <c r="AE34" s="18">
        <v>-22326153</v>
      </c>
      <c r="AF34" s="18"/>
      <c r="AG34" s="18"/>
    </row>
    <row r="35" spans="1:33">
      <c r="A35" s="18" t="s">
        <v>629</v>
      </c>
      <c r="B35" s="18" t="s">
        <v>654</v>
      </c>
      <c r="C35" s="18" t="s">
        <v>322</v>
      </c>
      <c r="D35" s="18">
        <v>167732.44399999999</v>
      </c>
      <c r="E35" s="18">
        <v>19435</v>
      </c>
      <c r="F35" s="18">
        <v>187167.44399999999</v>
      </c>
      <c r="G35" s="18">
        <v>85646</v>
      </c>
      <c r="H35" s="18">
        <v>52485</v>
      </c>
      <c r="I35" s="18">
        <v>93689</v>
      </c>
      <c r="J35" s="18">
        <v>0</v>
      </c>
      <c r="K35" s="18">
        <v>4496</v>
      </c>
      <c r="L35" s="18">
        <v>85517</v>
      </c>
      <c r="M35" s="18">
        <v>39875</v>
      </c>
      <c r="N35" s="18">
        <v>19435</v>
      </c>
      <c r="O35" s="18">
        <v>156</v>
      </c>
      <c r="P35" s="18">
        <v>119176.409</v>
      </c>
      <c r="Q35" s="18">
        <v>128069.5</v>
      </c>
      <c r="R35" s="18">
        <v>-106715.8</v>
      </c>
      <c r="S35" s="18">
        <v>9741</v>
      </c>
      <c r="T35" s="18">
        <v>150271.109</v>
      </c>
      <c r="U35" s="18">
        <v>187167.44399999999</v>
      </c>
      <c r="V35" s="18">
        <v>159092.32740000001</v>
      </c>
      <c r="W35" s="18">
        <v>-8821.2183999999797</v>
      </c>
      <c r="X35" s="18">
        <v>-6174.8528799999904</v>
      </c>
      <c r="Y35" s="18">
        <v>0.96699999999999997</v>
      </c>
      <c r="Z35" s="18">
        <v>45393</v>
      </c>
      <c r="AA35" s="18">
        <v>180990.91834800001</v>
      </c>
      <c r="AB35" s="18">
        <v>179936.51956610399</v>
      </c>
      <c r="AC35" s="18">
        <v>3963.97064670994</v>
      </c>
      <c r="AD35" s="18">
        <v>-1361.7892271560199</v>
      </c>
      <c r="AE35" s="18">
        <v>-61815698</v>
      </c>
      <c r="AF35" s="18"/>
      <c r="AG35" s="18"/>
    </row>
    <row r="36" spans="1:33">
      <c r="A36" s="18" t="s">
        <v>629</v>
      </c>
      <c r="B36" s="18" t="s">
        <v>655</v>
      </c>
      <c r="C36" s="18" t="s">
        <v>323</v>
      </c>
      <c r="D36" s="18">
        <v>246834.67800000001</v>
      </c>
      <c r="E36" s="18">
        <v>15544</v>
      </c>
      <c r="F36" s="18">
        <v>262378.67800000001</v>
      </c>
      <c r="G36" s="18">
        <v>88998</v>
      </c>
      <c r="H36" s="18">
        <v>98726</v>
      </c>
      <c r="I36" s="18">
        <v>124247</v>
      </c>
      <c r="J36" s="18">
        <v>0</v>
      </c>
      <c r="K36" s="18">
        <v>1707</v>
      </c>
      <c r="L36" s="18">
        <v>109382</v>
      </c>
      <c r="M36" s="18">
        <v>14836</v>
      </c>
      <c r="N36" s="18">
        <v>15544</v>
      </c>
      <c r="O36" s="18">
        <v>1275</v>
      </c>
      <c r="P36" s="18">
        <v>123840.717</v>
      </c>
      <c r="Q36" s="18">
        <v>190978</v>
      </c>
      <c r="R36" s="18">
        <v>-106669.05</v>
      </c>
      <c r="S36" s="18">
        <v>10690.28</v>
      </c>
      <c r="T36" s="18">
        <v>218839.94699999999</v>
      </c>
      <c r="U36" s="18">
        <v>262378.67800000001</v>
      </c>
      <c r="V36" s="18">
        <v>223021.8763</v>
      </c>
      <c r="W36" s="18">
        <v>-4181.9292999999898</v>
      </c>
      <c r="X36" s="18">
        <v>-2927.3505099999902</v>
      </c>
      <c r="Y36" s="18">
        <v>0.98899999999999999</v>
      </c>
      <c r="Z36" s="18">
        <v>46585</v>
      </c>
      <c r="AA36" s="18">
        <v>259492.51254200001</v>
      </c>
      <c r="AB36" s="18">
        <v>257980.78702763299</v>
      </c>
      <c r="AC36" s="18">
        <v>5537.8509612028101</v>
      </c>
      <c r="AD36" s="18">
        <v>212.091087336854</v>
      </c>
      <c r="AE36" s="18">
        <v>9880263</v>
      </c>
      <c r="AF36" s="18"/>
      <c r="AG36" s="18"/>
    </row>
    <row r="37" spans="1:33">
      <c r="A37" s="18" t="s">
        <v>656</v>
      </c>
      <c r="B37" s="18" t="s">
        <v>657</v>
      </c>
      <c r="C37" s="18" t="s">
        <v>325</v>
      </c>
      <c r="D37" s="18">
        <v>217917.326</v>
      </c>
      <c r="E37" s="18">
        <v>17587</v>
      </c>
      <c r="F37" s="18">
        <v>235504.326</v>
      </c>
      <c r="G37" s="18">
        <v>133754</v>
      </c>
      <c r="H37" s="18">
        <v>47412</v>
      </c>
      <c r="I37" s="18">
        <v>9383</v>
      </c>
      <c r="J37" s="18">
        <v>0</v>
      </c>
      <c r="K37" s="18">
        <v>975</v>
      </c>
      <c r="L37" s="18">
        <v>1933</v>
      </c>
      <c r="M37" s="18">
        <v>22433</v>
      </c>
      <c r="N37" s="18">
        <v>17587</v>
      </c>
      <c r="O37" s="18">
        <v>692</v>
      </c>
      <c r="P37" s="18">
        <v>186118.69099999999</v>
      </c>
      <c r="Q37" s="18">
        <v>49104.5</v>
      </c>
      <c r="R37" s="18">
        <v>-21299.3</v>
      </c>
      <c r="S37" s="18">
        <v>11135.34</v>
      </c>
      <c r="T37" s="18">
        <v>225059.231</v>
      </c>
      <c r="U37" s="18">
        <v>235504.326</v>
      </c>
      <c r="V37" s="18">
        <v>200178.6771</v>
      </c>
      <c r="W37" s="18">
        <v>24880.553899999999</v>
      </c>
      <c r="X37" s="18">
        <v>17416.387729999999</v>
      </c>
      <c r="Y37" s="18">
        <v>1.0740000000000001</v>
      </c>
      <c r="Z37" s="18">
        <v>46176</v>
      </c>
      <c r="AA37" s="18">
        <v>252931.64612399999</v>
      </c>
      <c r="AB37" s="18">
        <v>251458.14224872101</v>
      </c>
      <c r="AC37" s="18">
        <v>5445.6458387197099</v>
      </c>
      <c r="AD37" s="18">
        <v>119.885964853747</v>
      </c>
      <c r="AE37" s="18">
        <v>5535854</v>
      </c>
      <c r="AF37" s="18"/>
      <c r="AG37" s="18"/>
    </row>
    <row r="38" spans="1:33">
      <c r="A38" s="18" t="s">
        <v>656</v>
      </c>
      <c r="B38" s="18" t="s">
        <v>658</v>
      </c>
      <c r="C38" s="18" t="s">
        <v>326</v>
      </c>
      <c r="D38" s="18">
        <v>71560.718999999997</v>
      </c>
      <c r="E38" s="18">
        <v>7824</v>
      </c>
      <c r="F38" s="18">
        <v>79384.718999999997</v>
      </c>
      <c r="G38" s="18">
        <v>29862</v>
      </c>
      <c r="H38" s="18">
        <v>12698</v>
      </c>
      <c r="I38" s="18">
        <v>936</v>
      </c>
      <c r="J38" s="18">
        <v>0</v>
      </c>
      <c r="K38" s="18">
        <v>2935</v>
      </c>
      <c r="L38" s="18">
        <v>784</v>
      </c>
      <c r="M38" s="18">
        <v>0</v>
      </c>
      <c r="N38" s="18">
        <v>7824</v>
      </c>
      <c r="O38" s="18">
        <v>322</v>
      </c>
      <c r="P38" s="18">
        <v>41552.972999999998</v>
      </c>
      <c r="Q38" s="18">
        <v>14083.65</v>
      </c>
      <c r="R38" s="18">
        <v>-940.1</v>
      </c>
      <c r="S38" s="18">
        <v>6650.4</v>
      </c>
      <c r="T38" s="18">
        <v>61346.923000000003</v>
      </c>
      <c r="U38" s="18">
        <v>79384.718999999997</v>
      </c>
      <c r="V38" s="18">
        <v>67477.011150000006</v>
      </c>
      <c r="W38" s="18">
        <v>-6130.0881499999896</v>
      </c>
      <c r="X38" s="18">
        <v>-4291.0617049999901</v>
      </c>
      <c r="Y38" s="18">
        <v>0.94599999999999995</v>
      </c>
      <c r="Z38" s="18">
        <v>14048</v>
      </c>
      <c r="AA38" s="18">
        <v>75097.944174000004</v>
      </c>
      <c r="AB38" s="18">
        <v>74660.446085241201</v>
      </c>
      <c r="AC38" s="18">
        <v>5314.6672896669397</v>
      </c>
      <c r="AD38" s="18">
        <v>-11.092584199018299</v>
      </c>
      <c r="AE38" s="18">
        <v>-155829</v>
      </c>
      <c r="AF38" s="18"/>
      <c r="AG38" s="18"/>
    </row>
    <row r="39" spans="1:33">
      <c r="A39" s="18" t="s">
        <v>656</v>
      </c>
      <c r="B39" s="18" t="s">
        <v>659</v>
      </c>
      <c r="C39" s="18" t="s">
        <v>327</v>
      </c>
      <c r="D39" s="18">
        <v>76903.275999999998</v>
      </c>
      <c r="E39" s="18">
        <v>7007</v>
      </c>
      <c r="F39" s="18">
        <v>83910.275999999998</v>
      </c>
      <c r="G39" s="18">
        <v>54819</v>
      </c>
      <c r="H39" s="18">
        <v>13318</v>
      </c>
      <c r="I39" s="18">
        <v>889</v>
      </c>
      <c r="J39" s="18">
        <v>0</v>
      </c>
      <c r="K39" s="18">
        <v>4773</v>
      </c>
      <c r="L39" s="18">
        <v>1929</v>
      </c>
      <c r="M39" s="18">
        <v>21454</v>
      </c>
      <c r="N39" s="18">
        <v>7007</v>
      </c>
      <c r="O39" s="18">
        <v>0</v>
      </c>
      <c r="P39" s="18">
        <v>76280.638500000001</v>
      </c>
      <c r="Q39" s="18">
        <v>16133</v>
      </c>
      <c r="R39" s="18">
        <v>-19875.55</v>
      </c>
      <c r="S39" s="18">
        <v>2308.77</v>
      </c>
      <c r="T39" s="18">
        <v>74846.858500000002</v>
      </c>
      <c r="U39" s="18">
        <v>83910.275999999998</v>
      </c>
      <c r="V39" s="18">
        <v>71323.734599999996</v>
      </c>
      <c r="W39" s="18">
        <v>3523.1239000000101</v>
      </c>
      <c r="X39" s="18">
        <v>2466.1867299999999</v>
      </c>
      <c r="Y39" s="18">
        <v>1.0289999999999999</v>
      </c>
      <c r="Z39" s="18">
        <v>21962</v>
      </c>
      <c r="AA39" s="18">
        <v>86343.674004</v>
      </c>
      <c r="AB39" s="18">
        <v>85840.6616676618</v>
      </c>
      <c r="AC39" s="18">
        <v>3908.5994748958101</v>
      </c>
      <c r="AD39" s="18">
        <v>-1417.16039897015</v>
      </c>
      <c r="AE39" s="18">
        <v>-31123677</v>
      </c>
      <c r="AF39" s="18"/>
      <c r="AG39" s="18"/>
    </row>
    <row r="40" spans="1:33">
      <c r="A40" s="18" t="s">
        <v>656</v>
      </c>
      <c r="B40" s="18" t="s">
        <v>660</v>
      </c>
      <c r="C40" s="18" t="s">
        <v>328</v>
      </c>
      <c r="D40" s="18">
        <v>58958.224000000002</v>
      </c>
      <c r="E40" s="18">
        <v>5105</v>
      </c>
      <c r="F40" s="18">
        <v>64063.224000000002</v>
      </c>
      <c r="G40" s="18">
        <v>17878</v>
      </c>
      <c r="H40" s="18">
        <v>44025</v>
      </c>
      <c r="I40" s="18">
        <v>3717</v>
      </c>
      <c r="J40" s="18">
        <v>0</v>
      </c>
      <c r="K40" s="18">
        <v>2503</v>
      </c>
      <c r="L40" s="18">
        <v>3502</v>
      </c>
      <c r="M40" s="18">
        <v>11157</v>
      </c>
      <c r="N40" s="18">
        <v>5105</v>
      </c>
      <c r="O40" s="18">
        <v>8</v>
      </c>
      <c r="P40" s="18">
        <v>24877.237000000001</v>
      </c>
      <c r="Q40" s="18">
        <v>42708.25</v>
      </c>
      <c r="R40" s="18">
        <v>-12466.95</v>
      </c>
      <c r="S40" s="18">
        <v>2442.56</v>
      </c>
      <c r="T40" s="18">
        <v>57561.097000000002</v>
      </c>
      <c r="U40" s="18">
        <v>64063.224000000002</v>
      </c>
      <c r="V40" s="18">
        <v>54453.740400000002</v>
      </c>
      <c r="W40" s="18">
        <v>3107.3565999999901</v>
      </c>
      <c r="X40" s="18">
        <v>2175.1496199999901</v>
      </c>
      <c r="Y40" s="18">
        <v>1.034</v>
      </c>
      <c r="Z40" s="18">
        <v>19070</v>
      </c>
      <c r="AA40" s="18">
        <v>66241.373615999997</v>
      </c>
      <c r="AB40" s="18">
        <v>65855.471249796596</v>
      </c>
      <c r="AC40" s="18">
        <v>3453.35454901922</v>
      </c>
      <c r="AD40" s="18">
        <v>-1872.4053248467401</v>
      </c>
      <c r="AE40" s="18">
        <v>-35706770</v>
      </c>
      <c r="AF40" s="18"/>
      <c r="AG40" s="18"/>
    </row>
    <row r="41" spans="1:33">
      <c r="A41" s="18" t="s">
        <v>656</v>
      </c>
      <c r="B41" s="18" t="s">
        <v>661</v>
      </c>
      <c r="C41" s="18" t="s">
        <v>329</v>
      </c>
      <c r="D41" s="18">
        <v>124969.489</v>
      </c>
      <c r="E41" s="18">
        <v>8420</v>
      </c>
      <c r="F41" s="18">
        <v>133389.489</v>
      </c>
      <c r="G41" s="18">
        <v>74350</v>
      </c>
      <c r="H41" s="18">
        <v>13438</v>
      </c>
      <c r="I41" s="18">
        <v>1142</v>
      </c>
      <c r="J41" s="18">
        <v>0</v>
      </c>
      <c r="K41" s="18">
        <v>5440</v>
      </c>
      <c r="L41" s="18">
        <v>3378</v>
      </c>
      <c r="M41" s="18">
        <v>11836</v>
      </c>
      <c r="N41" s="18">
        <v>8420</v>
      </c>
      <c r="O41" s="18">
        <v>27</v>
      </c>
      <c r="P41" s="18">
        <v>103458.02499999999</v>
      </c>
      <c r="Q41" s="18">
        <v>17017</v>
      </c>
      <c r="R41" s="18">
        <v>-12954.85</v>
      </c>
      <c r="S41" s="18">
        <v>5144.88</v>
      </c>
      <c r="T41" s="18">
        <v>112665.05499999999</v>
      </c>
      <c r="U41" s="18">
        <v>133389.489</v>
      </c>
      <c r="V41" s="18">
        <v>113381.06565</v>
      </c>
      <c r="W41" s="18">
        <v>-716.01065000001097</v>
      </c>
      <c r="X41" s="18">
        <v>-501.207455000008</v>
      </c>
      <c r="Y41" s="18">
        <v>0.996</v>
      </c>
      <c r="Z41" s="18">
        <v>21345</v>
      </c>
      <c r="AA41" s="18">
        <v>132855.931044</v>
      </c>
      <c r="AB41" s="18">
        <v>132081.95225468301</v>
      </c>
      <c r="AC41" s="18">
        <v>6187.9574726953697</v>
      </c>
      <c r="AD41" s="18">
        <v>862.19759882940605</v>
      </c>
      <c r="AE41" s="18">
        <v>18403608</v>
      </c>
      <c r="AF41" s="18"/>
      <c r="AG41" s="18"/>
    </row>
    <row r="42" spans="1:33">
      <c r="A42" s="18" t="s">
        <v>656</v>
      </c>
      <c r="B42" s="18" t="s">
        <v>662</v>
      </c>
      <c r="C42" s="18" t="s">
        <v>330</v>
      </c>
      <c r="D42" s="18">
        <v>1123816.3799999999</v>
      </c>
      <c r="E42" s="18">
        <v>96226</v>
      </c>
      <c r="F42" s="18">
        <v>1220042.3799999999</v>
      </c>
      <c r="G42" s="18">
        <v>493637</v>
      </c>
      <c r="H42" s="18">
        <v>423749</v>
      </c>
      <c r="I42" s="18">
        <v>600909</v>
      </c>
      <c r="J42" s="18">
        <v>22666</v>
      </c>
      <c r="K42" s="18">
        <v>10272</v>
      </c>
      <c r="L42" s="18">
        <v>557586</v>
      </c>
      <c r="M42" s="18">
        <v>114583</v>
      </c>
      <c r="N42" s="18">
        <v>96226</v>
      </c>
      <c r="O42" s="18">
        <v>4468</v>
      </c>
      <c r="P42" s="18">
        <v>686895.88549999997</v>
      </c>
      <c r="Q42" s="18">
        <v>898956.6</v>
      </c>
      <c r="R42" s="18">
        <v>-575141.44999999995</v>
      </c>
      <c r="S42" s="18">
        <v>62312.99</v>
      </c>
      <c r="T42" s="18">
        <v>1073024.0255</v>
      </c>
      <c r="U42" s="18">
        <v>1220042.3799999999</v>
      </c>
      <c r="V42" s="18">
        <v>1037036.023</v>
      </c>
      <c r="W42" s="18">
        <v>35988.002500000097</v>
      </c>
      <c r="X42" s="18">
        <v>25191.601750000002</v>
      </c>
      <c r="Y42" s="18">
        <v>1.0209999999999999</v>
      </c>
      <c r="Z42" s="18">
        <v>233745</v>
      </c>
      <c r="AA42" s="18">
        <v>1245663.2699800001</v>
      </c>
      <c r="AB42" s="18">
        <v>1238406.40954464</v>
      </c>
      <c r="AC42" s="18">
        <v>5298.1086634778903</v>
      </c>
      <c r="AD42" s="18">
        <v>-27.651210388073199</v>
      </c>
      <c r="AE42" s="18">
        <v>-6463332</v>
      </c>
      <c r="AF42" s="18"/>
      <c r="AG42" s="18"/>
    </row>
    <row r="43" spans="1:33">
      <c r="A43" s="18" t="s">
        <v>656</v>
      </c>
      <c r="B43" s="18" t="s">
        <v>663</v>
      </c>
      <c r="C43" s="18" t="s">
        <v>331</v>
      </c>
      <c r="D43" s="18">
        <v>35107.438000000002</v>
      </c>
      <c r="E43" s="18">
        <v>3785</v>
      </c>
      <c r="F43" s="18">
        <v>38892.438000000002</v>
      </c>
      <c r="G43" s="18">
        <v>20807</v>
      </c>
      <c r="H43" s="18">
        <v>1452</v>
      </c>
      <c r="I43" s="18">
        <v>43</v>
      </c>
      <c r="J43" s="18">
        <v>0</v>
      </c>
      <c r="K43" s="18">
        <v>2132</v>
      </c>
      <c r="L43" s="18">
        <v>108</v>
      </c>
      <c r="M43" s="18">
        <v>7665</v>
      </c>
      <c r="N43" s="18">
        <v>3785</v>
      </c>
      <c r="O43" s="18">
        <v>0</v>
      </c>
      <c r="P43" s="18">
        <v>28952.940500000001</v>
      </c>
      <c r="Q43" s="18">
        <v>3082.95</v>
      </c>
      <c r="R43" s="18">
        <v>-6607.05</v>
      </c>
      <c r="S43" s="18">
        <v>1914.2</v>
      </c>
      <c r="T43" s="18">
        <v>27343.040499999999</v>
      </c>
      <c r="U43" s="18">
        <v>38892.438000000002</v>
      </c>
      <c r="V43" s="18">
        <v>33058.5723</v>
      </c>
      <c r="W43" s="18">
        <v>-5715.5317999999997</v>
      </c>
      <c r="X43" s="18">
        <v>-4000.8722600000001</v>
      </c>
      <c r="Y43" s="18">
        <v>0.89700000000000002</v>
      </c>
      <c r="Z43" s="18">
        <v>9518</v>
      </c>
      <c r="AA43" s="18">
        <v>34886.516885999998</v>
      </c>
      <c r="AB43" s="18">
        <v>34683.278506721399</v>
      </c>
      <c r="AC43" s="18">
        <v>3643.9670631142499</v>
      </c>
      <c r="AD43" s="18">
        <v>-1681.79281075171</v>
      </c>
      <c r="AE43" s="18">
        <v>-16007304</v>
      </c>
      <c r="AF43" s="18"/>
      <c r="AG43" s="18"/>
    </row>
    <row r="44" spans="1:33">
      <c r="A44" s="18" t="s">
        <v>656</v>
      </c>
      <c r="B44" s="18" t="s">
        <v>664</v>
      </c>
      <c r="C44" s="18" t="s">
        <v>332</v>
      </c>
      <c r="D44" s="18">
        <v>97130.224000000002</v>
      </c>
      <c r="E44" s="18">
        <v>5899</v>
      </c>
      <c r="F44" s="18">
        <v>103029.224</v>
      </c>
      <c r="G44" s="18">
        <v>60368</v>
      </c>
      <c r="H44" s="18">
        <v>18415</v>
      </c>
      <c r="I44" s="18">
        <v>20994</v>
      </c>
      <c r="J44" s="18">
        <v>0</v>
      </c>
      <c r="K44" s="18">
        <v>3717</v>
      </c>
      <c r="L44" s="18">
        <v>17200</v>
      </c>
      <c r="M44" s="18">
        <v>22429</v>
      </c>
      <c r="N44" s="18">
        <v>5899</v>
      </c>
      <c r="O44" s="18">
        <v>394</v>
      </c>
      <c r="P44" s="18">
        <v>84002.072</v>
      </c>
      <c r="Q44" s="18">
        <v>36657.1</v>
      </c>
      <c r="R44" s="18">
        <v>-34019.550000000003</v>
      </c>
      <c r="S44" s="18">
        <v>1201.22</v>
      </c>
      <c r="T44" s="18">
        <v>87840.842000000004</v>
      </c>
      <c r="U44" s="18">
        <v>103029.224</v>
      </c>
      <c r="V44" s="18">
        <v>87574.840400000001</v>
      </c>
      <c r="W44" s="18">
        <v>266.00160000000301</v>
      </c>
      <c r="X44" s="18">
        <v>186.20112000000199</v>
      </c>
      <c r="Y44" s="18">
        <v>1.002</v>
      </c>
      <c r="Z44" s="18">
        <v>22212</v>
      </c>
      <c r="AA44" s="18">
        <v>103235.282448</v>
      </c>
      <c r="AB44" s="18">
        <v>102633.864669388</v>
      </c>
      <c r="AC44" s="18">
        <v>4620.6494088505196</v>
      </c>
      <c r="AD44" s="18">
        <v>-705.11046501543899</v>
      </c>
      <c r="AE44" s="18">
        <v>-15661914</v>
      </c>
      <c r="AF44" s="18"/>
      <c r="AG44" s="18"/>
    </row>
    <row r="45" spans="1:33">
      <c r="A45" s="18" t="s">
        <v>665</v>
      </c>
      <c r="B45" s="18" t="s">
        <v>666</v>
      </c>
      <c r="C45" s="18" t="s">
        <v>334</v>
      </c>
      <c r="D45" s="18">
        <v>519925.14799999999</v>
      </c>
      <c r="E45" s="18">
        <v>68551</v>
      </c>
      <c r="F45" s="18">
        <v>588476.14800000004</v>
      </c>
      <c r="G45" s="18">
        <v>334348</v>
      </c>
      <c r="H45" s="18">
        <v>67938</v>
      </c>
      <c r="I45" s="18">
        <v>18591</v>
      </c>
      <c r="J45" s="18">
        <v>0</v>
      </c>
      <c r="K45" s="18">
        <v>24416</v>
      </c>
      <c r="L45" s="18">
        <v>1616</v>
      </c>
      <c r="M45" s="18">
        <v>125905</v>
      </c>
      <c r="N45" s="18">
        <v>68551</v>
      </c>
      <c r="O45" s="18">
        <v>1448</v>
      </c>
      <c r="P45" s="18">
        <v>465245.24200000003</v>
      </c>
      <c r="Q45" s="18">
        <v>94303.25</v>
      </c>
      <c r="R45" s="18">
        <v>-109623.65</v>
      </c>
      <c r="S45" s="18">
        <v>36864.5</v>
      </c>
      <c r="T45" s="18">
        <v>486789.342</v>
      </c>
      <c r="U45" s="18">
        <v>588476.14800000004</v>
      </c>
      <c r="V45" s="18">
        <v>500204.72580000001</v>
      </c>
      <c r="W45" s="18">
        <v>-13415.3838000001</v>
      </c>
      <c r="X45" s="18">
        <v>-9390.7686600000507</v>
      </c>
      <c r="Y45" s="18">
        <v>0.98399999999999999</v>
      </c>
      <c r="Z45" s="18">
        <v>107061</v>
      </c>
      <c r="AA45" s="18">
        <v>579060.52963200002</v>
      </c>
      <c r="AB45" s="18">
        <v>575687.09674011299</v>
      </c>
      <c r="AC45" s="18">
        <v>5377.1877410085199</v>
      </c>
      <c r="AD45" s="18">
        <v>51.427867142560899</v>
      </c>
      <c r="AE45" s="18">
        <v>5505919</v>
      </c>
      <c r="AF45" s="18"/>
      <c r="AG45" s="18"/>
    </row>
    <row r="46" spans="1:33">
      <c r="A46" s="18" t="s">
        <v>665</v>
      </c>
      <c r="B46" s="18" t="s">
        <v>667</v>
      </c>
      <c r="C46" s="18" t="s">
        <v>335</v>
      </c>
      <c r="D46" s="18">
        <v>78546.775999999998</v>
      </c>
      <c r="E46" s="18">
        <v>8173</v>
      </c>
      <c r="F46" s="18">
        <v>86719.775999999998</v>
      </c>
      <c r="G46" s="18">
        <v>64529</v>
      </c>
      <c r="H46" s="18">
        <v>22940</v>
      </c>
      <c r="I46" s="18">
        <v>421</v>
      </c>
      <c r="J46" s="18">
        <v>0</v>
      </c>
      <c r="K46" s="18">
        <v>5491</v>
      </c>
      <c r="L46" s="18">
        <v>738</v>
      </c>
      <c r="M46" s="18">
        <v>31809</v>
      </c>
      <c r="N46" s="18">
        <v>8173</v>
      </c>
      <c r="O46" s="18">
        <v>1050</v>
      </c>
      <c r="P46" s="18">
        <v>89792.103499999997</v>
      </c>
      <c r="Q46" s="18">
        <v>24524.2</v>
      </c>
      <c r="R46" s="18">
        <v>-28557.45</v>
      </c>
      <c r="S46" s="18">
        <v>1539.52</v>
      </c>
      <c r="T46" s="18">
        <v>87298.373500000002</v>
      </c>
      <c r="U46" s="18">
        <v>86719.775999999998</v>
      </c>
      <c r="V46" s="18">
        <v>73711.809599999993</v>
      </c>
      <c r="W46" s="18">
        <v>13586.563899999999</v>
      </c>
      <c r="X46" s="18">
        <v>9510.5947300000007</v>
      </c>
      <c r="Y46" s="18">
        <v>1.1100000000000001</v>
      </c>
      <c r="Z46" s="18">
        <v>16468</v>
      </c>
      <c r="AA46" s="18">
        <v>96258.951360000006</v>
      </c>
      <c r="AB46" s="18">
        <v>95698.175592978296</v>
      </c>
      <c r="AC46" s="18">
        <v>5811.1595575041501</v>
      </c>
      <c r="AD46" s="18">
        <v>485.39968363819099</v>
      </c>
      <c r="AE46" s="18">
        <v>7993562</v>
      </c>
      <c r="AF46" s="18"/>
      <c r="AG46" s="18"/>
    </row>
    <row r="47" spans="1:33">
      <c r="A47" s="18" t="s">
        <v>665</v>
      </c>
      <c r="B47" s="18" t="s">
        <v>668</v>
      </c>
      <c r="C47" s="18" t="s">
        <v>336</v>
      </c>
      <c r="D47" s="18">
        <v>56885.362999999998</v>
      </c>
      <c r="E47" s="18">
        <v>3432</v>
      </c>
      <c r="F47" s="18">
        <v>60317.362999999998</v>
      </c>
      <c r="G47" s="18">
        <v>23328</v>
      </c>
      <c r="H47" s="18">
        <v>17740</v>
      </c>
      <c r="I47" s="18">
        <v>0</v>
      </c>
      <c r="J47" s="18">
        <v>0</v>
      </c>
      <c r="K47" s="18">
        <v>7416</v>
      </c>
      <c r="L47" s="18">
        <v>0</v>
      </c>
      <c r="M47" s="18">
        <v>7497</v>
      </c>
      <c r="N47" s="18">
        <v>3432</v>
      </c>
      <c r="O47" s="18">
        <v>103</v>
      </c>
      <c r="P47" s="18">
        <v>32460.912</v>
      </c>
      <c r="Q47" s="18">
        <v>21382.6</v>
      </c>
      <c r="R47" s="18">
        <v>-6460</v>
      </c>
      <c r="S47" s="18">
        <v>1642.71</v>
      </c>
      <c r="T47" s="18">
        <v>49026.222000000002</v>
      </c>
      <c r="U47" s="18">
        <v>60317.362999999998</v>
      </c>
      <c r="V47" s="18">
        <v>51269.758549999999</v>
      </c>
      <c r="W47" s="18">
        <v>-2243.5365499999998</v>
      </c>
      <c r="X47" s="18">
        <v>-1570.4755849999999</v>
      </c>
      <c r="Y47" s="18">
        <v>0.97399999999999998</v>
      </c>
      <c r="Z47" s="18">
        <v>11378</v>
      </c>
      <c r="AA47" s="18">
        <v>58749.111561999998</v>
      </c>
      <c r="AB47" s="18">
        <v>58406.8568663841</v>
      </c>
      <c r="AC47" s="18">
        <v>5133.3148942155103</v>
      </c>
      <c r="AD47" s="18">
        <v>-192.44497965044701</v>
      </c>
      <c r="AE47" s="18">
        <v>-2189639</v>
      </c>
      <c r="AF47" s="18"/>
      <c r="AG47" s="18"/>
    </row>
    <row r="48" spans="1:33">
      <c r="A48" s="18" t="s">
        <v>665</v>
      </c>
      <c r="B48" s="18" t="s">
        <v>669</v>
      </c>
      <c r="C48" s="18" t="s">
        <v>337</v>
      </c>
      <c r="D48" s="18">
        <v>263241.65000000002</v>
      </c>
      <c r="E48" s="18">
        <v>21643</v>
      </c>
      <c r="F48" s="18">
        <v>284884.65000000002</v>
      </c>
      <c r="G48" s="18">
        <v>138254</v>
      </c>
      <c r="H48" s="18">
        <v>40417</v>
      </c>
      <c r="I48" s="18">
        <v>7331</v>
      </c>
      <c r="J48" s="18">
        <v>0</v>
      </c>
      <c r="K48" s="18">
        <v>7076</v>
      </c>
      <c r="L48" s="18">
        <v>1107</v>
      </c>
      <c r="M48" s="18">
        <v>31170</v>
      </c>
      <c r="N48" s="18">
        <v>21643</v>
      </c>
      <c r="O48" s="18">
        <v>947</v>
      </c>
      <c r="P48" s="18">
        <v>192380.44099999999</v>
      </c>
      <c r="Q48" s="18">
        <v>46600.4</v>
      </c>
      <c r="R48" s="18">
        <v>-28240.400000000001</v>
      </c>
      <c r="S48" s="18">
        <v>13097.65</v>
      </c>
      <c r="T48" s="18">
        <v>223838.09099999999</v>
      </c>
      <c r="U48" s="18">
        <v>284884.65000000002</v>
      </c>
      <c r="V48" s="18">
        <v>242151.95250000001</v>
      </c>
      <c r="W48" s="18">
        <v>-18313.861499999999</v>
      </c>
      <c r="X48" s="18">
        <v>-12819.70305</v>
      </c>
      <c r="Y48" s="18">
        <v>0.95499999999999996</v>
      </c>
      <c r="Z48" s="18">
        <v>34796</v>
      </c>
      <c r="AA48" s="18">
        <v>272064.84074999997</v>
      </c>
      <c r="AB48" s="18">
        <v>270479.87262396398</v>
      </c>
      <c r="AC48" s="18">
        <v>7773.3036160468</v>
      </c>
      <c r="AD48" s="18">
        <v>2447.5437421808401</v>
      </c>
      <c r="AE48" s="18">
        <v>85164732</v>
      </c>
      <c r="AF48" s="18"/>
      <c r="AG48" s="18"/>
    </row>
    <row r="49" spans="1:33">
      <c r="A49" s="18" t="s">
        <v>665</v>
      </c>
      <c r="B49" s="18" t="s">
        <v>670</v>
      </c>
      <c r="C49" s="18" t="s">
        <v>338</v>
      </c>
      <c r="D49" s="18">
        <v>299039.23800000001</v>
      </c>
      <c r="E49" s="18">
        <v>17211</v>
      </c>
      <c r="F49" s="18">
        <v>316250.23800000001</v>
      </c>
      <c r="G49" s="18">
        <v>163777</v>
      </c>
      <c r="H49" s="18">
        <v>103395</v>
      </c>
      <c r="I49" s="18">
        <v>5808</v>
      </c>
      <c r="J49" s="18">
        <v>0</v>
      </c>
      <c r="K49" s="18">
        <v>10618</v>
      </c>
      <c r="L49" s="18">
        <v>1159</v>
      </c>
      <c r="M49" s="18">
        <v>23804</v>
      </c>
      <c r="N49" s="18">
        <v>17211</v>
      </c>
      <c r="O49" s="18">
        <v>0</v>
      </c>
      <c r="P49" s="18">
        <v>227895.6955</v>
      </c>
      <c r="Q49" s="18">
        <v>101847.85</v>
      </c>
      <c r="R49" s="18">
        <v>-21218.55</v>
      </c>
      <c r="S49" s="18">
        <v>10582.67</v>
      </c>
      <c r="T49" s="18">
        <v>319107.6655</v>
      </c>
      <c r="U49" s="18">
        <v>316250.23800000001</v>
      </c>
      <c r="V49" s="18">
        <v>268812.7023</v>
      </c>
      <c r="W49" s="18">
        <v>50294.963199999998</v>
      </c>
      <c r="X49" s="18">
        <v>35206.474240000003</v>
      </c>
      <c r="Y49" s="18">
        <v>1.111</v>
      </c>
      <c r="Z49" s="18">
        <v>57092</v>
      </c>
      <c r="AA49" s="18">
        <v>351354.01441800001</v>
      </c>
      <c r="AB49" s="18">
        <v>349307.13135779998</v>
      </c>
      <c r="AC49" s="18">
        <v>6118.3201036537503</v>
      </c>
      <c r="AD49" s="18">
        <v>792.56022978779401</v>
      </c>
      <c r="AE49" s="18">
        <v>45248849</v>
      </c>
      <c r="AF49" s="18"/>
      <c r="AG49" s="18"/>
    </row>
    <row r="50" spans="1:33">
      <c r="A50" s="18" t="s">
        <v>665</v>
      </c>
      <c r="B50" s="18" t="s">
        <v>671</v>
      </c>
      <c r="C50" s="18" t="s">
        <v>339</v>
      </c>
      <c r="D50" s="18">
        <v>55017.004000000001</v>
      </c>
      <c r="E50" s="18">
        <v>6302</v>
      </c>
      <c r="F50" s="18">
        <v>61319.004000000001</v>
      </c>
      <c r="G50" s="18">
        <v>27043</v>
      </c>
      <c r="H50" s="18">
        <v>13568</v>
      </c>
      <c r="I50" s="18">
        <v>491</v>
      </c>
      <c r="J50" s="18">
        <v>1781</v>
      </c>
      <c r="K50" s="18">
        <v>850</v>
      </c>
      <c r="L50" s="18">
        <v>211</v>
      </c>
      <c r="M50" s="18">
        <v>7991</v>
      </c>
      <c r="N50" s="18">
        <v>6302</v>
      </c>
      <c r="O50" s="18">
        <v>0</v>
      </c>
      <c r="P50" s="18">
        <v>37630.334499999997</v>
      </c>
      <c r="Q50" s="18">
        <v>14186.5</v>
      </c>
      <c r="R50" s="18">
        <v>-6971.7</v>
      </c>
      <c r="S50" s="18">
        <v>3998.23</v>
      </c>
      <c r="T50" s="18">
        <v>48843.364500000003</v>
      </c>
      <c r="U50" s="18">
        <v>61319.004000000001</v>
      </c>
      <c r="V50" s="18">
        <v>52121.153400000003</v>
      </c>
      <c r="W50" s="18">
        <v>-3277.7889</v>
      </c>
      <c r="X50" s="18">
        <v>-2294.4522299999999</v>
      </c>
      <c r="Y50" s="18">
        <v>0.96299999999999997</v>
      </c>
      <c r="Z50" s="18">
        <v>11986</v>
      </c>
      <c r="AA50" s="18">
        <v>59050.200852000002</v>
      </c>
      <c r="AB50" s="18">
        <v>58706.192100525899</v>
      </c>
      <c r="AC50" s="18">
        <v>4897.8968880799102</v>
      </c>
      <c r="AD50" s="18">
        <v>-427.86298578604402</v>
      </c>
      <c r="AE50" s="18">
        <v>-5128366</v>
      </c>
      <c r="AF50" s="18"/>
      <c r="AG50" s="18"/>
    </row>
    <row r="51" spans="1:33">
      <c r="A51" s="18" t="s">
        <v>665</v>
      </c>
      <c r="B51" s="18" t="s">
        <v>672</v>
      </c>
      <c r="C51" s="18" t="s">
        <v>340</v>
      </c>
      <c r="D51" s="18">
        <v>139561.79800000001</v>
      </c>
      <c r="E51" s="18">
        <v>9927</v>
      </c>
      <c r="F51" s="18">
        <v>149488.79800000001</v>
      </c>
      <c r="G51" s="18">
        <v>65105</v>
      </c>
      <c r="H51" s="18">
        <v>52697</v>
      </c>
      <c r="I51" s="18">
        <v>16596</v>
      </c>
      <c r="J51" s="18">
        <v>0</v>
      </c>
      <c r="K51" s="18">
        <v>6575</v>
      </c>
      <c r="L51" s="18">
        <v>2101</v>
      </c>
      <c r="M51" s="18">
        <v>18349</v>
      </c>
      <c r="N51" s="18">
        <v>9927</v>
      </c>
      <c r="O51" s="18">
        <v>17</v>
      </c>
      <c r="P51" s="18">
        <v>90593.607499999998</v>
      </c>
      <c r="Q51" s="18">
        <v>64487.8</v>
      </c>
      <c r="R51" s="18">
        <v>-17396.95</v>
      </c>
      <c r="S51" s="18">
        <v>5318.62</v>
      </c>
      <c r="T51" s="18">
        <v>143003.07750000001</v>
      </c>
      <c r="U51" s="18">
        <v>149488.79800000001</v>
      </c>
      <c r="V51" s="18">
        <v>127065.4783</v>
      </c>
      <c r="W51" s="18">
        <v>15937.599200000001</v>
      </c>
      <c r="X51" s="18">
        <v>11156.319439999999</v>
      </c>
      <c r="Y51" s="18">
        <v>1.075</v>
      </c>
      <c r="Z51" s="18">
        <v>37158</v>
      </c>
      <c r="AA51" s="18">
        <v>160700.45785000001</v>
      </c>
      <c r="AB51" s="18">
        <v>159764.26520257999</v>
      </c>
      <c r="AC51" s="18">
        <v>4299.5926907417097</v>
      </c>
      <c r="AD51" s="18">
        <v>-1026.16718312425</v>
      </c>
      <c r="AE51" s="18">
        <v>-38130320</v>
      </c>
      <c r="AF51" s="18"/>
      <c r="AG51" s="18"/>
    </row>
    <row r="52" spans="1:33">
      <c r="A52" s="18" t="s">
        <v>665</v>
      </c>
      <c r="B52" s="18" t="s">
        <v>673</v>
      </c>
      <c r="C52" s="18" t="s">
        <v>341</v>
      </c>
      <c r="D52" s="18">
        <v>42745.074999999997</v>
      </c>
      <c r="E52" s="18">
        <v>6430</v>
      </c>
      <c r="F52" s="18">
        <v>49175.074999999997</v>
      </c>
      <c r="G52" s="18">
        <v>11631</v>
      </c>
      <c r="H52" s="18">
        <v>28829</v>
      </c>
      <c r="I52" s="18">
        <v>50</v>
      </c>
      <c r="J52" s="18">
        <v>0</v>
      </c>
      <c r="K52" s="18">
        <v>990</v>
      </c>
      <c r="L52" s="18">
        <v>72</v>
      </c>
      <c r="M52" s="18">
        <v>6</v>
      </c>
      <c r="N52" s="18">
        <v>6430</v>
      </c>
      <c r="O52" s="18">
        <v>157</v>
      </c>
      <c r="P52" s="18">
        <v>16184.5365</v>
      </c>
      <c r="Q52" s="18">
        <v>25388.65</v>
      </c>
      <c r="R52" s="18">
        <v>-199.75</v>
      </c>
      <c r="S52" s="18">
        <v>5464.48</v>
      </c>
      <c r="T52" s="18">
        <v>46837.916499999999</v>
      </c>
      <c r="U52" s="18">
        <v>49175.074999999997</v>
      </c>
      <c r="V52" s="18">
        <v>41798.813750000001</v>
      </c>
      <c r="W52" s="18">
        <v>5039.10275000001</v>
      </c>
      <c r="X52" s="18">
        <v>3527.3719249999999</v>
      </c>
      <c r="Y52" s="18">
        <v>1.0720000000000001</v>
      </c>
      <c r="Z52" s="18">
        <v>14237</v>
      </c>
      <c r="AA52" s="18">
        <v>52715.680399999997</v>
      </c>
      <c r="AB52" s="18">
        <v>52408.574663933701</v>
      </c>
      <c r="AC52" s="18">
        <v>3681.1529580623501</v>
      </c>
      <c r="AD52" s="18">
        <v>-1644.60691580361</v>
      </c>
      <c r="AE52" s="18">
        <v>-23414269</v>
      </c>
      <c r="AF52" s="18"/>
      <c r="AG52" s="18"/>
    </row>
    <row r="53" spans="1:33">
      <c r="A53" s="18" t="s">
        <v>665</v>
      </c>
      <c r="B53" s="18" t="s">
        <v>674</v>
      </c>
      <c r="C53" s="18" t="s">
        <v>342</v>
      </c>
      <c r="D53" s="18">
        <v>50548.944000000003</v>
      </c>
      <c r="E53" s="18">
        <v>8842</v>
      </c>
      <c r="F53" s="18">
        <v>59390.944000000003</v>
      </c>
      <c r="G53" s="18">
        <v>30869</v>
      </c>
      <c r="H53" s="18">
        <v>7013</v>
      </c>
      <c r="I53" s="18">
        <v>701</v>
      </c>
      <c r="J53" s="18">
        <v>0</v>
      </c>
      <c r="K53" s="18">
        <v>2965</v>
      </c>
      <c r="L53" s="18">
        <v>9</v>
      </c>
      <c r="M53" s="18">
        <v>16564</v>
      </c>
      <c r="N53" s="18">
        <v>8842</v>
      </c>
      <c r="O53" s="18">
        <v>14</v>
      </c>
      <c r="P53" s="18">
        <v>42954.213499999998</v>
      </c>
      <c r="Q53" s="18">
        <v>9077.15</v>
      </c>
      <c r="R53" s="18">
        <v>-14098.95</v>
      </c>
      <c r="S53" s="18">
        <v>4699.82</v>
      </c>
      <c r="T53" s="18">
        <v>42632.233500000002</v>
      </c>
      <c r="U53" s="18">
        <v>59390.944000000003</v>
      </c>
      <c r="V53" s="18">
        <v>50482.3024</v>
      </c>
      <c r="W53" s="18">
        <v>-7850.0689000000002</v>
      </c>
      <c r="X53" s="18">
        <v>-5495.0482300000003</v>
      </c>
      <c r="Y53" s="18">
        <v>0.90700000000000003</v>
      </c>
      <c r="Z53" s="18">
        <v>9153</v>
      </c>
      <c r="AA53" s="18">
        <v>53867.586208000001</v>
      </c>
      <c r="AB53" s="18">
        <v>53553.769814338899</v>
      </c>
      <c r="AC53" s="18">
        <v>5850.9526728218998</v>
      </c>
      <c r="AD53" s="18">
        <v>525.192798955944</v>
      </c>
      <c r="AE53" s="18">
        <v>4807090</v>
      </c>
      <c r="AF53" s="18"/>
      <c r="AG53" s="18"/>
    </row>
    <row r="54" spans="1:33">
      <c r="A54" s="18" t="s">
        <v>675</v>
      </c>
      <c r="B54" s="18" t="s">
        <v>676</v>
      </c>
      <c r="C54" s="18" t="s">
        <v>344</v>
      </c>
      <c r="D54" s="18">
        <v>19758.686000000002</v>
      </c>
      <c r="E54" s="18">
        <v>2479</v>
      </c>
      <c r="F54" s="18">
        <v>22237.686000000002</v>
      </c>
      <c r="G54" s="18">
        <v>23207</v>
      </c>
      <c r="H54" s="18">
        <v>3703</v>
      </c>
      <c r="I54" s="18">
        <v>595</v>
      </c>
      <c r="J54" s="18">
        <v>0</v>
      </c>
      <c r="K54" s="18">
        <v>1956</v>
      </c>
      <c r="L54" s="18">
        <v>453</v>
      </c>
      <c r="M54" s="18">
        <v>4504</v>
      </c>
      <c r="N54" s="18">
        <v>2479</v>
      </c>
      <c r="O54" s="18">
        <v>5567</v>
      </c>
      <c r="P54" s="18">
        <v>32292.540499999999</v>
      </c>
      <c r="Q54" s="18">
        <v>5315.9</v>
      </c>
      <c r="R54" s="18">
        <v>-8945.4</v>
      </c>
      <c r="S54" s="18">
        <v>1341.47</v>
      </c>
      <c r="T54" s="18">
        <v>30004.5105</v>
      </c>
      <c r="U54" s="18">
        <v>22237.686000000002</v>
      </c>
      <c r="V54" s="18">
        <v>18902.033100000001</v>
      </c>
      <c r="W54" s="18">
        <v>11102.4774</v>
      </c>
      <c r="X54" s="18">
        <v>7771.7341800000004</v>
      </c>
      <c r="Y54" s="18">
        <v>1.349</v>
      </c>
      <c r="Z54" s="18">
        <v>5443</v>
      </c>
      <c r="AA54" s="18">
        <v>29998.638414000001</v>
      </c>
      <c r="AB54" s="18">
        <v>29823.875348035301</v>
      </c>
      <c r="AC54" s="18">
        <v>5479.3083498135802</v>
      </c>
      <c r="AD54" s="18">
        <v>153.54847594762501</v>
      </c>
      <c r="AE54" s="18">
        <v>835764</v>
      </c>
      <c r="AF54" s="18"/>
      <c r="AG54" s="18"/>
    </row>
    <row r="55" spans="1:33">
      <c r="A55" s="18" t="s">
        <v>675</v>
      </c>
      <c r="B55" s="18" t="s">
        <v>677</v>
      </c>
      <c r="C55" s="18" t="s">
        <v>345</v>
      </c>
      <c r="D55" s="18">
        <v>123280.045</v>
      </c>
      <c r="E55" s="18">
        <v>11301</v>
      </c>
      <c r="F55" s="18">
        <v>134581.04500000001</v>
      </c>
      <c r="G55" s="18">
        <v>74705</v>
      </c>
      <c r="H55" s="18">
        <v>20955</v>
      </c>
      <c r="I55" s="18">
        <v>2111</v>
      </c>
      <c r="J55" s="18">
        <v>0</v>
      </c>
      <c r="K55" s="18">
        <v>6155</v>
      </c>
      <c r="L55" s="18">
        <v>1144</v>
      </c>
      <c r="M55" s="18">
        <v>26119</v>
      </c>
      <c r="N55" s="18">
        <v>11301</v>
      </c>
      <c r="O55" s="18">
        <v>0</v>
      </c>
      <c r="P55" s="18">
        <v>103952.00750000001</v>
      </c>
      <c r="Q55" s="18">
        <v>24837.85</v>
      </c>
      <c r="R55" s="18">
        <v>-23173.55</v>
      </c>
      <c r="S55" s="18">
        <v>5165.62</v>
      </c>
      <c r="T55" s="18">
        <v>110781.92750000001</v>
      </c>
      <c r="U55" s="18">
        <v>134581.04500000001</v>
      </c>
      <c r="V55" s="18">
        <v>114393.88825</v>
      </c>
      <c r="W55" s="18">
        <v>-3611.9607500000102</v>
      </c>
      <c r="X55" s="18">
        <v>-2528.3725250000098</v>
      </c>
      <c r="Y55" s="18">
        <v>0.98099999999999998</v>
      </c>
      <c r="Z55" s="18">
        <v>21794</v>
      </c>
      <c r="AA55" s="18">
        <v>132024.005145</v>
      </c>
      <c r="AB55" s="18">
        <v>131254.87290634101</v>
      </c>
      <c r="AC55" s="18">
        <v>6022.5233048702003</v>
      </c>
      <c r="AD55" s="18">
        <v>696.76343100424504</v>
      </c>
      <c r="AE55" s="18">
        <v>15185262</v>
      </c>
      <c r="AF55" s="18"/>
      <c r="AG55" s="18"/>
    </row>
    <row r="56" spans="1:33">
      <c r="A56" s="18" t="s">
        <v>675</v>
      </c>
      <c r="B56" s="18" t="s">
        <v>678</v>
      </c>
      <c r="C56" s="18" t="s">
        <v>346</v>
      </c>
      <c r="D56" s="18">
        <v>56243.464999999997</v>
      </c>
      <c r="E56" s="18">
        <v>2294</v>
      </c>
      <c r="F56" s="18">
        <v>58537.464999999997</v>
      </c>
      <c r="G56" s="18">
        <v>30564</v>
      </c>
      <c r="H56" s="18">
        <v>5941</v>
      </c>
      <c r="I56" s="18">
        <v>403</v>
      </c>
      <c r="J56" s="18">
        <v>0</v>
      </c>
      <c r="K56" s="18">
        <v>3166</v>
      </c>
      <c r="L56" s="18">
        <v>57</v>
      </c>
      <c r="M56" s="18">
        <v>4846</v>
      </c>
      <c r="N56" s="18">
        <v>2294</v>
      </c>
      <c r="O56" s="18">
        <v>794</v>
      </c>
      <c r="P56" s="18">
        <v>42529.805999999997</v>
      </c>
      <c r="Q56" s="18">
        <v>8083.5</v>
      </c>
      <c r="R56" s="18">
        <v>-4842.45</v>
      </c>
      <c r="S56" s="18">
        <v>1126.08</v>
      </c>
      <c r="T56" s="18">
        <v>46896.936000000002</v>
      </c>
      <c r="U56" s="18">
        <v>58537.464999999997</v>
      </c>
      <c r="V56" s="18">
        <v>49756.845249999998</v>
      </c>
      <c r="W56" s="18">
        <v>-2859.9092500000002</v>
      </c>
      <c r="X56" s="18">
        <v>-2001.936475</v>
      </c>
      <c r="Y56" s="18">
        <v>0.96599999999999997</v>
      </c>
      <c r="Z56" s="18">
        <v>9999</v>
      </c>
      <c r="AA56" s="18">
        <v>56547.191189999998</v>
      </c>
      <c r="AB56" s="18">
        <v>56217.764221759899</v>
      </c>
      <c r="AC56" s="18">
        <v>5622.3386560416002</v>
      </c>
      <c r="AD56" s="18">
        <v>296.57878217563803</v>
      </c>
      <c r="AE56" s="18">
        <v>2965491</v>
      </c>
      <c r="AF56" s="18"/>
      <c r="AG56" s="18"/>
    </row>
    <row r="57" spans="1:33">
      <c r="A57" s="18" t="s">
        <v>675</v>
      </c>
      <c r="B57" s="18" t="s">
        <v>679</v>
      </c>
      <c r="C57" s="18" t="s">
        <v>347</v>
      </c>
      <c r="D57" s="18">
        <v>840250.11699999997</v>
      </c>
      <c r="E57" s="18">
        <v>51253</v>
      </c>
      <c r="F57" s="18">
        <v>891503.11699999997</v>
      </c>
      <c r="G57" s="18">
        <v>289897</v>
      </c>
      <c r="H57" s="18">
        <v>273936</v>
      </c>
      <c r="I57" s="18">
        <v>419602</v>
      </c>
      <c r="J57" s="18">
        <v>0</v>
      </c>
      <c r="K57" s="18">
        <v>13500</v>
      </c>
      <c r="L57" s="18">
        <v>386535</v>
      </c>
      <c r="M57" s="18">
        <v>50616</v>
      </c>
      <c r="N57" s="18">
        <v>51253</v>
      </c>
      <c r="O57" s="18">
        <v>2704</v>
      </c>
      <c r="P57" s="18">
        <v>403391.67550000001</v>
      </c>
      <c r="Q57" s="18">
        <v>600982.30000000005</v>
      </c>
      <c r="R57" s="18">
        <v>-373876.75</v>
      </c>
      <c r="S57" s="18">
        <v>34960.33</v>
      </c>
      <c r="T57" s="18">
        <v>665457.55550000002</v>
      </c>
      <c r="U57" s="18">
        <v>891503.11699999997</v>
      </c>
      <c r="V57" s="18">
        <v>757777.64945000003</v>
      </c>
      <c r="W57" s="18">
        <v>-92320.093949999995</v>
      </c>
      <c r="X57" s="18">
        <v>-64624.065764999999</v>
      </c>
      <c r="Y57" s="18">
        <v>0.92800000000000005</v>
      </c>
      <c r="Z57" s="18">
        <v>164750</v>
      </c>
      <c r="AA57" s="18">
        <v>827314.89257599995</v>
      </c>
      <c r="AB57" s="18">
        <v>822495.20425716904</v>
      </c>
      <c r="AC57" s="18">
        <v>4992.3836373728</v>
      </c>
      <c r="AD57" s="18">
        <v>-333.376236493161</v>
      </c>
      <c r="AE57" s="18">
        <v>-54923735</v>
      </c>
      <c r="AF57" s="18"/>
      <c r="AG57" s="18"/>
    </row>
    <row r="58" spans="1:33">
      <c r="A58" s="18" t="s">
        <v>675</v>
      </c>
      <c r="B58" s="18" t="s">
        <v>680</v>
      </c>
      <c r="C58" s="18" t="s">
        <v>348</v>
      </c>
      <c r="D58" s="18">
        <v>140763.698</v>
      </c>
      <c r="E58" s="18">
        <v>10407</v>
      </c>
      <c r="F58" s="18">
        <v>151170.698</v>
      </c>
      <c r="G58" s="18">
        <v>68852</v>
      </c>
      <c r="H58" s="18">
        <v>34743</v>
      </c>
      <c r="I58" s="18">
        <v>3396</v>
      </c>
      <c r="J58" s="18">
        <v>0</v>
      </c>
      <c r="K58" s="18">
        <v>3393</v>
      </c>
      <c r="L58" s="18">
        <v>607</v>
      </c>
      <c r="M58" s="18">
        <v>1</v>
      </c>
      <c r="N58" s="18">
        <v>10407</v>
      </c>
      <c r="O58" s="18">
        <v>148</v>
      </c>
      <c r="P58" s="18">
        <v>95807.558000000005</v>
      </c>
      <c r="Q58" s="18">
        <v>35302.199999999997</v>
      </c>
      <c r="R58" s="18">
        <v>-642.6</v>
      </c>
      <c r="S58" s="18">
        <v>8845.7800000000007</v>
      </c>
      <c r="T58" s="18">
        <v>139312.93799999999</v>
      </c>
      <c r="U58" s="18">
        <v>151170.698</v>
      </c>
      <c r="V58" s="18">
        <v>128495.09329999999</v>
      </c>
      <c r="W58" s="18">
        <v>10817.8447</v>
      </c>
      <c r="X58" s="18">
        <v>7572.4912899999799</v>
      </c>
      <c r="Y58" s="18">
        <v>1.05</v>
      </c>
      <c r="Z58" s="18">
        <v>27889</v>
      </c>
      <c r="AA58" s="18">
        <v>158729.2329</v>
      </c>
      <c r="AB58" s="18">
        <v>157804.52401764999</v>
      </c>
      <c r="AC58" s="18">
        <v>5658.3070033938202</v>
      </c>
      <c r="AD58" s="18">
        <v>332.54712952786298</v>
      </c>
      <c r="AE58" s="18">
        <v>9274407</v>
      </c>
      <c r="AF58" s="18"/>
      <c r="AG58" s="18"/>
    </row>
    <row r="59" spans="1:33">
      <c r="A59" s="18" t="s">
        <v>675</v>
      </c>
      <c r="B59" s="18" t="s">
        <v>681</v>
      </c>
      <c r="C59" s="18" t="s">
        <v>349</v>
      </c>
      <c r="D59" s="18">
        <v>235567.46400000001</v>
      </c>
      <c r="E59" s="18">
        <v>25667</v>
      </c>
      <c r="F59" s="18">
        <v>261234.46400000001</v>
      </c>
      <c r="G59" s="18">
        <v>113633</v>
      </c>
      <c r="H59" s="18">
        <v>37253</v>
      </c>
      <c r="I59" s="18">
        <v>2656</v>
      </c>
      <c r="J59" s="18">
        <v>10299</v>
      </c>
      <c r="K59" s="18">
        <v>7304</v>
      </c>
      <c r="L59" s="18">
        <v>943</v>
      </c>
      <c r="M59" s="18">
        <v>19241</v>
      </c>
      <c r="N59" s="18">
        <v>25667</v>
      </c>
      <c r="O59" s="18">
        <v>226</v>
      </c>
      <c r="P59" s="18">
        <v>158120.31950000001</v>
      </c>
      <c r="Q59" s="18">
        <v>48885.2</v>
      </c>
      <c r="R59" s="18">
        <v>-17348.5</v>
      </c>
      <c r="S59" s="18">
        <v>18545.98</v>
      </c>
      <c r="T59" s="18">
        <v>208202.99950000001</v>
      </c>
      <c r="U59" s="18">
        <v>261234.46400000001</v>
      </c>
      <c r="V59" s="18">
        <v>222049.29440000001</v>
      </c>
      <c r="W59" s="18">
        <v>-13846.294900000001</v>
      </c>
      <c r="X59" s="18">
        <v>-9692.4064299999991</v>
      </c>
      <c r="Y59" s="18">
        <v>0.96299999999999997</v>
      </c>
      <c r="Z59" s="18">
        <v>43636</v>
      </c>
      <c r="AA59" s="18">
        <v>251568.78883199999</v>
      </c>
      <c r="AB59" s="18">
        <v>250103.224554363</v>
      </c>
      <c r="AC59" s="18">
        <v>5731.5799925374304</v>
      </c>
      <c r="AD59" s="18">
        <v>405.82011867147202</v>
      </c>
      <c r="AE59" s="18">
        <v>17708367</v>
      </c>
      <c r="AF59" s="18"/>
      <c r="AG59" s="18"/>
    </row>
    <row r="60" spans="1:33">
      <c r="A60" s="18" t="s">
        <v>675</v>
      </c>
      <c r="B60" s="18" t="s">
        <v>682</v>
      </c>
      <c r="C60" s="18" t="s">
        <v>350</v>
      </c>
      <c r="D60" s="18">
        <v>873072.375</v>
      </c>
      <c r="E60" s="18">
        <v>59272</v>
      </c>
      <c r="F60" s="18">
        <v>932344.375</v>
      </c>
      <c r="G60" s="18">
        <v>419093</v>
      </c>
      <c r="H60" s="18">
        <v>144902</v>
      </c>
      <c r="I60" s="18">
        <v>37649</v>
      </c>
      <c r="J60" s="18">
        <v>0</v>
      </c>
      <c r="K60" s="18">
        <v>12789</v>
      </c>
      <c r="L60" s="18">
        <v>12049</v>
      </c>
      <c r="M60" s="18">
        <v>36280</v>
      </c>
      <c r="N60" s="18">
        <v>59272</v>
      </c>
      <c r="O60" s="18">
        <v>34</v>
      </c>
      <c r="P60" s="18">
        <v>583167.90949999995</v>
      </c>
      <c r="Q60" s="18">
        <v>166039</v>
      </c>
      <c r="R60" s="18">
        <v>-41108.550000000003</v>
      </c>
      <c r="S60" s="18">
        <v>44213.599999999999</v>
      </c>
      <c r="T60" s="18">
        <v>752311.9595</v>
      </c>
      <c r="U60" s="18">
        <v>932344.375</v>
      </c>
      <c r="V60" s="18">
        <v>792492.71875</v>
      </c>
      <c r="W60" s="18">
        <v>-40180.759250000097</v>
      </c>
      <c r="X60" s="18">
        <v>-28126.531475000102</v>
      </c>
      <c r="Y60" s="18">
        <v>0.97</v>
      </c>
      <c r="Z60" s="18">
        <v>143504</v>
      </c>
      <c r="AA60" s="18">
        <v>904374.04374999995</v>
      </c>
      <c r="AB60" s="18">
        <v>899105.43193891004</v>
      </c>
      <c r="AC60" s="18">
        <v>6265.3684352973496</v>
      </c>
      <c r="AD60" s="18">
        <v>939.60856143138597</v>
      </c>
      <c r="AE60" s="18">
        <v>134837587</v>
      </c>
      <c r="AF60" s="18"/>
      <c r="AG60" s="18"/>
    </row>
    <row r="61" spans="1:33">
      <c r="A61" s="18" t="s">
        <v>675</v>
      </c>
      <c r="B61" s="18" t="s">
        <v>683</v>
      </c>
      <c r="C61" s="18" t="s">
        <v>351</v>
      </c>
      <c r="D61" s="18">
        <v>92409.145999999993</v>
      </c>
      <c r="E61" s="18">
        <v>6898</v>
      </c>
      <c r="F61" s="18">
        <v>99307.145999999993</v>
      </c>
      <c r="G61" s="18">
        <v>38116</v>
      </c>
      <c r="H61" s="18">
        <v>29748</v>
      </c>
      <c r="I61" s="18">
        <v>1132</v>
      </c>
      <c r="J61" s="18">
        <v>0</v>
      </c>
      <c r="K61" s="18">
        <v>6601</v>
      </c>
      <c r="L61" s="18">
        <v>210</v>
      </c>
      <c r="M61" s="18">
        <v>3157</v>
      </c>
      <c r="N61" s="18">
        <v>6898</v>
      </c>
      <c r="O61" s="18">
        <v>578</v>
      </c>
      <c r="P61" s="18">
        <v>53038.413999999997</v>
      </c>
      <c r="Q61" s="18">
        <v>31858.85</v>
      </c>
      <c r="R61" s="18">
        <v>-3353.25</v>
      </c>
      <c r="S61" s="18">
        <v>5326.61</v>
      </c>
      <c r="T61" s="18">
        <v>86870.623999999996</v>
      </c>
      <c r="U61" s="18">
        <v>99307.145999999993</v>
      </c>
      <c r="V61" s="18">
        <v>84411.074099999998</v>
      </c>
      <c r="W61" s="18">
        <v>2459.5499</v>
      </c>
      <c r="X61" s="18">
        <v>1721.6849299999999</v>
      </c>
      <c r="Y61" s="18">
        <v>1.0169999999999999</v>
      </c>
      <c r="Z61" s="18">
        <v>14614</v>
      </c>
      <c r="AA61" s="18">
        <v>100995.367482</v>
      </c>
      <c r="AB61" s="18">
        <v>100406.998775867</v>
      </c>
      <c r="AC61" s="18">
        <v>6870.6034470964496</v>
      </c>
      <c r="AD61" s="18">
        <v>1544.8435732304899</v>
      </c>
      <c r="AE61" s="18">
        <v>22576344</v>
      </c>
      <c r="AF61" s="18"/>
      <c r="AG61" s="18"/>
    </row>
    <row r="62" spans="1:33">
      <c r="A62" s="18" t="s">
        <v>675</v>
      </c>
      <c r="B62" s="18" t="s">
        <v>684</v>
      </c>
      <c r="C62" s="18" t="s">
        <v>352</v>
      </c>
      <c r="D62" s="18">
        <v>29907.269</v>
      </c>
      <c r="E62" s="18">
        <v>5844</v>
      </c>
      <c r="F62" s="18">
        <v>35751.269</v>
      </c>
      <c r="G62" s="18">
        <v>34079</v>
      </c>
      <c r="H62" s="18">
        <v>11876</v>
      </c>
      <c r="I62" s="18">
        <v>2697</v>
      </c>
      <c r="J62" s="18">
        <v>0</v>
      </c>
      <c r="K62" s="18">
        <v>4088</v>
      </c>
      <c r="L62" s="18">
        <v>2273</v>
      </c>
      <c r="M62" s="18">
        <v>25869</v>
      </c>
      <c r="N62" s="18">
        <v>5844</v>
      </c>
      <c r="O62" s="18">
        <v>6755</v>
      </c>
      <c r="P62" s="18">
        <v>47420.928500000002</v>
      </c>
      <c r="Q62" s="18">
        <v>15861.85</v>
      </c>
      <c r="R62" s="18">
        <v>-29662.45</v>
      </c>
      <c r="S62" s="18">
        <v>569.66999999999996</v>
      </c>
      <c r="T62" s="18">
        <v>34189.998500000002</v>
      </c>
      <c r="U62" s="18">
        <v>35751.269</v>
      </c>
      <c r="V62" s="18">
        <v>30388.578649999999</v>
      </c>
      <c r="W62" s="18">
        <v>3801.4198500000002</v>
      </c>
      <c r="X62" s="18">
        <v>2660.9938950000001</v>
      </c>
      <c r="Y62" s="18">
        <v>1.0740000000000001</v>
      </c>
      <c r="Z62" s="18">
        <v>7440</v>
      </c>
      <c r="AA62" s="18">
        <v>38396.862906000002</v>
      </c>
      <c r="AB62" s="18">
        <v>38173.174304128501</v>
      </c>
      <c r="AC62" s="18">
        <v>5130.80299786673</v>
      </c>
      <c r="AD62" s="18">
        <v>-194.95687599922999</v>
      </c>
      <c r="AE62" s="18">
        <v>-1450479</v>
      </c>
      <c r="AF62" s="18"/>
      <c r="AG62" s="18"/>
    </row>
    <row r="63" spans="1:33">
      <c r="A63" s="18" t="s">
        <v>675</v>
      </c>
      <c r="B63" s="18" t="s">
        <v>685</v>
      </c>
      <c r="C63" s="18" t="s">
        <v>353</v>
      </c>
      <c r="D63" s="18">
        <v>45634.743000000002</v>
      </c>
      <c r="E63" s="18">
        <v>2852</v>
      </c>
      <c r="F63" s="18">
        <v>48486.743000000002</v>
      </c>
      <c r="G63" s="18">
        <v>33919</v>
      </c>
      <c r="H63" s="18">
        <v>7721</v>
      </c>
      <c r="I63" s="18">
        <v>1431</v>
      </c>
      <c r="J63" s="18">
        <v>0</v>
      </c>
      <c r="K63" s="18">
        <v>4221</v>
      </c>
      <c r="L63" s="18">
        <v>16</v>
      </c>
      <c r="M63" s="18">
        <v>6480</v>
      </c>
      <c r="N63" s="18">
        <v>2852</v>
      </c>
      <c r="O63" s="18">
        <v>0</v>
      </c>
      <c r="P63" s="18">
        <v>47198.288500000002</v>
      </c>
      <c r="Q63" s="18">
        <v>11367.05</v>
      </c>
      <c r="R63" s="18">
        <v>-5521.6</v>
      </c>
      <c r="S63" s="18">
        <v>1322.6</v>
      </c>
      <c r="T63" s="18">
        <v>54366.338499999998</v>
      </c>
      <c r="U63" s="18">
        <v>48486.743000000002</v>
      </c>
      <c r="V63" s="18">
        <v>41213.731549999997</v>
      </c>
      <c r="W63" s="18">
        <v>13152.606949999999</v>
      </c>
      <c r="X63" s="18">
        <v>9206.8248650000005</v>
      </c>
      <c r="Y63" s="18">
        <v>1.19</v>
      </c>
      <c r="Z63" s="18">
        <v>7737</v>
      </c>
      <c r="AA63" s="18">
        <v>57699.224170000001</v>
      </c>
      <c r="AB63" s="18">
        <v>57363.085803299102</v>
      </c>
      <c r="AC63" s="18">
        <v>7414.1250876695303</v>
      </c>
      <c r="AD63" s="18">
        <v>2088.36521380357</v>
      </c>
      <c r="AE63" s="18">
        <v>16157682</v>
      </c>
      <c r="AF63" s="18"/>
      <c r="AG63" s="18"/>
    </row>
    <row r="64" spans="1:33">
      <c r="A64" s="18" t="s">
        <v>675</v>
      </c>
      <c r="B64" s="18" t="s">
        <v>686</v>
      </c>
      <c r="C64" s="18" t="s">
        <v>354</v>
      </c>
      <c r="D64" s="18">
        <v>9044.8340000000007</v>
      </c>
      <c r="E64" s="18">
        <v>0</v>
      </c>
      <c r="F64" s="18">
        <v>9044.8340000000007</v>
      </c>
      <c r="G64" s="18">
        <v>2341</v>
      </c>
      <c r="H64" s="18">
        <v>9436</v>
      </c>
      <c r="I64" s="18">
        <v>42</v>
      </c>
      <c r="J64" s="18">
        <v>0</v>
      </c>
      <c r="K64" s="18">
        <v>41</v>
      </c>
      <c r="L64" s="18">
        <v>3</v>
      </c>
      <c r="M64" s="18">
        <v>0</v>
      </c>
      <c r="N64" s="18">
        <v>0</v>
      </c>
      <c r="O64" s="18">
        <v>43</v>
      </c>
      <c r="P64" s="18">
        <v>3257.5014999999999</v>
      </c>
      <c r="Q64" s="18">
        <v>8091.15</v>
      </c>
      <c r="R64" s="18">
        <v>-39.1</v>
      </c>
      <c r="S64" s="18">
        <v>0</v>
      </c>
      <c r="T64" s="18">
        <v>11309.5515</v>
      </c>
      <c r="U64" s="18">
        <v>9044.8340000000007</v>
      </c>
      <c r="V64" s="18">
        <v>7688.1089000000002</v>
      </c>
      <c r="W64" s="18">
        <v>3621.4425999999999</v>
      </c>
      <c r="X64" s="18">
        <v>2535.0098200000002</v>
      </c>
      <c r="Y64" s="18">
        <v>1.28</v>
      </c>
      <c r="Z64" s="18">
        <v>3732</v>
      </c>
      <c r="AA64" s="18">
        <v>11577.38752</v>
      </c>
      <c r="AB64" s="18">
        <v>11509.9411342363</v>
      </c>
      <c r="AC64" s="18">
        <v>3084.12141860566</v>
      </c>
      <c r="AD64" s="18">
        <v>-2241.6384552602999</v>
      </c>
      <c r="AE64" s="18">
        <v>-8365795</v>
      </c>
      <c r="AF64" s="18"/>
      <c r="AG64" s="18"/>
    </row>
    <row r="65" spans="1:33">
      <c r="A65" s="18" t="s">
        <v>675</v>
      </c>
      <c r="B65" s="18" t="s">
        <v>687</v>
      </c>
      <c r="C65" s="18" t="s">
        <v>355</v>
      </c>
      <c r="D65" s="18">
        <v>58055.158000000003</v>
      </c>
      <c r="E65" s="18">
        <v>3456</v>
      </c>
      <c r="F65" s="18">
        <v>61511.158000000003</v>
      </c>
      <c r="G65" s="18">
        <v>31405</v>
      </c>
      <c r="H65" s="18">
        <v>12449</v>
      </c>
      <c r="I65" s="18">
        <v>486</v>
      </c>
      <c r="J65" s="18">
        <v>0</v>
      </c>
      <c r="K65" s="18">
        <v>2475</v>
      </c>
      <c r="L65" s="18">
        <v>46</v>
      </c>
      <c r="M65" s="18">
        <v>8846</v>
      </c>
      <c r="N65" s="18">
        <v>3456</v>
      </c>
      <c r="O65" s="18">
        <v>0</v>
      </c>
      <c r="P65" s="18">
        <v>43700.057500000003</v>
      </c>
      <c r="Q65" s="18">
        <v>13098.5</v>
      </c>
      <c r="R65" s="18">
        <v>-7558.2</v>
      </c>
      <c r="S65" s="18">
        <v>1433.78</v>
      </c>
      <c r="T65" s="18">
        <v>50674.137499999997</v>
      </c>
      <c r="U65" s="18">
        <v>61511.158000000003</v>
      </c>
      <c r="V65" s="18">
        <v>52284.484299999996</v>
      </c>
      <c r="W65" s="18">
        <v>-1610.34680000001</v>
      </c>
      <c r="X65" s="18">
        <v>-1127.2427600000001</v>
      </c>
      <c r="Y65" s="18">
        <v>0.98199999999999998</v>
      </c>
      <c r="Z65" s="18">
        <v>11414</v>
      </c>
      <c r="AA65" s="18">
        <v>60403.957155999997</v>
      </c>
      <c r="AB65" s="18">
        <v>60052.061826508798</v>
      </c>
      <c r="AC65" s="18">
        <v>5261.2635208085503</v>
      </c>
      <c r="AD65" s="18">
        <v>-64.496353057404093</v>
      </c>
      <c r="AE65" s="18">
        <v>-736161</v>
      </c>
      <c r="AF65" s="18"/>
      <c r="AG65" s="18"/>
    </row>
    <row r="66" spans="1:33">
      <c r="A66" s="18" t="s">
        <v>675</v>
      </c>
      <c r="B66" s="18" t="s">
        <v>688</v>
      </c>
      <c r="C66" s="18" t="s">
        <v>356</v>
      </c>
      <c r="D66" s="18">
        <v>25558.425999999999</v>
      </c>
      <c r="E66" s="18">
        <v>2302</v>
      </c>
      <c r="F66" s="18">
        <v>27860.425999999999</v>
      </c>
      <c r="G66" s="18">
        <v>13812</v>
      </c>
      <c r="H66" s="18">
        <v>6865</v>
      </c>
      <c r="I66" s="18">
        <v>67</v>
      </c>
      <c r="J66" s="18">
        <v>1060</v>
      </c>
      <c r="K66" s="18">
        <v>0</v>
      </c>
      <c r="L66" s="18">
        <v>0</v>
      </c>
      <c r="M66" s="18">
        <v>6379</v>
      </c>
      <c r="N66" s="18">
        <v>2302</v>
      </c>
      <c r="O66" s="18">
        <v>0</v>
      </c>
      <c r="P66" s="18">
        <v>19219.398000000001</v>
      </c>
      <c r="Q66" s="18">
        <v>6793.2</v>
      </c>
      <c r="R66" s="18">
        <v>-5422.15</v>
      </c>
      <c r="S66" s="18">
        <v>872.27</v>
      </c>
      <c r="T66" s="18">
        <v>21462.718000000001</v>
      </c>
      <c r="U66" s="18">
        <v>27860.425999999999</v>
      </c>
      <c r="V66" s="18">
        <v>23681.362099999998</v>
      </c>
      <c r="W66" s="18">
        <v>-2218.64409999999</v>
      </c>
      <c r="X66" s="18">
        <v>-1553.05087</v>
      </c>
      <c r="Y66" s="18">
        <v>0.94399999999999995</v>
      </c>
      <c r="Z66" s="18">
        <v>5324</v>
      </c>
      <c r="AA66" s="18">
        <v>26300.242144</v>
      </c>
      <c r="AB66" s="18">
        <v>26147.0248249582</v>
      </c>
      <c r="AC66" s="18">
        <v>4911.1616876330099</v>
      </c>
      <c r="AD66" s="18">
        <v>-414.59818623294399</v>
      </c>
      <c r="AE66" s="18">
        <v>-2207321</v>
      </c>
      <c r="AF66" s="18"/>
      <c r="AG66" s="18"/>
    </row>
    <row r="67" spans="1:33">
      <c r="A67" s="18" t="s">
        <v>689</v>
      </c>
      <c r="B67" s="18" t="s">
        <v>690</v>
      </c>
      <c r="C67" s="18" t="s">
        <v>358</v>
      </c>
      <c r="D67" s="18">
        <v>30253.665000000001</v>
      </c>
      <c r="E67" s="18">
        <v>2516</v>
      </c>
      <c r="F67" s="18">
        <v>32769.665000000001</v>
      </c>
      <c r="G67" s="18">
        <v>19560</v>
      </c>
      <c r="H67" s="18">
        <v>6311</v>
      </c>
      <c r="I67" s="18">
        <v>990</v>
      </c>
      <c r="J67" s="18">
        <v>0</v>
      </c>
      <c r="K67" s="18">
        <v>1843</v>
      </c>
      <c r="L67" s="18">
        <v>0</v>
      </c>
      <c r="M67" s="18">
        <v>4160</v>
      </c>
      <c r="N67" s="18">
        <v>2516</v>
      </c>
      <c r="O67" s="18">
        <v>0</v>
      </c>
      <c r="P67" s="18">
        <v>27217.74</v>
      </c>
      <c r="Q67" s="18">
        <v>7772.4</v>
      </c>
      <c r="R67" s="18">
        <v>-3536</v>
      </c>
      <c r="S67" s="18">
        <v>1431.4</v>
      </c>
      <c r="T67" s="18">
        <v>32885.54</v>
      </c>
      <c r="U67" s="18">
        <v>32769.665000000001</v>
      </c>
      <c r="V67" s="18">
        <v>27854.215250000001</v>
      </c>
      <c r="W67" s="18">
        <v>5031.3247499999998</v>
      </c>
      <c r="X67" s="18">
        <v>3521.9273250000001</v>
      </c>
      <c r="Y67" s="18">
        <v>1.107</v>
      </c>
      <c r="Z67" s="18">
        <v>6796</v>
      </c>
      <c r="AA67" s="18">
        <v>36276.019155000002</v>
      </c>
      <c r="AB67" s="18">
        <v>36064.685952438304</v>
      </c>
      <c r="AC67" s="18">
        <v>5306.7519058914504</v>
      </c>
      <c r="AD67" s="18">
        <v>-19.007967974505799</v>
      </c>
      <c r="AE67" s="18">
        <v>-129178</v>
      </c>
      <c r="AF67" s="18"/>
      <c r="AG67" s="18"/>
    </row>
    <row r="68" spans="1:33">
      <c r="A68" s="18" t="s">
        <v>689</v>
      </c>
      <c r="B68" s="18" t="s">
        <v>691</v>
      </c>
      <c r="C68" s="18" t="s">
        <v>359</v>
      </c>
      <c r="D68" s="18">
        <v>113990.288</v>
      </c>
      <c r="E68" s="18">
        <v>16750</v>
      </c>
      <c r="F68" s="18">
        <v>130740.288</v>
      </c>
      <c r="G68" s="18">
        <v>111932</v>
      </c>
      <c r="H68" s="18">
        <v>13192</v>
      </c>
      <c r="I68" s="18">
        <v>1106</v>
      </c>
      <c r="J68" s="18">
        <v>0</v>
      </c>
      <c r="K68" s="18">
        <v>4519</v>
      </c>
      <c r="L68" s="18">
        <v>3449</v>
      </c>
      <c r="M68" s="18">
        <v>77490</v>
      </c>
      <c r="N68" s="18">
        <v>16750</v>
      </c>
      <c r="O68" s="18">
        <v>0</v>
      </c>
      <c r="P68" s="18">
        <v>155753.378</v>
      </c>
      <c r="Q68" s="18">
        <v>15994.45</v>
      </c>
      <c r="R68" s="18">
        <v>-68798.149999999994</v>
      </c>
      <c r="S68" s="18">
        <v>1064.2</v>
      </c>
      <c r="T68" s="18">
        <v>104013.878</v>
      </c>
      <c r="U68" s="18">
        <v>130740.288</v>
      </c>
      <c r="V68" s="18">
        <v>111129.2448</v>
      </c>
      <c r="W68" s="18">
        <v>-7115.3667999999898</v>
      </c>
      <c r="X68" s="18">
        <v>-4980.7567599999902</v>
      </c>
      <c r="Y68" s="18">
        <v>0.96199999999999997</v>
      </c>
      <c r="Z68" s="18">
        <v>17794</v>
      </c>
      <c r="AA68" s="18">
        <v>125772.157056</v>
      </c>
      <c r="AB68" s="18">
        <v>125039.446208369</v>
      </c>
      <c r="AC68" s="18">
        <v>7027.0566600184902</v>
      </c>
      <c r="AD68" s="18">
        <v>1701.2967861525401</v>
      </c>
      <c r="AE68" s="18">
        <v>30272875</v>
      </c>
      <c r="AF68" s="18"/>
      <c r="AG68" s="18"/>
    </row>
    <row r="69" spans="1:33">
      <c r="A69" s="18" t="s">
        <v>689</v>
      </c>
      <c r="B69" s="18" t="s">
        <v>692</v>
      </c>
      <c r="C69" s="18" t="s">
        <v>360</v>
      </c>
      <c r="D69" s="18">
        <v>148143.348</v>
      </c>
      <c r="E69" s="18">
        <v>7626</v>
      </c>
      <c r="F69" s="18">
        <v>155769.348</v>
      </c>
      <c r="G69" s="18">
        <v>64495</v>
      </c>
      <c r="H69" s="18">
        <v>66529</v>
      </c>
      <c r="I69" s="18">
        <v>6457</v>
      </c>
      <c r="J69" s="18">
        <v>0</v>
      </c>
      <c r="K69" s="18">
        <v>3094</v>
      </c>
      <c r="L69" s="18">
        <v>97</v>
      </c>
      <c r="M69" s="18">
        <v>15355</v>
      </c>
      <c r="N69" s="18">
        <v>7626</v>
      </c>
      <c r="O69" s="18">
        <v>0</v>
      </c>
      <c r="P69" s="18">
        <v>89744.792499999996</v>
      </c>
      <c r="Q69" s="18">
        <v>64668</v>
      </c>
      <c r="R69" s="18">
        <v>-13134.2</v>
      </c>
      <c r="S69" s="18">
        <v>3871.75</v>
      </c>
      <c r="T69" s="18">
        <v>145150.3425</v>
      </c>
      <c r="U69" s="18">
        <v>155769.348</v>
      </c>
      <c r="V69" s="18">
        <v>132403.94579999999</v>
      </c>
      <c r="W69" s="18">
        <v>12746.396699999999</v>
      </c>
      <c r="X69" s="18">
        <v>8922.4776899999906</v>
      </c>
      <c r="Y69" s="18">
        <v>1.0569999999999999</v>
      </c>
      <c r="Z69" s="18">
        <v>29644</v>
      </c>
      <c r="AA69" s="18">
        <v>164648.200836</v>
      </c>
      <c r="AB69" s="18">
        <v>163689.00982250899</v>
      </c>
      <c r="AC69" s="18">
        <v>5521.8259959016796</v>
      </c>
      <c r="AD69" s="18">
        <v>196.066122035718</v>
      </c>
      <c r="AE69" s="18">
        <v>5812184</v>
      </c>
      <c r="AF69" s="18"/>
      <c r="AG69" s="18"/>
    </row>
    <row r="70" spans="1:33">
      <c r="A70" s="18" t="s">
        <v>689</v>
      </c>
      <c r="B70" s="18" t="s">
        <v>693</v>
      </c>
      <c r="C70" s="18" t="s">
        <v>361</v>
      </c>
      <c r="D70" s="18">
        <v>37778.099000000002</v>
      </c>
      <c r="E70" s="18">
        <v>2872</v>
      </c>
      <c r="F70" s="18">
        <v>40650.099000000002</v>
      </c>
      <c r="G70" s="18">
        <v>37673</v>
      </c>
      <c r="H70" s="18">
        <v>4001</v>
      </c>
      <c r="I70" s="18">
        <v>917</v>
      </c>
      <c r="J70" s="18">
        <v>0</v>
      </c>
      <c r="K70" s="18">
        <v>3006</v>
      </c>
      <c r="L70" s="18">
        <v>293</v>
      </c>
      <c r="M70" s="18">
        <v>20369</v>
      </c>
      <c r="N70" s="18">
        <v>2872</v>
      </c>
      <c r="O70" s="18">
        <v>0</v>
      </c>
      <c r="P70" s="18">
        <v>52421.979500000001</v>
      </c>
      <c r="Q70" s="18">
        <v>6735.4</v>
      </c>
      <c r="R70" s="18">
        <v>-17562.7</v>
      </c>
      <c r="S70" s="18">
        <v>-1021.53</v>
      </c>
      <c r="T70" s="18">
        <v>40573.1495</v>
      </c>
      <c r="U70" s="18">
        <v>40650.099000000002</v>
      </c>
      <c r="V70" s="18">
        <v>34552.584150000002</v>
      </c>
      <c r="W70" s="18">
        <v>6020.5653499999999</v>
      </c>
      <c r="X70" s="18">
        <v>4214.3957449999998</v>
      </c>
      <c r="Y70" s="18">
        <v>1.1040000000000001</v>
      </c>
      <c r="Z70" s="18">
        <v>9609</v>
      </c>
      <c r="AA70" s="18">
        <v>44877.709296000001</v>
      </c>
      <c r="AB70" s="18">
        <v>44616.265227712604</v>
      </c>
      <c r="AC70" s="18">
        <v>4643.1746516508001</v>
      </c>
      <c r="AD70" s="18">
        <v>-682.58522221515398</v>
      </c>
      <c r="AE70" s="18">
        <v>-6558961</v>
      </c>
      <c r="AF70" s="18"/>
      <c r="AG70" s="18"/>
    </row>
    <row r="71" spans="1:33">
      <c r="A71" s="18" t="s">
        <v>689</v>
      </c>
      <c r="B71" s="18" t="s">
        <v>694</v>
      </c>
      <c r="C71" s="18" t="s">
        <v>362</v>
      </c>
      <c r="D71" s="18">
        <v>26164.932000000001</v>
      </c>
      <c r="E71" s="18">
        <v>3159</v>
      </c>
      <c r="F71" s="18">
        <v>29323.932000000001</v>
      </c>
      <c r="G71" s="18">
        <v>26566</v>
      </c>
      <c r="H71" s="18">
        <v>5005</v>
      </c>
      <c r="I71" s="18">
        <v>1095</v>
      </c>
      <c r="J71" s="18">
        <v>0</v>
      </c>
      <c r="K71" s="18">
        <v>1992</v>
      </c>
      <c r="L71" s="18">
        <v>53</v>
      </c>
      <c r="M71" s="18">
        <v>5723</v>
      </c>
      <c r="N71" s="18">
        <v>3159</v>
      </c>
      <c r="O71" s="18">
        <v>233</v>
      </c>
      <c r="P71" s="18">
        <v>36966.589</v>
      </c>
      <c r="Q71" s="18">
        <v>6878.2</v>
      </c>
      <c r="R71" s="18">
        <v>-5107.6499999999996</v>
      </c>
      <c r="S71" s="18">
        <v>1712.24</v>
      </c>
      <c r="T71" s="18">
        <v>40449.379000000001</v>
      </c>
      <c r="U71" s="18">
        <v>29323.932000000001</v>
      </c>
      <c r="V71" s="18">
        <v>24925.342199999999</v>
      </c>
      <c r="W71" s="18">
        <v>15524.0368</v>
      </c>
      <c r="X71" s="18">
        <v>10866.82576</v>
      </c>
      <c r="Y71" s="18">
        <v>1.371</v>
      </c>
      <c r="Z71" s="18">
        <v>12577</v>
      </c>
      <c r="AA71" s="18">
        <v>40203.110772</v>
      </c>
      <c r="AB71" s="18">
        <v>39968.899512046497</v>
      </c>
      <c r="AC71" s="18">
        <v>3177.9358759677598</v>
      </c>
      <c r="AD71" s="18">
        <v>-2147.8239978982001</v>
      </c>
      <c r="AE71" s="18">
        <v>-27013182</v>
      </c>
      <c r="AF71" s="18"/>
      <c r="AG71" s="18"/>
    </row>
    <row r="72" spans="1:33">
      <c r="A72" s="18" t="s">
        <v>689</v>
      </c>
      <c r="B72" s="18" t="s">
        <v>695</v>
      </c>
      <c r="C72" s="18" t="s">
        <v>363</v>
      </c>
      <c r="D72" s="18">
        <v>689509.56400000001</v>
      </c>
      <c r="E72" s="18">
        <v>47803</v>
      </c>
      <c r="F72" s="18">
        <v>737312.56400000001</v>
      </c>
      <c r="G72" s="18">
        <v>489987</v>
      </c>
      <c r="H72" s="18">
        <v>145663</v>
      </c>
      <c r="I72" s="18">
        <v>24638</v>
      </c>
      <c r="J72" s="18">
        <v>0</v>
      </c>
      <c r="K72" s="18">
        <v>17143</v>
      </c>
      <c r="L72" s="18">
        <v>6289</v>
      </c>
      <c r="M72" s="18">
        <v>75680</v>
      </c>
      <c r="N72" s="18">
        <v>47803</v>
      </c>
      <c r="O72" s="18">
        <v>0</v>
      </c>
      <c r="P72" s="18">
        <v>681816.9105</v>
      </c>
      <c r="Q72" s="18">
        <v>159327.4</v>
      </c>
      <c r="R72" s="18">
        <v>-69673.649999999994</v>
      </c>
      <c r="S72" s="18">
        <v>27766.95</v>
      </c>
      <c r="T72" s="18">
        <v>799237.61049999995</v>
      </c>
      <c r="U72" s="18">
        <v>737312.56400000001</v>
      </c>
      <c r="V72" s="18">
        <v>626715.67940000002</v>
      </c>
      <c r="W72" s="18">
        <v>172521.93109999999</v>
      </c>
      <c r="X72" s="18">
        <v>120765.35176999999</v>
      </c>
      <c r="Y72" s="18">
        <v>1.1639999999999999</v>
      </c>
      <c r="Z72" s="18">
        <v>142471</v>
      </c>
      <c r="AA72" s="18">
        <v>858231.82449599996</v>
      </c>
      <c r="AB72" s="18">
        <v>853232.02340878197</v>
      </c>
      <c r="AC72" s="18">
        <v>5988.8119224879601</v>
      </c>
      <c r="AD72" s="18">
        <v>663.05204862200299</v>
      </c>
      <c r="AE72" s="18">
        <v>94465688</v>
      </c>
      <c r="AF72" s="18"/>
      <c r="AG72" s="18"/>
    </row>
    <row r="73" spans="1:33">
      <c r="A73" s="18" t="s">
        <v>689</v>
      </c>
      <c r="B73" s="18" t="s">
        <v>696</v>
      </c>
      <c r="C73" s="18" t="s">
        <v>364</v>
      </c>
      <c r="D73" s="18">
        <v>25394.858</v>
      </c>
      <c r="E73" s="18">
        <v>2047</v>
      </c>
      <c r="F73" s="18">
        <v>27441.858</v>
      </c>
      <c r="G73" s="18">
        <v>20657</v>
      </c>
      <c r="H73" s="18">
        <v>11365</v>
      </c>
      <c r="I73" s="18">
        <v>266</v>
      </c>
      <c r="J73" s="18">
        <v>0</v>
      </c>
      <c r="K73" s="18">
        <v>1762</v>
      </c>
      <c r="L73" s="18">
        <v>605</v>
      </c>
      <c r="M73" s="18">
        <v>7423</v>
      </c>
      <c r="N73" s="18">
        <v>2047</v>
      </c>
      <c r="O73" s="18">
        <v>0</v>
      </c>
      <c r="P73" s="18">
        <v>28744.215499999998</v>
      </c>
      <c r="Q73" s="18">
        <v>11384.05</v>
      </c>
      <c r="R73" s="18">
        <v>-6823.8</v>
      </c>
      <c r="S73" s="18">
        <v>478.04</v>
      </c>
      <c r="T73" s="18">
        <v>33782.505499999999</v>
      </c>
      <c r="U73" s="18">
        <v>27441.858</v>
      </c>
      <c r="V73" s="18">
        <v>23325.579300000001</v>
      </c>
      <c r="W73" s="18">
        <v>10456.9262</v>
      </c>
      <c r="X73" s="18">
        <v>7319.8483399999895</v>
      </c>
      <c r="Y73" s="18">
        <v>1.2669999999999999</v>
      </c>
      <c r="Z73" s="18">
        <v>7355</v>
      </c>
      <c r="AA73" s="18">
        <v>34768.834086000003</v>
      </c>
      <c r="AB73" s="18">
        <v>34566.281291402098</v>
      </c>
      <c r="AC73" s="18">
        <v>4699.6983400954696</v>
      </c>
      <c r="AD73" s="18">
        <v>-626.06153377049395</v>
      </c>
      <c r="AE73" s="18">
        <v>-4604683</v>
      </c>
      <c r="AF73" s="18"/>
      <c r="AG73" s="18"/>
    </row>
    <row r="74" spans="1:33">
      <c r="A74" s="18" t="s">
        <v>689</v>
      </c>
      <c r="B74" s="18" t="s">
        <v>697</v>
      </c>
      <c r="C74" s="18" t="s">
        <v>365</v>
      </c>
      <c r="D74" s="18">
        <v>180825.185</v>
      </c>
      <c r="E74" s="18">
        <v>18212</v>
      </c>
      <c r="F74" s="18">
        <v>199037.185</v>
      </c>
      <c r="G74" s="18">
        <v>139126</v>
      </c>
      <c r="H74" s="18">
        <v>44933</v>
      </c>
      <c r="I74" s="18">
        <v>2484</v>
      </c>
      <c r="J74" s="18">
        <v>141</v>
      </c>
      <c r="K74" s="18">
        <v>7606</v>
      </c>
      <c r="L74" s="18">
        <v>1215</v>
      </c>
      <c r="M74" s="18">
        <v>50053</v>
      </c>
      <c r="N74" s="18">
        <v>18212</v>
      </c>
      <c r="O74" s="18">
        <v>0</v>
      </c>
      <c r="P74" s="18">
        <v>193593.829</v>
      </c>
      <c r="Q74" s="18">
        <v>46889.4</v>
      </c>
      <c r="R74" s="18">
        <v>-43577.8</v>
      </c>
      <c r="S74" s="18">
        <v>6971.19</v>
      </c>
      <c r="T74" s="18">
        <v>203876.61900000001</v>
      </c>
      <c r="U74" s="18">
        <v>199037.185</v>
      </c>
      <c r="V74" s="18">
        <v>169181.60725</v>
      </c>
      <c r="W74" s="18">
        <v>34695.011749999998</v>
      </c>
      <c r="X74" s="18">
        <v>24286.508225000001</v>
      </c>
      <c r="Y74" s="18">
        <v>1.1220000000000001</v>
      </c>
      <c r="Z74" s="18">
        <v>31554</v>
      </c>
      <c r="AA74" s="18">
        <v>223319.72156999999</v>
      </c>
      <c r="AB74" s="18">
        <v>222018.727881775</v>
      </c>
      <c r="AC74" s="18">
        <v>7036.1516093609498</v>
      </c>
      <c r="AD74" s="18">
        <v>1710.3917354949899</v>
      </c>
      <c r="AE74" s="18">
        <v>53969701</v>
      </c>
      <c r="AF74" s="18"/>
      <c r="AG74" s="18"/>
    </row>
    <row r="75" spans="1:33">
      <c r="A75" s="18" t="s">
        <v>689</v>
      </c>
      <c r="B75" s="18" t="s">
        <v>698</v>
      </c>
      <c r="C75" s="18" t="s">
        <v>366</v>
      </c>
      <c r="D75" s="18">
        <v>68476.705000000002</v>
      </c>
      <c r="E75" s="18">
        <v>7415</v>
      </c>
      <c r="F75" s="18">
        <v>75891.705000000002</v>
      </c>
      <c r="G75" s="18">
        <v>58328</v>
      </c>
      <c r="H75" s="18">
        <v>7122</v>
      </c>
      <c r="I75" s="18">
        <v>2164</v>
      </c>
      <c r="J75" s="18">
        <v>456</v>
      </c>
      <c r="K75" s="18">
        <v>3512</v>
      </c>
      <c r="L75" s="18">
        <v>324</v>
      </c>
      <c r="M75" s="18">
        <v>27650</v>
      </c>
      <c r="N75" s="18">
        <v>7415</v>
      </c>
      <c r="O75" s="18">
        <v>119</v>
      </c>
      <c r="P75" s="18">
        <v>81163.411999999997</v>
      </c>
      <c r="Q75" s="18">
        <v>11265.9</v>
      </c>
      <c r="R75" s="18">
        <v>-23879.05</v>
      </c>
      <c r="S75" s="18">
        <v>1602.25</v>
      </c>
      <c r="T75" s="18">
        <v>70152.512000000002</v>
      </c>
      <c r="U75" s="18">
        <v>75891.705000000002</v>
      </c>
      <c r="V75" s="18">
        <v>64507.949249999998</v>
      </c>
      <c r="W75" s="18">
        <v>5644.56274999999</v>
      </c>
      <c r="X75" s="18">
        <v>3951.19392499999</v>
      </c>
      <c r="Y75" s="18">
        <v>1.052</v>
      </c>
      <c r="Z75" s="18">
        <v>11720</v>
      </c>
      <c r="AA75" s="18">
        <v>79838.073659999995</v>
      </c>
      <c r="AB75" s="18">
        <v>79372.960999186005</v>
      </c>
      <c r="AC75" s="18">
        <v>6772.4369453230302</v>
      </c>
      <c r="AD75" s="18">
        <v>1446.67707145708</v>
      </c>
      <c r="AE75" s="18">
        <v>16955055</v>
      </c>
      <c r="AF75" s="18"/>
      <c r="AG75" s="18"/>
    </row>
    <row r="76" spans="1:33">
      <c r="A76" s="18" t="s">
        <v>689</v>
      </c>
      <c r="B76" s="18" t="s">
        <v>699</v>
      </c>
      <c r="C76" s="18" t="s">
        <v>367</v>
      </c>
      <c r="D76" s="18">
        <v>110759.621</v>
      </c>
      <c r="E76" s="18">
        <v>8505</v>
      </c>
      <c r="F76" s="18">
        <v>119264.621</v>
      </c>
      <c r="G76" s="18">
        <v>63285</v>
      </c>
      <c r="H76" s="18">
        <v>17443</v>
      </c>
      <c r="I76" s="18">
        <v>1042</v>
      </c>
      <c r="J76" s="18">
        <v>0</v>
      </c>
      <c r="K76" s="18">
        <v>3796</v>
      </c>
      <c r="L76" s="18">
        <v>86</v>
      </c>
      <c r="M76" s="18">
        <v>20661</v>
      </c>
      <c r="N76" s="18">
        <v>8505</v>
      </c>
      <c r="O76" s="18">
        <v>430</v>
      </c>
      <c r="P76" s="18">
        <v>88061.077499999999</v>
      </c>
      <c r="Q76" s="18">
        <v>18938.849999999999</v>
      </c>
      <c r="R76" s="18">
        <v>-18000.45</v>
      </c>
      <c r="S76" s="18">
        <v>3716.88</v>
      </c>
      <c r="T76" s="18">
        <v>92716.357499999998</v>
      </c>
      <c r="U76" s="18">
        <v>119264.621</v>
      </c>
      <c r="V76" s="18">
        <v>101374.92784999999</v>
      </c>
      <c r="W76" s="18">
        <v>-8658.5703499999909</v>
      </c>
      <c r="X76" s="18">
        <v>-6060.999245</v>
      </c>
      <c r="Y76" s="18">
        <v>0.94899999999999995</v>
      </c>
      <c r="Z76" s="18">
        <v>18908</v>
      </c>
      <c r="AA76" s="18">
        <v>113182.125329</v>
      </c>
      <c r="AB76" s="18">
        <v>112522.760228427</v>
      </c>
      <c r="AC76" s="18">
        <v>5951.06622743956</v>
      </c>
      <c r="AD76" s="18">
        <v>625.30635357360404</v>
      </c>
      <c r="AE76" s="18">
        <v>11823293</v>
      </c>
      <c r="AF76" s="18"/>
      <c r="AG76" s="18"/>
    </row>
    <row r="77" spans="1:33">
      <c r="A77" s="18" t="s">
        <v>689</v>
      </c>
      <c r="B77" s="18" t="s">
        <v>700</v>
      </c>
      <c r="C77" s="18" t="s">
        <v>368</v>
      </c>
      <c r="D77" s="18">
        <v>74366.183000000005</v>
      </c>
      <c r="E77" s="18">
        <v>4911</v>
      </c>
      <c r="F77" s="18">
        <v>79277.183000000005</v>
      </c>
      <c r="G77" s="18">
        <v>33001</v>
      </c>
      <c r="H77" s="18">
        <v>16160</v>
      </c>
      <c r="I77" s="18">
        <v>1689</v>
      </c>
      <c r="J77" s="18">
        <v>0</v>
      </c>
      <c r="K77" s="18">
        <v>2619</v>
      </c>
      <c r="L77" s="18">
        <v>2695</v>
      </c>
      <c r="M77" s="18">
        <v>68</v>
      </c>
      <c r="N77" s="18">
        <v>4911</v>
      </c>
      <c r="O77" s="18">
        <v>0</v>
      </c>
      <c r="P77" s="18">
        <v>45920.891499999998</v>
      </c>
      <c r="Q77" s="18">
        <v>17397.8</v>
      </c>
      <c r="R77" s="18">
        <v>-2348.5500000000002</v>
      </c>
      <c r="S77" s="18">
        <v>4162.79</v>
      </c>
      <c r="T77" s="18">
        <v>65132.931499999999</v>
      </c>
      <c r="U77" s="18">
        <v>79277.183000000005</v>
      </c>
      <c r="V77" s="18">
        <v>67385.605549999993</v>
      </c>
      <c r="W77" s="18">
        <v>-2252.6740500000101</v>
      </c>
      <c r="X77" s="18">
        <v>-1576.8718350000099</v>
      </c>
      <c r="Y77" s="18">
        <v>0.98</v>
      </c>
      <c r="Z77" s="18">
        <v>14483</v>
      </c>
      <c r="AA77" s="18">
        <v>77691.639339999994</v>
      </c>
      <c r="AB77" s="18">
        <v>77239.031161472099</v>
      </c>
      <c r="AC77" s="18">
        <v>5333.0823145392596</v>
      </c>
      <c r="AD77" s="18">
        <v>7.3224406732979297</v>
      </c>
      <c r="AE77" s="18">
        <v>106051</v>
      </c>
      <c r="AF77" s="18"/>
      <c r="AG77" s="18"/>
    </row>
    <row r="78" spans="1:33">
      <c r="A78" s="18" t="s">
        <v>689</v>
      </c>
      <c r="B78" s="18" t="s">
        <v>701</v>
      </c>
      <c r="C78" s="18" t="s">
        <v>369</v>
      </c>
      <c r="D78" s="18">
        <v>133118.44</v>
      </c>
      <c r="E78" s="18">
        <v>10852</v>
      </c>
      <c r="F78" s="18">
        <v>143970.44</v>
      </c>
      <c r="G78" s="18">
        <v>79729</v>
      </c>
      <c r="H78" s="18">
        <v>49173</v>
      </c>
      <c r="I78" s="18">
        <v>5251</v>
      </c>
      <c r="J78" s="18">
        <v>0</v>
      </c>
      <c r="K78" s="18">
        <v>3927</v>
      </c>
      <c r="L78" s="18">
        <v>1498</v>
      </c>
      <c r="M78" s="18">
        <v>17017</v>
      </c>
      <c r="N78" s="18">
        <v>10852</v>
      </c>
      <c r="O78" s="18">
        <v>147</v>
      </c>
      <c r="P78" s="18">
        <v>110942.9035</v>
      </c>
      <c r="Q78" s="18">
        <v>49598.35</v>
      </c>
      <c r="R78" s="18">
        <v>-15862.7</v>
      </c>
      <c r="S78" s="18">
        <v>6331.31</v>
      </c>
      <c r="T78" s="18">
        <v>151009.86350000001</v>
      </c>
      <c r="U78" s="18">
        <v>143970.44</v>
      </c>
      <c r="V78" s="18">
        <v>122374.874</v>
      </c>
      <c r="W78" s="18">
        <v>28634.9895</v>
      </c>
      <c r="X78" s="18">
        <v>20044.49265</v>
      </c>
      <c r="Y78" s="18">
        <v>1.139</v>
      </c>
      <c r="Z78" s="18">
        <v>27502</v>
      </c>
      <c r="AA78" s="18">
        <v>163982.33116</v>
      </c>
      <c r="AB78" s="18">
        <v>163027.01930344</v>
      </c>
      <c r="AC78" s="18">
        <v>5927.8241329154198</v>
      </c>
      <c r="AD78" s="18">
        <v>602.06425904946104</v>
      </c>
      <c r="AE78" s="18">
        <v>16557971</v>
      </c>
      <c r="AF78" s="18"/>
      <c r="AG78" s="18"/>
    </row>
    <row r="79" spans="1:33">
      <c r="A79" s="18" t="s">
        <v>689</v>
      </c>
      <c r="B79" s="18" t="s">
        <v>702</v>
      </c>
      <c r="C79" s="18" t="s">
        <v>370</v>
      </c>
      <c r="D79" s="18">
        <v>201152.36600000001</v>
      </c>
      <c r="E79" s="18">
        <v>6900</v>
      </c>
      <c r="F79" s="18">
        <v>208052.36600000001</v>
      </c>
      <c r="G79" s="18">
        <v>109639</v>
      </c>
      <c r="H79" s="18">
        <v>35320</v>
      </c>
      <c r="I79" s="18">
        <v>74892</v>
      </c>
      <c r="J79" s="18">
        <v>0</v>
      </c>
      <c r="K79" s="18">
        <v>9719</v>
      </c>
      <c r="L79" s="18">
        <v>65970</v>
      </c>
      <c r="M79" s="18">
        <v>14435</v>
      </c>
      <c r="N79" s="18">
        <v>6900</v>
      </c>
      <c r="O79" s="18">
        <v>375</v>
      </c>
      <c r="P79" s="18">
        <v>152562.6685</v>
      </c>
      <c r="Q79" s="18">
        <v>101941.35</v>
      </c>
      <c r="R79" s="18">
        <v>-68663</v>
      </c>
      <c r="S79" s="18">
        <v>3411.05</v>
      </c>
      <c r="T79" s="18">
        <v>189252.06849999999</v>
      </c>
      <c r="U79" s="18">
        <v>208052.36600000001</v>
      </c>
      <c r="V79" s="18">
        <v>176844.5111</v>
      </c>
      <c r="W79" s="18">
        <v>12407.5574</v>
      </c>
      <c r="X79" s="18">
        <v>8685.2901799999909</v>
      </c>
      <c r="Y79" s="18">
        <v>1.042</v>
      </c>
      <c r="Z79" s="18">
        <v>34540</v>
      </c>
      <c r="AA79" s="18">
        <v>216790.56537200001</v>
      </c>
      <c r="AB79" s="18">
        <v>215527.608588637</v>
      </c>
      <c r="AC79" s="18">
        <v>6239.9423447781301</v>
      </c>
      <c r="AD79" s="18">
        <v>914.18247091217597</v>
      </c>
      <c r="AE79" s="18">
        <v>31575863</v>
      </c>
      <c r="AF79" s="18"/>
      <c r="AG79" s="18"/>
    </row>
    <row r="80" spans="1:33">
      <c r="A80" s="18" t="s">
        <v>703</v>
      </c>
      <c r="B80" s="18" t="s">
        <v>704</v>
      </c>
      <c r="C80" s="18" t="s">
        <v>372</v>
      </c>
      <c r="D80" s="18">
        <v>91234.842999999993</v>
      </c>
      <c r="E80" s="18">
        <v>7160</v>
      </c>
      <c r="F80" s="18">
        <v>98394.842999999993</v>
      </c>
      <c r="G80" s="18">
        <v>64516</v>
      </c>
      <c r="H80" s="18">
        <v>8041</v>
      </c>
      <c r="I80" s="18">
        <v>2599</v>
      </c>
      <c r="J80" s="18">
        <v>0</v>
      </c>
      <c r="K80" s="18">
        <v>3056</v>
      </c>
      <c r="L80" s="18">
        <v>2305</v>
      </c>
      <c r="M80" s="18">
        <v>12013</v>
      </c>
      <c r="N80" s="18">
        <v>7160</v>
      </c>
      <c r="O80" s="18">
        <v>1998</v>
      </c>
      <c r="P80" s="18">
        <v>89774.013999999996</v>
      </c>
      <c r="Q80" s="18">
        <v>11641.6</v>
      </c>
      <c r="R80" s="18">
        <v>-13868.6</v>
      </c>
      <c r="S80" s="18">
        <v>4043.79</v>
      </c>
      <c r="T80" s="18">
        <v>91590.804000000004</v>
      </c>
      <c r="U80" s="18">
        <v>98394.842999999993</v>
      </c>
      <c r="V80" s="18">
        <v>83635.616550000006</v>
      </c>
      <c r="W80" s="18">
        <v>7955.1874500000004</v>
      </c>
      <c r="X80" s="18">
        <v>5568.6312150000003</v>
      </c>
      <c r="Y80" s="18">
        <v>1.0569999999999999</v>
      </c>
      <c r="Z80" s="18">
        <v>20217</v>
      </c>
      <c r="AA80" s="18">
        <v>104003.349051</v>
      </c>
      <c r="AB80" s="18">
        <v>103397.45674682601</v>
      </c>
      <c r="AC80" s="18">
        <v>5114.3817948669903</v>
      </c>
      <c r="AD80" s="18">
        <v>-211.378078998973</v>
      </c>
      <c r="AE80" s="18">
        <v>-4273431</v>
      </c>
      <c r="AF80" s="18"/>
      <c r="AG80" s="18"/>
    </row>
    <row r="81" spans="1:33">
      <c r="A81" s="18" t="s">
        <v>703</v>
      </c>
      <c r="B81" s="18" t="s">
        <v>705</v>
      </c>
      <c r="C81" s="18" t="s">
        <v>373</v>
      </c>
      <c r="D81" s="18">
        <v>29808.691999999999</v>
      </c>
      <c r="E81" s="18">
        <v>1906</v>
      </c>
      <c r="F81" s="18">
        <v>31714.691999999999</v>
      </c>
      <c r="G81" s="18">
        <v>16668</v>
      </c>
      <c r="H81" s="18">
        <v>8629</v>
      </c>
      <c r="I81" s="18">
        <v>153</v>
      </c>
      <c r="J81" s="18">
        <v>2574</v>
      </c>
      <c r="K81" s="18">
        <v>844</v>
      </c>
      <c r="L81" s="18">
        <v>646</v>
      </c>
      <c r="M81" s="18">
        <v>4438</v>
      </c>
      <c r="N81" s="18">
        <v>1906</v>
      </c>
      <c r="O81" s="18">
        <v>0</v>
      </c>
      <c r="P81" s="18">
        <v>23193.522000000001</v>
      </c>
      <c r="Q81" s="18">
        <v>10370</v>
      </c>
      <c r="R81" s="18">
        <v>-4321.3999999999996</v>
      </c>
      <c r="S81" s="18">
        <v>865.64</v>
      </c>
      <c r="T81" s="18">
        <v>30107.761999999999</v>
      </c>
      <c r="U81" s="18">
        <v>31714.691999999999</v>
      </c>
      <c r="V81" s="18">
        <v>26957.4882</v>
      </c>
      <c r="W81" s="18">
        <v>3150.2737999999999</v>
      </c>
      <c r="X81" s="18">
        <v>2205.19166</v>
      </c>
      <c r="Y81" s="18">
        <v>1.07</v>
      </c>
      <c r="Z81" s="18">
        <v>8649</v>
      </c>
      <c r="AA81" s="18">
        <v>33934.720439999997</v>
      </c>
      <c r="AB81" s="18">
        <v>33737.026941218399</v>
      </c>
      <c r="AC81" s="18">
        <v>3900.6852747390899</v>
      </c>
      <c r="AD81" s="18">
        <v>-1425.07459912687</v>
      </c>
      <c r="AE81" s="18">
        <v>-12325470</v>
      </c>
      <c r="AF81" s="18"/>
      <c r="AG81" s="18"/>
    </row>
    <row r="82" spans="1:33">
      <c r="A82" s="18" t="s">
        <v>703</v>
      </c>
      <c r="B82" s="18" t="s">
        <v>706</v>
      </c>
      <c r="C82" s="18" t="s">
        <v>374</v>
      </c>
      <c r="D82" s="18">
        <v>179863.54699999999</v>
      </c>
      <c r="E82" s="18">
        <v>11643</v>
      </c>
      <c r="F82" s="18">
        <v>191506.54699999999</v>
      </c>
      <c r="G82" s="18">
        <v>106515</v>
      </c>
      <c r="H82" s="18">
        <v>37485</v>
      </c>
      <c r="I82" s="18">
        <v>3384</v>
      </c>
      <c r="J82" s="18">
        <v>0</v>
      </c>
      <c r="K82" s="18">
        <v>6151</v>
      </c>
      <c r="L82" s="18">
        <v>1232</v>
      </c>
      <c r="M82" s="18">
        <v>42372</v>
      </c>
      <c r="N82" s="18">
        <v>11643</v>
      </c>
      <c r="O82" s="18">
        <v>1</v>
      </c>
      <c r="P82" s="18">
        <v>148215.6225</v>
      </c>
      <c r="Q82" s="18">
        <v>39967</v>
      </c>
      <c r="R82" s="18">
        <v>-37064.25</v>
      </c>
      <c r="S82" s="18">
        <v>2693.31</v>
      </c>
      <c r="T82" s="18">
        <v>153811.6825</v>
      </c>
      <c r="U82" s="18">
        <v>191506.54699999999</v>
      </c>
      <c r="V82" s="18">
        <v>162780.56495</v>
      </c>
      <c r="W82" s="18">
        <v>-8968.8824499999992</v>
      </c>
      <c r="X82" s="18">
        <v>-6278.2177149999998</v>
      </c>
      <c r="Y82" s="18">
        <v>0.96699999999999997</v>
      </c>
      <c r="Z82" s="18">
        <v>28429</v>
      </c>
      <c r="AA82" s="18">
        <v>185186.830949</v>
      </c>
      <c r="AB82" s="18">
        <v>184107.98803932199</v>
      </c>
      <c r="AC82" s="18">
        <v>6476.0627542060001</v>
      </c>
      <c r="AD82" s="18">
        <v>1150.30288034004</v>
      </c>
      <c r="AE82" s="18">
        <v>32701961</v>
      </c>
      <c r="AF82" s="18"/>
      <c r="AG82" s="18"/>
    </row>
    <row r="83" spans="1:33">
      <c r="A83" s="18" t="s">
        <v>703</v>
      </c>
      <c r="B83" s="18" t="s">
        <v>707</v>
      </c>
      <c r="C83" s="18" t="s">
        <v>375</v>
      </c>
      <c r="D83" s="18">
        <v>52010.779000000002</v>
      </c>
      <c r="E83" s="18">
        <v>3106</v>
      </c>
      <c r="F83" s="18">
        <v>55116.779000000002</v>
      </c>
      <c r="G83" s="18">
        <v>30517</v>
      </c>
      <c r="H83" s="18">
        <v>6919</v>
      </c>
      <c r="I83" s="18">
        <v>480</v>
      </c>
      <c r="J83" s="18">
        <v>2426</v>
      </c>
      <c r="K83" s="18">
        <v>0</v>
      </c>
      <c r="L83" s="18">
        <v>412</v>
      </c>
      <c r="M83" s="18">
        <v>5486</v>
      </c>
      <c r="N83" s="18">
        <v>3106</v>
      </c>
      <c r="O83" s="18">
        <v>105</v>
      </c>
      <c r="P83" s="18">
        <v>42464.405500000001</v>
      </c>
      <c r="Q83" s="18">
        <v>8351.25</v>
      </c>
      <c r="R83" s="18">
        <v>-5102.55</v>
      </c>
      <c r="S83" s="18">
        <v>1707.48</v>
      </c>
      <c r="T83" s="18">
        <v>47420.585500000001</v>
      </c>
      <c r="U83" s="18">
        <v>55116.779000000002</v>
      </c>
      <c r="V83" s="18">
        <v>46849.262150000002</v>
      </c>
      <c r="W83" s="18">
        <v>571.32334999999898</v>
      </c>
      <c r="X83" s="18">
        <v>399.926344999999</v>
      </c>
      <c r="Y83" s="18">
        <v>1.0069999999999999</v>
      </c>
      <c r="Z83" s="18">
        <v>10365</v>
      </c>
      <c r="AA83" s="18">
        <v>55502.596452999998</v>
      </c>
      <c r="AB83" s="18">
        <v>55179.2549802551</v>
      </c>
      <c r="AC83" s="18">
        <v>5323.6136015682596</v>
      </c>
      <c r="AD83" s="18">
        <v>-2.1462722976948498</v>
      </c>
      <c r="AE83" s="18">
        <v>-22246</v>
      </c>
      <c r="AF83" s="18"/>
      <c r="AG83" s="18"/>
    </row>
    <row r="84" spans="1:33">
      <c r="A84" s="18" t="s">
        <v>703</v>
      </c>
      <c r="B84" s="18" t="s">
        <v>708</v>
      </c>
      <c r="C84" s="18" t="s">
        <v>376</v>
      </c>
      <c r="D84" s="18">
        <v>78981.642999999996</v>
      </c>
      <c r="E84" s="18">
        <v>5290</v>
      </c>
      <c r="F84" s="18">
        <v>84271.642999999996</v>
      </c>
      <c r="G84" s="18">
        <v>48759</v>
      </c>
      <c r="H84" s="18">
        <v>23337</v>
      </c>
      <c r="I84" s="18">
        <v>2178</v>
      </c>
      <c r="J84" s="18">
        <v>0</v>
      </c>
      <c r="K84" s="18">
        <v>3086</v>
      </c>
      <c r="L84" s="18">
        <v>22</v>
      </c>
      <c r="M84" s="18">
        <v>13642</v>
      </c>
      <c r="N84" s="18">
        <v>5290</v>
      </c>
      <c r="O84" s="18">
        <v>192</v>
      </c>
      <c r="P84" s="18">
        <v>67848.148499999996</v>
      </c>
      <c r="Q84" s="18">
        <v>24310.85</v>
      </c>
      <c r="R84" s="18">
        <v>-11777.6</v>
      </c>
      <c r="S84" s="18">
        <v>2177.36</v>
      </c>
      <c r="T84" s="18">
        <v>82558.758499999996</v>
      </c>
      <c r="U84" s="18">
        <v>84271.642999999996</v>
      </c>
      <c r="V84" s="18">
        <v>71630.896550000005</v>
      </c>
      <c r="W84" s="18">
        <v>10927.86195</v>
      </c>
      <c r="X84" s="18">
        <v>7649.5033649999896</v>
      </c>
      <c r="Y84" s="18">
        <v>1.091</v>
      </c>
      <c r="Z84" s="18">
        <v>12387</v>
      </c>
      <c r="AA84" s="18">
        <v>91940.362513</v>
      </c>
      <c r="AB84" s="18">
        <v>91404.745548758903</v>
      </c>
      <c r="AC84" s="18">
        <v>7379.0865866439699</v>
      </c>
      <c r="AD84" s="18">
        <v>2053.32671277801</v>
      </c>
      <c r="AE84" s="18">
        <v>25434558</v>
      </c>
      <c r="AF84" s="18"/>
      <c r="AG84" s="18"/>
    </row>
    <row r="85" spans="1:33">
      <c r="A85" s="18" t="s">
        <v>703</v>
      </c>
      <c r="B85" s="18" t="s">
        <v>709</v>
      </c>
      <c r="C85" s="18" t="s">
        <v>377</v>
      </c>
      <c r="D85" s="18">
        <v>38887.819000000003</v>
      </c>
      <c r="E85" s="18">
        <v>2994</v>
      </c>
      <c r="F85" s="18">
        <v>41881.819000000003</v>
      </c>
      <c r="G85" s="18">
        <v>26260</v>
      </c>
      <c r="H85" s="18">
        <v>4483</v>
      </c>
      <c r="I85" s="18">
        <v>793</v>
      </c>
      <c r="J85" s="18">
        <v>1153</v>
      </c>
      <c r="K85" s="18">
        <v>2384</v>
      </c>
      <c r="L85" s="18">
        <v>49</v>
      </c>
      <c r="M85" s="18">
        <v>2941</v>
      </c>
      <c r="N85" s="18">
        <v>2994</v>
      </c>
      <c r="O85" s="18">
        <v>543</v>
      </c>
      <c r="P85" s="18">
        <v>36540.79</v>
      </c>
      <c r="Q85" s="18">
        <v>7491.05</v>
      </c>
      <c r="R85" s="18">
        <v>-3003.05</v>
      </c>
      <c r="S85" s="18">
        <v>2044.93</v>
      </c>
      <c r="T85" s="18">
        <v>43073.72</v>
      </c>
      <c r="U85" s="18">
        <v>41881.819000000003</v>
      </c>
      <c r="V85" s="18">
        <v>35599.546150000002</v>
      </c>
      <c r="W85" s="18">
        <v>7474.1738500000001</v>
      </c>
      <c r="X85" s="18">
        <v>5231.921695</v>
      </c>
      <c r="Y85" s="18">
        <v>1.125</v>
      </c>
      <c r="Z85" s="18">
        <v>9503</v>
      </c>
      <c r="AA85" s="18">
        <v>47117.046374999998</v>
      </c>
      <c r="AB85" s="18">
        <v>46842.556600829099</v>
      </c>
      <c r="AC85" s="18">
        <v>4929.2388299304503</v>
      </c>
      <c r="AD85" s="18">
        <v>-396.52104393550701</v>
      </c>
      <c r="AE85" s="18">
        <v>-3768139</v>
      </c>
      <c r="AF85" s="18"/>
      <c r="AG85" s="18"/>
    </row>
    <row r="86" spans="1:33">
      <c r="A86" s="18" t="s">
        <v>703</v>
      </c>
      <c r="B86" s="18" t="s">
        <v>710</v>
      </c>
      <c r="C86" s="18" t="s">
        <v>378</v>
      </c>
      <c r="D86" s="18">
        <v>499738.16100000002</v>
      </c>
      <c r="E86" s="18">
        <v>34610</v>
      </c>
      <c r="F86" s="18">
        <v>534348.16099999996</v>
      </c>
      <c r="G86" s="18">
        <v>297323</v>
      </c>
      <c r="H86" s="18">
        <v>110514</v>
      </c>
      <c r="I86" s="18">
        <v>10067</v>
      </c>
      <c r="J86" s="18">
        <v>0</v>
      </c>
      <c r="K86" s="18">
        <v>12208</v>
      </c>
      <c r="L86" s="18">
        <v>1177</v>
      </c>
      <c r="M86" s="18">
        <v>57765</v>
      </c>
      <c r="N86" s="18">
        <v>34610</v>
      </c>
      <c r="O86" s="18">
        <v>1086</v>
      </c>
      <c r="P86" s="18">
        <v>413724.95449999999</v>
      </c>
      <c r="Q86" s="18">
        <v>112870.65</v>
      </c>
      <c r="R86" s="18">
        <v>-51023.8</v>
      </c>
      <c r="S86" s="18">
        <v>19598.45</v>
      </c>
      <c r="T86" s="18">
        <v>495170.25449999998</v>
      </c>
      <c r="U86" s="18">
        <v>534348.16099999996</v>
      </c>
      <c r="V86" s="18">
        <v>454195.93685</v>
      </c>
      <c r="W86" s="18">
        <v>40974.317649999997</v>
      </c>
      <c r="X86" s="18">
        <v>28682.022355000001</v>
      </c>
      <c r="Y86" s="18">
        <v>1.054</v>
      </c>
      <c r="Z86" s="18">
        <v>94796</v>
      </c>
      <c r="AA86" s="18">
        <v>563202.96169400006</v>
      </c>
      <c r="AB86" s="18">
        <v>559921.91023467504</v>
      </c>
      <c r="AC86" s="18">
        <v>5906.5984876437296</v>
      </c>
      <c r="AD86" s="18">
        <v>580.83861377776998</v>
      </c>
      <c r="AE86" s="18">
        <v>55061177</v>
      </c>
      <c r="AF86" s="18"/>
      <c r="AG86" s="18"/>
    </row>
    <row r="87" spans="1:33">
      <c r="A87" s="18" t="s">
        <v>703</v>
      </c>
      <c r="B87" s="18" t="s">
        <v>711</v>
      </c>
      <c r="C87" s="18" t="s">
        <v>379</v>
      </c>
      <c r="D87" s="18">
        <v>80085.606</v>
      </c>
      <c r="E87" s="18">
        <v>5049</v>
      </c>
      <c r="F87" s="18">
        <v>85134.606</v>
      </c>
      <c r="G87" s="18">
        <v>51385</v>
      </c>
      <c r="H87" s="18">
        <v>4874</v>
      </c>
      <c r="I87" s="18">
        <v>1441</v>
      </c>
      <c r="J87" s="18">
        <v>0</v>
      </c>
      <c r="K87" s="18">
        <v>4166</v>
      </c>
      <c r="L87" s="18">
        <v>235</v>
      </c>
      <c r="M87" s="18">
        <v>12033</v>
      </c>
      <c r="N87" s="18">
        <v>5049</v>
      </c>
      <c r="O87" s="18">
        <v>0</v>
      </c>
      <c r="P87" s="18">
        <v>71502.227499999994</v>
      </c>
      <c r="Q87" s="18">
        <v>8908.85</v>
      </c>
      <c r="R87" s="18">
        <v>-10427.799999999999</v>
      </c>
      <c r="S87" s="18">
        <v>2246.04</v>
      </c>
      <c r="T87" s="18">
        <v>72229.317500000005</v>
      </c>
      <c r="U87" s="18">
        <v>85134.606</v>
      </c>
      <c r="V87" s="18">
        <v>72364.415099999998</v>
      </c>
      <c r="W87" s="18">
        <v>-135.09760000000799</v>
      </c>
      <c r="X87" s="18">
        <v>-94.568320000005798</v>
      </c>
      <c r="Y87" s="18">
        <v>0.999</v>
      </c>
      <c r="Z87" s="18">
        <v>17901</v>
      </c>
      <c r="AA87" s="18">
        <v>85049.471393999993</v>
      </c>
      <c r="AB87" s="18">
        <v>84553.998693727306</v>
      </c>
      <c r="AC87" s="18">
        <v>4723.4231994708298</v>
      </c>
      <c r="AD87" s="18">
        <v>-602.33667439513204</v>
      </c>
      <c r="AE87" s="18">
        <v>-10782429</v>
      </c>
      <c r="AF87" s="18"/>
      <c r="AG87" s="18"/>
    </row>
    <row r="88" spans="1:33">
      <c r="A88" s="18" t="s">
        <v>712</v>
      </c>
      <c r="B88" s="18" t="s">
        <v>713</v>
      </c>
      <c r="C88" s="18" t="s">
        <v>381</v>
      </c>
      <c r="D88" s="18">
        <v>53138.997000000003</v>
      </c>
      <c r="E88" s="18">
        <v>4378</v>
      </c>
      <c r="F88" s="18">
        <v>57516.997000000003</v>
      </c>
      <c r="G88" s="18">
        <v>42710</v>
      </c>
      <c r="H88" s="18">
        <v>4241</v>
      </c>
      <c r="I88" s="18">
        <v>3828</v>
      </c>
      <c r="J88" s="18">
        <v>0</v>
      </c>
      <c r="K88" s="18">
        <v>3167</v>
      </c>
      <c r="L88" s="18">
        <v>3129</v>
      </c>
      <c r="M88" s="18">
        <v>7946</v>
      </c>
      <c r="N88" s="18">
        <v>4378</v>
      </c>
      <c r="O88" s="18">
        <v>0</v>
      </c>
      <c r="P88" s="18">
        <v>59430.964999999997</v>
      </c>
      <c r="Q88" s="18">
        <v>9550.6</v>
      </c>
      <c r="R88" s="18">
        <v>-9413.75</v>
      </c>
      <c r="S88" s="18">
        <v>2370.48</v>
      </c>
      <c r="T88" s="18">
        <v>61938.294999999998</v>
      </c>
      <c r="U88" s="18">
        <v>57516.997000000003</v>
      </c>
      <c r="V88" s="18">
        <v>48889.44745</v>
      </c>
      <c r="W88" s="18">
        <v>13048.84755</v>
      </c>
      <c r="X88" s="18">
        <v>9134.1932849999994</v>
      </c>
      <c r="Y88" s="18">
        <v>1.159</v>
      </c>
      <c r="Z88" s="18">
        <v>10833</v>
      </c>
      <c r="AA88" s="18">
        <v>66662.199523000003</v>
      </c>
      <c r="AB88" s="18">
        <v>66273.845551336097</v>
      </c>
      <c r="AC88" s="18">
        <v>6117.7739823997099</v>
      </c>
      <c r="AD88" s="18">
        <v>792.01410853375205</v>
      </c>
      <c r="AE88" s="18">
        <v>8579889</v>
      </c>
      <c r="AF88" s="18"/>
      <c r="AG88" s="33"/>
    </row>
    <row r="89" spans="1:33">
      <c r="A89" s="18" t="s">
        <v>712</v>
      </c>
      <c r="B89" s="18" t="s">
        <v>714</v>
      </c>
      <c r="C89" s="18" t="s">
        <v>382</v>
      </c>
      <c r="D89" s="18">
        <v>53882.008999999998</v>
      </c>
      <c r="E89" s="18">
        <v>4060</v>
      </c>
      <c r="F89" s="18">
        <v>57942.008999999998</v>
      </c>
      <c r="G89" s="18">
        <v>47824</v>
      </c>
      <c r="H89" s="18">
        <v>1598</v>
      </c>
      <c r="I89" s="18">
        <v>210</v>
      </c>
      <c r="J89" s="18">
        <v>0</v>
      </c>
      <c r="K89" s="18">
        <v>3719</v>
      </c>
      <c r="L89" s="18">
        <v>173</v>
      </c>
      <c r="M89" s="18">
        <v>15504</v>
      </c>
      <c r="N89" s="18">
        <v>4060</v>
      </c>
      <c r="O89" s="18">
        <v>0</v>
      </c>
      <c r="P89" s="18">
        <v>66547.096000000005</v>
      </c>
      <c r="Q89" s="18">
        <v>4697.95</v>
      </c>
      <c r="R89" s="18">
        <v>-13325.45</v>
      </c>
      <c r="S89" s="18">
        <v>815.32</v>
      </c>
      <c r="T89" s="18">
        <v>58734.915999999997</v>
      </c>
      <c r="U89" s="18">
        <v>57942.008999999998</v>
      </c>
      <c r="V89" s="18">
        <v>49250.707649999997</v>
      </c>
      <c r="W89" s="18">
        <v>9484.2083500000099</v>
      </c>
      <c r="X89" s="18">
        <v>6638.9458450000102</v>
      </c>
      <c r="Y89" s="18">
        <v>1.115</v>
      </c>
      <c r="Z89" s="18">
        <v>9382</v>
      </c>
      <c r="AA89" s="18">
        <v>64605.340035000001</v>
      </c>
      <c r="AB89" s="18">
        <v>64228.968709528897</v>
      </c>
      <c r="AC89" s="18">
        <v>6845.9783318619602</v>
      </c>
      <c r="AD89" s="18">
        <v>1520.2184579960001</v>
      </c>
      <c r="AE89" s="18">
        <v>14262690</v>
      </c>
      <c r="AF89" s="18"/>
      <c r="AG89" s="18"/>
    </row>
    <row r="90" spans="1:33">
      <c r="A90" s="18" t="s">
        <v>712</v>
      </c>
      <c r="B90" s="18" t="s">
        <v>715</v>
      </c>
      <c r="C90" s="18" t="s">
        <v>383</v>
      </c>
      <c r="D90" s="18">
        <v>105041.694</v>
      </c>
      <c r="E90" s="18">
        <v>8820</v>
      </c>
      <c r="F90" s="18">
        <v>113861.694</v>
      </c>
      <c r="G90" s="18">
        <v>61880</v>
      </c>
      <c r="H90" s="18">
        <v>19254</v>
      </c>
      <c r="I90" s="18">
        <v>443</v>
      </c>
      <c r="J90" s="18">
        <v>255</v>
      </c>
      <c r="K90" s="18">
        <v>5309</v>
      </c>
      <c r="L90" s="18">
        <v>857</v>
      </c>
      <c r="M90" s="18">
        <v>11611</v>
      </c>
      <c r="N90" s="18">
        <v>8820</v>
      </c>
      <c r="O90" s="18">
        <v>63</v>
      </c>
      <c r="P90" s="18">
        <v>86106.02</v>
      </c>
      <c r="Q90" s="18">
        <v>21471.85</v>
      </c>
      <c r="R90" s="18">
        <v>-10651.35</v>
      </c>
      <c r="S90" s="18">
        <v>5523.13</v>
      </c>
      <c r="T90" s="18">
        <v>102449.65</v>
      </c>
      <c r="U90" s="18">
        <v>113861.694</v>
      </c>
      <c r="V90" s="18">
        <v>96782.439899999998</v>
      </c>
      <c r="W90" s="18">
        <v>5667.2101000000002</v>
      </c>
      <c r="X90" s="18">
        <v>3967.0470700000001</v>
      </c>
      <c r="Y90" s="18">
        <v>1.0349999999999999</v>
      </c>
      <c r="Z90" s="18">
        <v>14163</v>
      </c>
      <c r="AA90" s="18">
        <v>117846.85329</v>
      </c>
      <c r="AB90" s="18">
        <v>117160.312884032</v>
      </c>
      <c r="AC90" s="18">
        <v>8272.2807939018294</v>
      </c>
      <c r="AD90" s="18">
        <v>2946.5209200358699</v>
      </c>
      <c r="AE90" s="18">
        <v>41731576</v>
      </c>
      <c r="AF90" s="18"/>
      <c r="AG90" s="18"/>
    </row>
    <row r="91" spans="1:33">
      <c r="A91" s="18" t="s">
        <v>712</v>
      </c>
      <c r="B91" s="18" t="s">
        <v>716</v>
      </c>
      <c r="C91" s="18" t="s">
        <v>384</v>
      </c>
      <c r="D91" s="18">
        <v>28454.14</v>
      </c>
      <c r="E91" s="18">
        <v>1562</v>
      </c>
      <c r="F91" s="18">
        <v>30016.14</v>
      </c>
      <c r="G91" s="18">
        <v>24508</v>
      </c>
      <c r="H91" s="18">
        <v>3672</v>
      </c>
      <c r="I91" s="18">
        <v>395</v>
      </c>
      <c r="J91" s="18">
        <v>1037</v>
      </c>
      <c r="K91" s="18">
        <v>790</v>
      </c>
      <c r="L91" s="18">
        <v>0</v>
      </c>
      <c r="M91" s="18">
        <v>4980</v>
      </c>
      <c r="N91" s="18">
        <v>1562</v>
      </c>
      <c r="O91" s="18">
        <v>0</v>
      </c>
      <c r="P91" s="18">
        <v>34102.881999999998</v>
      </c>
      <c r="Q91" s="18">
        <v>5009.8999999999996</v>
      </c>
      <c r="R91" s="18">
        <v>-4233</v>
      </c>
      <c r="S91" s="18">
        <v>481.1</v>
      </c>
      <c r="T91" s="18">
        <v>35360.881999999998</v>
      </c>
      <c r="U91" s="18">
        <v>30016.14</v>
      </c>
      <c r="V91" s="18">
        <v>25513.719000000001</v>
      </c>
      <c r="W91" s="18">
        <v>9847.1630000000005</v>
      </c>
      <c r="X91" s="18">
        <v>6893.0141000000003</v>
      </c>
      <c r="Y91" s="18">
        <v>1.23</v>
      </c>
      <c r="Z91" s="18">
        <v>5766</v>
      </c>
      <c r="AA91" s="18">
        <v>36919.852200000001</v>
      </c>
      <c r="AB91" s="18">
        <v>36704.768219307603</v>
      </c>
      <c r="AC91" s="18">
        <v>6365.7246304730497</v>
      </c>
      <c r="AD91" s="18">
        <v>1039.9647566071001</v>
      </c>
      <c r="AE91" s="18">
        <v>5996437</v>
      </c>
      <c r="AF91" s="18"/>
      <c r="AG91" s="18"/>
    </row>
    <row r="92" spans="1:33">
      <c r="A92" s="18" t="s">
        <v>712</v>
      </c>
      <c r="B92" s="18" t="s">
        <v>717</v>
      </c>
      <c r="C92" s="18" t="s">
        <v>385</v>
      </c>
      <c r="D92" s="18">
        <v>485463.35200000001</v>
      </c>
      <c r="E92" s="18">
        <v>34519</v>
      </c>
      <c r="F92" s="18">
        <v>519982.35200000001</v>
      </c>
      <c r="G92" s="18">
        <v>230134</v>
      </c>
      <c r="H92" s="18">
        <v>70058</v>
      </c>
      <c r="I92" s="18">
        <v>15710</v>
      </c>
      <c r="J92" s="18">
        <v>0</v>
      </c>
      <c r="K92" s="18">
        <v>9128</v>
      </c>
      <c r="L92" s="18">
        <v>2377</v>
      </c>
      <c r="M92" s="18">
        <v>1824</v>
      </c>
      <c r="N92" s="18">
        <v>34519</v>
      </c>
      <c r="O92" s="18">
        <v>1612</v>
      </c>
      <c r="P92" s="18">
        <v>320231.46100000001</v>
      </c>
      <c r="Q92" s="18">
        <v>80661.600000000006</v>
      </c>
      <c r="R92" s="18">
        <v>-4941.05</v>
      </c>
      <c r="S92" s="18">
        <v>29031.07</v>
      </c>
      <c r="T92" s="18">
        <v>424983.08100000001</v>
      </c>
      <c r="U92" s="18">
        <v>519982.35200000001</v>
      </c>
      <c r="V92" s="18">
        <v>441984.99920000002</v>
      </c>
      <c r="W92" s="18">
        <v>-17001.9182</v>
      </c>
      <c r="X92" s="18">
        <v>-11901.34274</v>
      </c>
      <c r="Y92" s="18">
        <v>0.97699999999999998</v>
      </c>
      <c r="Z92" s="18">
        <v>70367</v>
      </c>
      <c r="AA92" s="18">
        <v>508022.757904</v>
      </c>
      <c r="AB92" s="18">
        <v>505063.169754503</v>
      </c>
      <c r="AC92" s="18">
        <v>7177.55723214721</v>
      </c>
      <c r="AD92" s="18">
        <v>1851.7973582812499</v>
      </c>
      <c r="AE92" s="18">
        <v>130305425</v>
      </c>
      <c r="AF92" s="18"/>
      <c r="AG92" s="18"/>
    </row>
    <row r="93" spans="1:33">
      <c r="A93" s="18" t="s">
        <v>712</v>
      </c>
      <c r="B93" s="18" t="s">
        <v>718</v>
      </c>
      <c r="C93" s="18" t="s">
        <v>386</v>
      </c>
      <c r="D93" s="18">
        <v>80069.513999999996</v>
      </c>
      <c r="E93" s="18">
        <v>8059</v>
      </c>
      <c r="F93" s="18">
        <v>88128.513999999996</v>
      </c>
      <c r="G93" s="18">
        <v>67784</v>
      </c>
      <c r="H93" s="18">
        <v>11193</v>
      </c>
      <c r="I93" s="18">
        <v>873</v>
      </c>
      <c r="J93" s="18">
        <v>0</v>
      </c>
      <c r="K93" s="18">
        <v>6850</v>
      </c>
      <c r="L93" s="18">
        <v>0</v>
      </c>
      <c r="M93" s="18">
        <v>29619</v>
      </c>
      <c r="N93" s="18">
        <v>8059</v>
      </c>
      <c r="O93" s="18">
        <v>68</v>
      </c>
      <c r="P93" s="18">
        <v>94321.436000000002</v>
      </c>
      <c r="Q93" s="18">
        <v>16078.6</v>
      </c>
      <c r="R93" s="18">
        <v>-25233.95</v>
      </c>
      <c r="S93" s="18">
        <v>1814.92</v>
      </c>
      <c r="T93" s="18">
        <v>86981.005999999994</v>
      </c>
      <c r="U93" s="18">
        <v>88128.513999999996</v>
      </c>
      <c r="V93" s="18">
        <v>74909.236900000004</v>
      </c>
      <c r="W93" s="18">
        <v>12071.7691</v>
      </c>
      <c r="X93" s="18">
        <v>8450.23837000001</v>
      </c>
      <c r="Y93" s="18">
        <v>1.0960000000000001</v>
      </c>
      <c r="Z93" s="18">
        <v>13312</v>
      </c>
      <c r="AA93" s="18">
        <v>96588.851343999995</v>
      </c>
      <c r="AB93" s="18">
        <v>96026.153678661794</v>
      </c>
      <c r="AC93" s="18">
        <v>7213.50313090909</v>
      </c>
      <c r="AD93" s="18">
        <v>1887.7432570431299</v>
      </c>
      <c r="AE93" s="18">
        <v>25129638</v>
      </c>
      <c r="AF93" s="18"/>
      <c r="AG93" s="18"/>
    </row>
    <row r="94" spans="1:33">
      <c r="A94" s="18" t="s">
        <v>712</v>
      </c>
      <c r="B94" s="18" t="s">
        <v>719</v>
      </c>
      <c r="C94" s="18" t="s">
        <v>387</v>
      </c>
      <c r="D94" s="18">
        <v>86959.035000000003</v>
      </c>
      <c r="E94" s="18">
        <v>7106</v>
      </c>
      <c r="F94" s="18">
        <v>94065.035000000003</v>
      </c>
      <c r="G94" s="18">
        <v>49472</v>
      </c>
      <c r="H94" s="18">
        <v>11817</v>
      </c>
      <c r="I94" s="18">
        <v>856</v>
      </c>
      <c r="J94" s="18">
        <v>0</v>
      </c>
      <c r="K94" s="18">
        <v>3155</v>
      </c>
      <c r="L94" s="18">
        <v>754</v>
      </c>
      <c r="M94" s="18">
        <v>4459</v>
      </c>
      <c r="N94" s="18">
        <v>7106</v>
      </c>
      <c r="O94" s="18">
        <v>59</v>
      </c>
      <c r="P94" s="18">
        <v>68840.288</v>
      </c>
      <c r="Q94" s="18">
        <v>13453.8</v>
      </c>
      <c r="R94" s="18">
        <v>-4481.2</v>
      </c>
      <c r="S94" s="18">
        <v>5282.07</v>
      </c>
      <c r="T94" s="18">
        <v>83094.957999999999</v>
      </c>
      <c r="U94" s="18">
        <v>94065.035000000003</v>
      </c>
      <c r="V94" s="18">
        <v>79955.279750000002</v>
      </c>
      <c r="W94" s="18">
        <v>3139.6782500000099</v>
      </c>
      <c r="X94" s="18">
        <v>2197.7747750000099</v>
      </c>
      <c r="Y94" s="18">
        <v>1.0229999999999999</v>
      </c>
      <c r="Z94" s="18">
        <v>15429</v>
      </c>
      <c r="AA94" s="18">
        <v>96228.530805000002</v>
      </c>
      <c r="AB94" s="18">
        <v>95667.932259003705</v>
      </c>
      <c r="AC94" s="18">
        <v>6200.52707622035</v>
      </c>
      <c r="AD94" s="18">
        <v>874.76720235438597</v>
      </c>
      <c r="AE94" s="18">
        <v>13496783</v>
      </c>
      <c r="AF94" s="18"/>
      <c r="AG94" s="18"/>
    </row>
    <row r="95" spans="1:33">
      <c r="A95" s="18" t="s">
        <v>712</v>
      </c>
      <c r="B95" s="18" t="s">
        <v>720</v>
      </c>
      <c r="C95" s="18" t="s">
        <v>388</v>
      </c>
      <c r="D95" s="18">
        <v>121268.861</v>
      </c>
      <c r="E95" s="18">
        <v>11884</v>
      </c>
      <c r="F95" s="18">
        <v>133152.861</v>
      </c>
      <c r="G95" s="18">
        <v>92682</v>
      </c>
      <c r="H95" s="18">
        <v>14726</v>
      </c>
      <c r="I95" s="18">
        <v>5096</v>
      </c>
      <c r="J95" s="18">
        <v>0</v>
      </c>
      <c r="K95" s="18">
        <v>5686</v>
      </c>
      <c r="L95" s="18">
        <v>804</v>
      </c>
      <c r="M95" s="18">
        <v>30470</v>
      </c>
      <c r="N95" s="18">
        <v>11884</v>
      </c>
      <c r="O95" s="18">
        <v>691</v>
      </c>
      <c r="P95" s="18">
        <v>128967.003</v>
      </c>
      <c r="Q95" s="18">
        <v>21681.8</v>
      </c>
      <c r="R95" s="18">
        <v>-27170.25</v>
      </c>
      <c r="S95" s="18">
        <v>4921.5</v>
      </c>
      <c r="T95" s="18">
        <v>128400.053</v>
      </c>
      <c r="U95" s="18">
        <v>133152.861</v>
      </c>
      <c r="V95" s="18">
        <v>113179.93184999999</v>
      </c>
      <c r="W95" s="18">
        <v>15220.121150000001</v>
      </c>
      <c r="X95" s="18">
        <v>10654.084805</v>
      </c>
      <c r="Y95" s="18">
        <v>1.08</v>
      </c>
      <c r="Z95" s="18">
        <v>20259</v>
      </c>
      <c r="AA95" s="18">
        <v>143805.08988000001</v>
      </c>
      <c r="AB95" s="18">
        <v>142967.32457672499</v>
      </c>
      <c r="AC95" s="18">
        <v>7056.9783590860698</v>
      </c>
      <c r="AD95" s="18">
        <v>1731.2184852201101</v>
      </c>
      <c r="AE95" s="18">
        <v>35072755</v>
      </c>
      <c r="AF95" s="18"/>
      <c r="AG95" s="18"/>
    </row>
    <row r="96" spans="1:33">
      <c r="A96" s="18" t="s">
        <v>712</v>
      </c>
      <c r="B96" s="18" t="s">
        <v>721</v>
      </c>
      <c r="C96" s="18" t="s">
        <v>389</v>
      </c>
      <c r="D96" s="18">
        <v>132653.11300000001</v>
      </c>
      <c r="E96" s="18">
        <v>11965</v>
      </c>
      <c r="F96" s="18">
        <v>144618.11300000001</v>
      </c>
      <c r="G96" s="18">
        <v>70059</v>
      </c>
      <c r="H96" s="18">
        <v>24028</v>
      </c>
      <c r="I96" s="18">
        <v>3119</v>
      </c>
      <c r="J96" s="18">
        <v>0</v>
      </c>
      <c r="K96" s="18">
        <v>3556</v>
      </c>
      <c r="L96" s="18">
        <v>81</v>
      </c>
      <c r="M96" s="18">
        <v>18019</v>
      </c>
      <c r="N96" s="18">
        <v>11965</v>
      </c>
      <c r="O96" s="18">
        <v>315</v>
      </c>
      <c r="P96" s="18">
        <v>97487.098499999993</v>
      </c>
      <c r="Q96" s="18">
        <v>26097.55</v>
      </c>
      <c r="R96" s="18">
        <v>-15652.75</v>
      </c>
      <c r="S96" s="18">
        <v>7107.02</v>
      </c>
      <c r="T96" s="18">
        <v>115038.9185</v>
      </c>
      <c r="U96" s="18">
        <v>144618.11300000001</v>
      </c>
      <c r="V96" s="18">
        <v>122925.39605</v>
      </c>
      <c r="W96" s="18">
        <v>-7886.4775500000096</v>
      </c>
      <c r="X96" s="18">
        <v>-5520.5342850000097</v>
      </c>
      <c r="Y96" s="18">
        <v>0.96199999999999997</v>
      </c>
      <c r="Z96" s="18">
        <v>27123</v>
      </c>
      <c r="AA96" s="18">
        <v>139122.624706</v>
      </c>
      <c r="AB96" s="18">
        <v>138312.13803980101</v>
      </c>
      <c r="AC96" s="18">
        <v>5099.44099250824</v>
      </c>
      <c r="AD96" s="18">
        <v>-226.318881357717</v>
      </c>
      <c r="AE96" s="18">
        <v>-6138447</v>
      </c>
      <c r="AF96" s="18"/>
      <c r="AG96" s="18"/>
    </row>
    <row r="97" spans="1:33">
      <c r="A97" s="18" t="s">
        <v>712</v>
      </c>
      <c r="B97" s="18" t="s">
        <v>722</v>
      </c>
      <c r="C97" s="18" t="s">
        <v>390</v>
      </c>
      <c r="D97" s="18">
        <v>35905.400999999998</v>
      </c>
      <c r="E97" s="18">
        <v>2545</v>
      </c>
      <c r="F97" s="18">
        <v>38450.400999999998</v>
      </c>
      <c r="G97" s="18">
        <v>18757</v>
      </c>
      <c r="H97" s="18">
        <v>1657</v>
      </c>
      <c r="I97" s="18">
        <v>2044</v>
      </c>
      <c r="J97" s="18">
        <v>1677</v>
      </c>
      <c r="K97" s="18">
        <v>59</v>
      </c>
      <c r="L97" s="18">
        <v>1519</v>
      </c>
      <c r="M97" s="18">
        <v>2588</v>
      </c>
      <c r="N97" s="18">
        <v>2545</v>
      </c>
      <c r="O97" s="18">
        <v>0</v>
      </c>
      <c r="P97" s="18">
        <v>26100.3655</v>
      </c>
      <c r="Q97" s="18">
        <v>4621.45</v>
      </c>
      <c r="R97" s="18">
        <v>-3490.95</v>
      </c>
      <c r="S97" s="18">
        <v>1723.29</v>
      </c>
      <c r="T97" s="18">
        <v>28954.155500000001</v>
      </c>
      <c r="U97" s="18">
        <v>38450.400999999998</v>
      </c>
      <c r="V97" s="18">
        <v>32682.840850000001</v>
      </c>
      <c r="W97" s="18">
        <v>-3728.6853500000002</v>
      </c>
      <c r="X97" s="18">
        <v>-2610.079745</v>
      </c>
      <c r="Y97" s="18">
        <v>0.93200000000000005</v>
      </c>
      <c r="Z97" s="18">
        <v>7140</v>
      </c>
      <c r="AA97" s="18">
        <v>35835.773732000001</v>
      </c>
      <c r="AB97" s="18">
        <v>35627.005267171997</v>
      </c>
      <c r="AC97" s="18">
        <v>4989.7766480633099</v>
      </c>
      <c r="AD97" s="18">
        <v>-335.98322580264897</v>
      </c>
      <c r="AE97" s="18">
        <v>-2398920</v>
      </c>
      <c r="AF97" s="18"/>
      <c r="AG97" s="18"/>
    </row>
    <row r="98" spans="1:33">
      <c r="A98" s="18" t="s">
        <v>712</v>
      </c>
      <c r="B98" s="18" t="s">
        <v>723</v>
      </c>
      <c r="C98" s="18" t="s">
        <v>391</v>
      </c>
      <c r="D98" s="18">
        <v>90048.933999999994</v>
      </c>
      <c r="E98" s="18">
        <v>5430</v>
      </c>
      <c r="F98" s="18">
        <v>95478.933999999994</v>
      </c>
      <c r="G98" s="18">
        <v>59240</v>
      </c>
      <c r="H98" s="18">
        <v>17318</v>
      </c>
      <c r="I98" s="18">
        <v>852</v>
      </c>
      <c r="J98" s="18">
        <v>0</v>
      </c>
      <c r="K98" s="18">
        <v>3685</v>
      </c>
      <c r="L98" s="18">
        <v>393</v>
      </c>
      <c r="M98" s="18">
        <v>9517</v>
      </c>
      <c r="N98" s="18">
        <v>5430</v>
      </c>
      <c r="O98" s="18">
        <v>0</v>
      </c>
      <c r="P98" s="18">
        <v>82432.460000000006</v>
      </c>
      <c r="Q98" s="18">
        <v>18576.75</v>
      </c>
      <c r="R98" s="18">
        <v>-8423.5</v>
      </c>
      <c r="S98" s="18">
        <v>2997.61</v>
      </c>
      <c r="T98" s="18">
        <v>95583.32</v>
      </c>
      <c r="U98" s="18">
        <v>95478.933999999994</v>
      </c>
      <c r="V98" s="18">
        <v>81157.093900000007</v>
      </c>
      <c r="W98" s="18">
        <v>14426.2261</v>
      </c>
      <c r="X98" s="18">
        <v>10098.358270000001</v>
      </c>
      <c r="Y98" s="18">
        <v>1.1060000000000001</v>
      </c>
      <c r="Z98" s="18">
        <v>15657</v>
      </c>
      <c r="AA98" s="18">
        <v>105599.701004</v>
      </c>
      <c r="AB98" s="18">
        <v>104984.508832351</v>
      </c>
      <c r="AC98" s="18">
        <v>6705.2761596954297</v>
      </c>
      <c r="AD98" s="18">
        <v>1379.51628582947</v>
      </c>
      <c r="AE98" s="18">
        <v>21599086</v>
      </c>
      <c r="AF98" s="18"/>
      <c r="AG98" s="18"/>
    </row>
    <row r="99" spans="1:33">
      <c r="A99" s="18" t="s">
        <v>712</v>
      </c>
      <c r="B99" s="18" t="s">
        <v>724</v>
      </c>
      <c r="C99" s="18" t="s">
        <v>392</v>
      </c>
      <c r="D99" s="18">
        <v>241227.21400000001</v>
      </c>
      <c r="E99" s="18">
        <v>9542</v>
      </c>
      <c r="F99" s="18">
        <v>250769.21400000001</v>
      </c>
      <c r="G99" s="18">
        <v>107637</v>
      </c>
      <c r="H99" s="18">
        <v>44378</v>
      </c>
      <c r="I99" s="18">
        <v>11939</v>
      </c>
      <c r="J99" s="18">
        <v>0</v>
      </c>
      <c r="K99" s="18">
        <v>6594</v>
      </c>
      <c r="L99" s="18">
        <v>2413</v>
      </c>
      <c r="M99" s="18">
        <v>11040</v>
      </c>
      <c r="N99" s="18">
        <v>9542</v>
      </c>
      <c r="O99" s="18">
        <v>150</v>
      </c>
      <c r="P99" s="18">
        <v>149776.8855</v>
      </c>
      <c r="Q99" s="18">
        <v>53474.35</v>
      </c>
      <c r="R99" s="18">
        <v>-11562.55</v>
      </c>
      <c r="S99" s="18">
        <v>6233.9</v>
      </c>
      <c r="T99" s="18">
        <v>197922.58549999999</v>
      </c>
      <c r="U99" s="18">
        <v>250769.21400000001</v>
      </c>
      <c r="V99" s="18">
        <v>213153.83189999999</v>
      </c>
      <c r="W99" s="18">
        <v>-15231.2464</v>
      </c>
      <c r="X99" s="18">
        <v>-10661.87248</v>
      </c>
      <c r="Y99" s="18">
        <v>0.95699999999999996</v>
      </c>
      <c r="Z99" s="18">
        <v>36602</v>
      </c>
      <c r="AA99" s="18">
        <v>239986.13779800001</v>
      </c>
      <c r="AB99" s="18">
        <v>238588.05056978</v>
      </c>
      <c r="AC99" s="18">
        <v>6518.4429968247696</v>
      </c>
      <c r="AD99" s="18">
        <v>1192.6831229588099</v>
      </c>
      <c r="AE99" s="18">
        <v>43654588</v>
      </c>
      <c r="AF99" s="18"/>
      <c r="AG99" s="118"/>
    </row>
    <row r="100" spans="1:33">
      <c r="A100" s="18" t="s">
        <v>725</v>
      </c>
      <c r="B100" s="18" t="s">
        <v>726</v>
      </c>
      <c r="C100" s="18" t="s">
        <v>394</v>
      </c>
      <c r="D100" s="18">
        <v>336392.16399999999</v>
      </c>
      <c r="E100" s="18">
        <v>33319</v>
      </c>
      <c r="F100" s="18">
        <v>369711.16399999999</v>
      </c>
      <c r="G100" s="18">
        <v>122298</v>
      </c>
      <c r="H100" s="18">
        <v>52534</v>
      </c>
      <c r="I100" s="18">
        <v>5123</v>
      </c>
      <c r="J100" s="18">
        <v>0</v>
      </c>
      <c r="K100" s="18">
        <v>4227</v>
      </c>
      <c r="L100" s="18">
        <v>498</v>
      </c>
      <c r="M100" s="18">
        <v>0</v>
      </c>
      <c r="N100" s="18">
        <v>33319</v>
      </c>
      <c r="O100" s="18">
        <v>129</v>
      </c>
      <c r="P100" s="18">
        <v>170177.66699999999</v>
      </c>
      <c r="Q100" s="18">
        <v>52601.4</v>
      </c>
      <c r="R100" s="18">
        <v>-532.95000000000005</v>
      </c>
      <c r="S100" s="18">
        <v>28321.15</v>
      </c>
      <c r="T100" s="18">
        <v>250567.26699999999</v>
      </c>
      <c r="U100" s="18">
        <v>369711.16399999999</v>
      </c>
      <c r="V100" s="18">
        <v>314254.48940000002</v>
      </c>
      <c r="W100" s="18">
        <v>-63687.222399999999</v>
      </c>
      <c r="X100" s="18">
        <v>-44581.055679999998</v>
      </c>
      <c r="Y100" s="18">
        <v>0.879</v>
      </c>
      <c r="Z100" s="18">
        <v>60050</v>
      </c>
      <c r="AA100" s="18">
        <v>324976.11315599998</v>
      </c>
      <c r="AB100" s="18">
        <v>323082.89983356098</v>
      </c>
      <c r="AC100" s="18">
        <v>5380.2314710001801</v>
      </c>
      <c r="AD100" s="18">
        <v>54.471597134220197</v>
      </c>
      <c r="AE100" s="18">
        <v>3271019</v>
      </c>
      <c r="AF100" s="18"/>
      <c r="AG100" s="18"/>
    </row>
    <row r="101" spans="1:33">
      <c r="A101" s="18" t="s">
        <v>727</v>
      </c>
      <c r="B101" s="18" t="s">
        <v>728</v>
      </c>
      <c r="C101" s="18" t="s">
        <v>396</v>
      </c>
      <c r="D101" s="18">
        <v>196789.079</v>
      </c>
      <c r="E101" s="18">
        <v>8217</v>
      </c>
      <c r="F101" s="18">
        <v>205006.079</v>
      </c>
      <c r="G101" s="18">
        <v>101880</v>
      </c>
      <c r="H101" s="18">
        <v>65535</v>
      </c>
      <c r="I101" s="18">
        <v>969</v>
      </c>
      <c r="J101" s="18">
        <v>0</v>
      </c>
      <c r="K101" s="18">
        <v>3445</v>
      </c>
      <c r="L101" s="18">
        <v>0</v>
      </c>
      <c r="M101" s="18">
        <v>6280</v>
      </c>
      <c r="N101" s="18">
        <v>8217</v>
      </c>
      <c r="O101" s="18">
        <v>203</v>
      </c>
      <c r="P101" s="18">
        <v>141766.01999999999</v>
      </c>
      <c r="Q101" s="18">
        <v>59456.65</v>
      </c>
      <c r="R101" s="18">
        <v>-5510.55</v>
      </c>
      <c r="S101" s="18">
        <v>5916.85</v>
      </c>
      <c r="T101" s="18">
        <v>201628.97</v>
      </c>
      <c r="U101" s="18">
        <v>205006.079</v>
      </c>
      <c r="V101" s="18">
        <v>174255.16714999999</v>
      </c>
      <c r="W101" s="18">
        <v>27373.80285</v>
      </c>
      <c r="X101" s="18">
        <v>19161.661994999999</v>
      </c>
      <c r="Y101" s="18">
        <v>1.093</v>
      </c>
      <c r="Z101" s="18">
        <v>32433</v>
      </c>
      <c r="AA101" s="18">
        <v>224071.64434699999</v>
      </c>
      <c r="AB101" s="18">
        <v>222766.27018230001</v>
      </c>
      <c r="AC101" s="18">
        <v>6868.5064650910999</v>
      </c>
      <c r="AD101" s="18">
        <v>1542.74659122514</v>
      </c>
      <c r="AE101" s="18">
        <v>50035900</v>
      </c>
      <c r="AF101" s="18"/>
      <c r="AG101" s="18"/>
    </row>
    <row r="102" spans="1:33">
      <c r="A102" s="18" t="s">
        <v>727</v>
      </c>
      <c r="B102" s="18" t="s">
        <v>729</v>
      </c>
      <c r="C102" s="18" t="s">
        <v>397</v>
      </c>
      <c r="D102" s="18">
        <v>355262.36900000001</v>
      </c>
      <c r="E102" s="18">
        <v>24484</v>
      </c>
      <c r="F102" s="18">
        <v>379746.36900000001</v>
      </c>
      <c r="G102" s="18">
        <v>231882</v>
      </c>
      <c r="H102" s="18">
        <v>55226</v>
      </c>
      <c r="I102" s="18">
        <v>9891</v>
      </c>
      <c r="J102" s="18">
        <v>828</v>
      </c>
      <c r="K102" s="18">
        <v>17643</v>
      </c>
      <c r="L102" s="18">
        <v>1708</v>
      </c>
      <c r="M102" s="18">
        <v>44668</v>
      </c>
      <c r="N102" s="18">
        <v>24484</v>
      </c>
      <c r="O102" s="18">
        <v>725</v>
      </c>
      <c r="P102" s="18">
        <v>322663.80300000001</v>
      </c>
      <c r="Q102" s="18">
        <v>71049.8</v>
      </c>
      <c r="R102" s="18">
        <v>-40035.85</v>
      </c>
      <c r="S102" s="18">
        <v>13217.84</v>
      </c>
      <c r="T102" s="18">
        <v>366895.59299999999</v>
      </c>
      <c r="U102" s="18">
        <v>379746.36900000001</v>
      </c>
      <c r="V102" s="18">
        <v>322784.41365</v>
      </c>
      <c r="W102" s="18">
        <v>44111.179349999999</v>
      </c>
      <c r="X102" s="18">
        <v>30877.825545</v>
      </c>
      <c r="Y102" s="18">
        <v>1.081</v>
      </c>
      <c r="Z102" s="18">
        <v>66605</v>
      </c>
      <c r="AA102" s="18">
        <v>410505.82488899998</v>
      </c>
      <c r="AB102" s="18">
        <v>408114.34113017499</v>
      </c>
      <c r="AC102" s="18">
        <v>6127.3829461778396</v>
      </c>
      <c r="AD102" s="18">
        <v>801.62307231187594</v>
      </c>
      <c r="AE102" s="18">
        <v>53392105</v>
      </c>
      <c r="AF102" s="18"/>
      <c r="AG102" s="18"/>
    </row>
    <row r="103" spans="1:33">
      <c r="A103" s="18" t="s">
        <v>727</v>
      </c>
      <c r="B103" s="18" t="s">
        <v>730</v>
      </c>
      <c r="C103" s="18" t="s">
        <v>398</v>
      </c>
      <c r="D103" s="18">
        <v>70037.320999999996</v>
      </c>
      <c r="E103" s="18">
        <v>7383</v>
      </c>
      <c r="F103" s="18">
        <v>77420.320999999996</v>
      </c>
      <c r="G103" s="18">
        <v>51834</v>
      </c>
      <c r="H103" s="18">
        <v>8789</v>
      </c>
      <c r="I103" s="18">
        <v>1658</v>
      </c>
      <c r="J103" s="18">
        <v>0</v>
      </c>
      <c r="K103" s="18">
        <v>2180</v>
      </c>
      <c r="L103" s="18">
        <v>1327</v>
      </c>
      <c r="M103" s="18">
        <v>21103</v>
      </c>
      <c r="N103" s="18">
        <v>7383</v>
      </c>
      <c r="O103" s="18">
        <v>0</v>
      </c>
      <c r="P103" s="18">
        <v>72127.010999999999</v>
      </c>
      <c r="Q103" s="18">
        <v>10732.95</v>
      </c>
      <c r="R103" s="18">
        <v>-19065.5</v>
      </c>
      <c r="S103" s="18">
        <v>2688.04</v>
      </c>
      <c r="T103" s="18">
        <v>66482.501000000004</v>
      </c>
      <c r="U103" s="18">
        <v>77420.320999999996</v>
      </c>
      <c r="V103" s="18">
        <v>65807.272849999994</v>
      </c>
      <c r="W103" s="18">
        <v>675.22814999999503</v>
      </c>
      <c r="X103" s="18">
        <v>472.65970499999702</v>
      </c>
      <c r="Y103" s="18">
        <v>1.006</v>
      </c>
      <c r="Z103" s="18">
        <v>13343</v>
      </c>
      <c r="AA103" s="18">
        <v>77884.842925999998</v>
      </c>
      <c r="AB103" s="18">
        <v>77431.109201353</v>
      </c>
      <c r="AC103" s="18">
        <v>5803.1259238067096</v>
      </c>
      <c r="AD103" s="18">
        <v>477.36604994075401</v>
      </c>
      <c r="AE103" s="18">
        <v>6369495</v>
      </c>
      <c r="AF103" s="18"/>
      <c r="AG103" s="18"/>
    </row>
    <row r="104" spans="1:33">
      <c r="A104" s="18" t="s">
        <v>727</v>
      </c>
      <c r="B104" s="18" t="s">
        <v>731</v>
      </c>
      <c r="C104" s="18" t="s">
        <v>399</v>
      </c>
      <c r="D104" s="18">
        <v>154540.24100000001</v>
      </c>
      <c r="E104" s="18">
        <v>10883</v>
      </c>
      <c r="F104" s="18">
        <v>165423.24100000001</v>
      </c>
      <c r="G104" s="18">
        <v>90740</v>
      </c>
      <c r="H104" s="18">
        <v>29470</v>
      </c>
      <c r="I104" s="18">
        <v>1052</v>
      </c>
      <c r="J104" s="18">
        <v>0</v>
      </c>
      <c r="K104" s="18">
        <v>4628</v>
      </c>
      <c r="L104" s="18">
        <v>872</v>
      </c>
      <c r="M104" s="18">
        <v>30366</v>
      </c>
      <c r="N104" s="18">
        <v>10883</v>
      </c>
      <c r="O104" s="18">
        <v>0</v>
      </c>
      <c r="P104" s="18">
        <v>126264.71</v>
      </c>
      <c r="Q104" s="18">
        <v>29877.5</v>
      </c>
      <c r="R104" s="18">
        <v>-26552.3</v>
      </c>
      <c r="S104" s="18">
        <v>4088.33</v>
      </c>
      <c r="T104" s="18">
        <v>133678.24</v>
      </c>
      <c r="U104" s="18">
        <v>165423.24100000001</v>
      </c>
      <c r="V104" s="18">
        <v>140609.75485</v>
      </c>
      <c r="W104" s="18">
        <v>-6931.5148500000096</v>
      </c>
      <c r="X104" s="18">
        <v>-4852.0603950000004</v>
      </c>
      <c r="Y104" s="18">
        <v>0.97099999999999997</v>
      </c>
      <c r="Z104" s="18">
        <v>29421</v>
      </c>
      <c r="AA104" s="18">
        <v>160625.967011</v>
      </c>
      <c r="AB104" s="18">
        <v>159690.20832485601</v>
      </c>
      <c r="AC104" s="18">
        <v>5427.7627655367396</v>
      </c>
      <c r="AD104" s="18">
        <v>102.00289167078201</v>
      </c>
      <c r="AE104" s="18">
        <v>3001027</v>
      </c>
      <c r="AF104" s="18"/>
      <c r="AG104" s="18"/>
    </row>
    <row r="105" spans="1:33">
      <c r="A105" s="18" t="s">
        <v>727</v>
      </c>
      <c r="B105" s="18" t="s">
        <v>732</v>
      </c>
      <c r="C105" s="18" t="s">
        <v>400</v>
      </c>
      <c r="D105" s="18">
        <v>95018.514999999999</v>
      </c>
      <c r="E105" s="18">
        <v>5847</v>
      </c>
      <c r="F105" s="18">
        <v>100865.515</v>
      </c>
      <c r="G105" s="18">
        <v>70019</v>
      </c>
      <c r="H105" s="18">
        <v>6496</v>
      </c>
      <c r="I105" s="18">
        <v>872</v>
      </c>
      <c r="J105" s="18">
        <v>0</v>
      </c>
      <c r="K105" s="18">
        <v>4830</v>
      </c>
      <c r="L105" s="18">
        <v>212</v>
      </c>
      <c r="M105" s="18">
        <v>24480</v>
      </c>
      <c r="N105" s="18">
        <v>5847</v>
      </c>
      <c r="O105" s="18">
        <v>1494</v>
      </c>
      <c r="P105" s="18">
        <v>97431.438500000004</v>
      </c>
      <c r="Q105" s="18">
        <v>10368.299999999999</v>
      </c>
      <c r="R105" s="18">
        <v>-22258.1</v>
      </c>
      <c r="S105" s="18">
        <v>808.35</v>
      </c>
      <c r="T105" s="18">
        <v>86349.988500000007</v>
      </c>
      <c r="U105" s="18">
        <v>100865.515</v>
      </c>
      <c r="V105" s="18">
        <v>85735.687749999997</v>
      </c>
      <c r="W105" s="18">
        <v>614.30075000000897</v>
      </c>
      <c r="X105" s="18">
        <v>430.01052500000702</v>
      </c>
      <c r="Y105" s="18">
        <v>1.004</v>
      </c>
      <c r="Z105" s="18">
        <v>17425</v>
      </c>
      <c r="AA105" s="18">
        <v>101268.97706</v>
      </c>
      <c r="AB105" s="18">
        <v>100679.01438656601</v>
      </c>
      <c r="AC105" s="18">
        <v>5777.8487452835498</v>
      </c>
      <c r="AD105" s="18">
        <v>452.08887141758601</v>
      </c>
      <c r="AE105" s="18">
        <v>7877649</v>
      </c>
      <c r="AF105" s="18"/>
      <c r="AG105" s="18"/>
    </row>
    <row r="106" spans="1:33">
      <c r="A106" s="18" t="s">
        <v>733</v>
      </c>
      <c r="B106" s="18" t="s">
        <v>734</v>
      </c>
      <c r="C106" s="18" t="s">
        <v>402</v>
      </c>
      <c r="D106" s="18">
        <v>54495.663</v>
      </c>
      <c r="E106" s="18">
        <v>8184</v>
      </c>
      <c r="F106" s="18">
        <v>62679.663</v>
      </c>
      <c r="G106" s="18">
        <v>38847</v>
      </c>
      <c r="H106" s="18">
        <v>5761</v>
      </c>
      <c r="I106" s="18">
        <v>542</v>
      </c>
      <c r="J106" s="18">
        <v>2673</v>
      </c>
      <c r="K106" s="18">
        <v>0</v>
      </c>
      <c r="L106" s="18">
        <v>523</v>
      </c>
      <c r="M106" s="18">
        <v>17256</v>
      </c>
      <c r="N106" s="18">
        <v>8184</v>
      </c>
      <c r="O106" s="18">
        <v>1</v>
      </c>
      <c r="P106" s="18">
        <v>54055.6005</v>
      </c>
      <c r="Q106" s="18">
        <v>7629.6</v>
      </c>
      <c r="R106" s="18">
        <v>-15113</v>
      </c>
      <c r="S106" s="18">
        <v>4022.88</v>
      </c>
      <c r="T106" s="18">
        <v>50595.080499999996</v>
      </c>
      <c r="U106" s="18">
        <v>62679.663</v>
      </c>
      <c r="V106" s="18">
        <v>53277.71355</v>
      </c>
      <c r="W106" s="18">
        <v>-2682.6330499999999</v>
      </c>
      <c r="X106" s="18">
        <v>-1877.8431350000001</v>
      </c>
      <c r="Y106" s="18">
        <v>0.97</v>
      </c>
      <c r="Z106" s="18">
        <v>15681</v>
      </c>
      <c r="AA106" s="18">
        <v>60799.273110000002</v>
      </c>
      <c r="AB106" s="18">
        <v>60445.074788379898</v>
      </c>
      <c r="AC106" s="18">
        <v>3854.6696504291799</v>
      </c>
      <c r="AD106" s="18">
        <v>-1471.09022343678</v>
      </c>
      <c r="AE106" s="18">
        <v>-23068166</v>
      </c>
      <c r="AF106" s="18"/>
      <c r="AG106" s="18"/>
    </row>
    <row r="107" spans="1:33">
      <c r="A107" s="18" t="s">
        <v>733</v>
      </c>
      <c r="B107" s="18" t="s">
        <v>735</v>
      </c>
      <c r="C107" s="18" t="s">
        <v>403</v>
      </c>
      <c r="D107" s="18">
        <v>59880.322</v>
      </c>
      <c r="E107" s="18">
        <v>4330</v>
      </c>
      <c r="F107" s="18">
        <v>64210.322</v>
      </c>
      <c r="G107" s="18">
        <v>37384</v>
      </c>
      <c r="H107" s="18">
        <v>4604</v>
      </c>
      <c r="I107" s="18">
        <v>1151</v>
      </c>
      <c r="J107" s="18">
        <v>0</v>
      </c>
      <c r="K107" s="18">
        <v>4006</v>
      </c>
      <c r="L107" s="18">
        <v>18</v>
      </c>
      <c r="M107" s="18">
        <v>7141</v>
      </c>
      <c r="N107" s="18">
        <v>4330</v>
      </c>
      <c r="O107" s="18">
        <v>0</v>
      </c>
      <c r="P107" s="18">
        <v>52019.836000000003</v>
      </c>
      <c r="Q107" s="18">
        <v>8296.85</v>
      </c>
      <c r="R107" s="18">
        <v>-6085.15</v>
      </c>
      <c r="S107" s="18">
        <v>2466.5300000000002</v>
      </c>
      <c r="T107" s="18">
        <v>56698.065999999999</v>
      </c>
      <c r="U107" s="18">
        <v>64210.322</v>
      </c>
      <c r="V107" s="18">
        <v>54578.773699999998</v>
      </c>
      <c r="W107" s="18">
        <v>2119.2922999999901</v>
      </c>
      <c r="X107" s="18">
        <v>1483.50461</v>
      </c>
      <c r="Y107" s="18">
        <v>1.0229999999999999</v>
      </c>
      <c r="Z107" s="18">
        <v>12762</v>
      </c>
      <c r="AA107" s="18">
        <v>65687.159406000006</v>
      </c>
      <c r="AB107" s="18">
        <v>65304.485725485698</v>
      </c>
      <c r="AC107" s="18">
        <v>5117.1043508451403</v>
      </c>
      <c r="AD107" s="18">
        <v>-208.655523020814</v>
      </c>
      <c r="AE107" s="18">
        <v>-2662862</v>
      </c>
      <c r="AF107" s="18"/>
      <c r="AG107" s="18"/>
    </row>
    <row r="108" spans="1:33">
      <c r="A108" s="18" t="s">
        <v>733</v>
      </c>
      <c r="B108" s="18" t="s">
        <v>736</v>
      </c>
      <c r="C108" s="18" t="s">
        <v>404</v>
      </c>
      <c r="D108" s="18">
        <v>56517.652000000002</v>
      </c>
      <c r="E108" s="18">
        <v>6683</v>
      </c>
      <c r="F108" s="18">
        <v>63200.652000000002</v>
      </c>
      <c r="G108" s="18">
        <v>22276</v>
      </c>
      <c r="H108" s="18">
        <v>12566</v>
      </c>
      <c r="I108" s="18">
        <v>138</v>
      </c>
      <c r="J108" s="18">
        <v>1136</v>
      </c>
      <c r="K108" s="18">
        <v>2325</v>
      </c>
      <c r="L108" s="18">
        <v>0</v>
      </c>
      <c r="M108" s="18">
        <v>904</v>
      </c>
      <c r="N108" s="18">
        <v>6683</v>
      </c>
      <c r="O108" s="18">
        <v>0</v>
      </c>
      <c r="P108" s="18">
        <v>30997.054</v>
      </c>
      <c r="Q108" s="18">
        <v>13740.25</v>
      </c>
      <c r="R108" s="18">
        <v>-768.4</v>
      </c>
      <c r="S108" s="18">
        <v>5526.87</v>
      </c>
      <c r="T108" s="18">
        <v>49495.773999999998</v>
      </c>
      <c r="U108" s="18">
        <v>63200.652000000002</v>
      </c>
      <c r="V108" s="18">
        <v>53720.554199999999</v>
      </c>
      <c r="W108" s="18">
        <v>-4224.7801999999901</v>
      </c>
      <c r="X108" s="18">
        <v>-2957.3461400000001</v>
      </c>
      <c r="Y108" s="18">
        <v>0.95299999999999996</v>
      </c>
      <c r="Z108" s="18">
        <v>19211</v>
      </c>
      <c r="AA108" s="18">
        <v>60230.221356000002</v>
      </c>
      <c r="AB108" s="18">
        <v>59879.338159148203</v>
      </c>
      <c r="AC108" s="18">
        <v>3116.9297880978702</v>
      </c>
      <c r="AD108" s="18">
        <v>-2208.8300857680902</v>
      </c>
      <c r="AE108" s="18">
        <v>-42433835</v>
      </c>
      <c r="AF108" s="18"/>
      <c r="AG108" s="18"/>
    </row>
    <row r="109" spans="1:33">
      <c r="A109" s="18" t="s">
        <v>733</v>
      </c>
      <c r="B109" s="18" t="s">
        <v>737</v>
      </c>
      <c r="C109" s="18" t="s">
        <v>405</v>
      </c>
      <c r="D109" s="18">
        <v>48062.955999999998</v>
      </c>
      <c r="E109" s="18">
        <v>5370</v>
      </c>
      <c r="F109" s="18">
        <v>53432.955999999998</v>
      </c>
      <c r="G109" s="18">
        <v>34369</v>
      </c>
      <c r="H109" s="18">
        <v>12475</v>
      </c>
      <c r="I109" s="18">
        <v>312</v>
      </c>
      <c r="J109" s="18">
        <v>3223</v>
      </c>
      <c r="K109" s="18">
        <v>235</v>
      </c>
      <c r="L109" s="18">
        <v>651</v>
      </c>
      <c r="M109" s="18">
        <v>14006</v>
      </c>
      <c r="N109" s="18">
        <v>5370</v>
      </c>
      <c r="O109" s="18">
        <v>102</v>
      </c>
      <c r="P109" s="18">
        <v>47824.463499999998</v>
      </c>
      <c r="Q109" s="18">
        <v>13808.25</v>
      </c>
      <c r="R109" s="18">
        <v>-12545.15</v>
      </c>
      <c r="S109" s="18">
        <v>2183.48</v>
      </c>
      <c r="T109" s="18">
        <v>51271.0435</v>
      </c>
      <c r="U109" s="18">
        <v>53432.955999999998</v>
      </c>
      <c r="V109" s="18">
        <v>45418.012600000002</v>
      </c>
      <c r="W109" s="18">
        <v>5853.0309000000098</v>
      </c>
      <c r="X109" s="18">
        <v>4097.1216299999996</v>
      </c>
      <c r="Y109" s="18">
        <v>1.077</v>
      </c>
      <c r="Z109" s="18">
        <v>15377</v>
      </c>
      <c r="AA109" s="18">
        <v>57547.293612000001</v>
      </c>
      <c r="AB109" s="18">
        <v>57212.040347141497</v>
      </c>
      <c r="AC109" s="18">
        <v>3720.6243316083501</v>
      </c>
      <c r="AD109" s="18">
        <v>-1605.13554225761</v>
      </c>
      <c r="AE109" s="18">
        <v>-24682169</v>
      </c>
      <c r="AF109" s="18"/>
      <c r="AG109" s="18"/>
    </row>
    <row r="110" spans="1:33">
      <c r="A110" s="18" t="s">
        <v>733</v>
      </c>
      <c r="B110" s="18" t="s">
        <v>738</v>
      </c>
      <c r="C110" s="18" t="s">
        <v>406</v>
      </c>
      <c r="D110" s="18">
        <v>251224.48199999999</v>
      </c>
      <c r="E110" s="18">
        <v>18122</v>
      </c>
      <c r="F110" s="18">
        <v>269346.48200000002</v>
      </c>
      <c r="G110" s="18">
        <v>139007</v>
      </c>
      <c r="H110" s="18">
        <v>10938</v>
      </c>
      <c r="I110" s="18">
        <v>3793</v>
      </c>
      <c r="J110" s="18">
        <v>0</v>
      </c>
      <c r="K110" s="18">
        <v>7888</v>
      </c>
      <c r="L110" s="18">
        <v>129</v>
      </c>
      <c r="M110" s="18">
        <v>39942</v>
      </c>
      <c r="N110" s="18">
        <v>18122</v>
      </c>
      <c r="O110" s="18">
        <v>1</v>
      </c>
      <c r="P110" s="18">
        <v>193428.24050000001</v>
      </c>
      <c r="Q110" s="18">
        <v>19226.150000000001</v>
      </c>
      <c r="R110" s="18">
        <v>-34061.199999999997</v>
      </c>
      <c r="S110" s="18">
        <v>8613.56</v>
      </c>
      <c r="T110" s="18">
        <v>187206.75049999999</v>
      </c>
      <c r="U110" s="18">
        <v>269346.48200000002</v>
      </c>
      <c r="V110" s="18">
        <v>228944.5097</v>
      </c>
      <c r="W110" s="18">
        <v>-41737.7592</v>
      </c>
      <c r="X110" s="18">
        <v>-29216.43144</v>
      </c>
      <c r="Y110" s="18">
        <v>0.89200000000000002</v>
      </c>
      <c r="Z110" s="18">
        <v>34088</v>
      </c>
      <c r="AA110" s="18">
        <v>240257.06194399999</v>
      </c>
      <c r="AB110" s="18">
        <v>238857.39639299901</v>
      </c>
      <c r="AC110" s="18">
        <v>7007.0815651548801</v>
      </c>
      <c r="AD110" s="18">
        <v>1681.32169128892</v>
      </c>
      <c r="AE110" s="18">
        <v>57312894</v>
      </c>
      <c r="AF110" s="18"/>
      <c r="AG110" s="18"/>
    </row>
    <row r="111" spans="1:33">
      <c r="A111" s="18" t="s">
        <v>733</v>
      </c>
      <c r="B111" s="18" t="s">
        <v>739</v>
      </c>
      <c r="C111" s="18" t="s">
        <v>407</v>
      </c>
      <c r="D111" s="18">
        <v>527871.65800000005</v>
      </c>
      <c r="E111" s="18">
        <v>66618</v>
      </c>
      <c r="F111" s="18">
        <v>594489.65800000005</v>
      </c>
      <c r="G111" s="18">
        <v>263122</v>
      </c>
      <c r="H111" s="18">
        <v>106529</v>
      </c>
      <c r="I111" s="18">
        <v>37228</v>
      </c>
      <c r="J111" s="18">
        <v>0</v>
      </c>
      <c r="K111" s="18">
        <v>18162</v>
      </c>
      <c r="L111" s="18">
        <v>25675</v>
      </c>
      <c r="M111" s="18">
        <v>35529</v>
      </c>
      <c r="N111" s="18">
        <v>66618</v>
      </c>
      <c r="O111" s="18">
        <v>362</v>
      </c>
      <c r="P111" s="18">
        <v>366134.26299999998</v>
      </c>
      <c r="Q111" s="18">
        <v>137631.15</v>
      </c>
      <c r="R111" s="18">
        <v>-52331.1</v>
      </c>
      <c r="S111" s="18">
        <v>50585.37</v>
      </c>
      <c r="T111" s="18">
        <v>502019.68300000002</v>
      </c>
      <c r="U111" s="18">
        <v>594489.65800000005</v>
      </c>
      <c r="V111" s="18">
        <v>505316.20929999999</v>
      </c>
      <c r="W111" s="18">
        <v>-3296.52630000009</v>
      </c>
      <c r="X111" s="18">
        <v>-2307.5684100000599</v>
      </c>
      <c r="Y111" s="18">
        <v>0.996</v>
      </c>
      <c r="Z111" s="18">
        <v>149290</v>
      </c>
      <c r="AA111" s="18">
        <v>592111.69936800003</v>
      </c>
      <c r="AB111" s="18">
        <v>588662.23427738401</v>
      </c>
      <c r="AC111" s="18">
        <v>3943.07880150971</v>
      </c>
      <c r="AD111" s="18">
        <v>-1382.6810723562501</v>
      </c>
      <c r="AE111" s="18">
        <v>-206420457</v>
      </c>
      <c r="AF111" s="18"/>
      <c r="AG111" s="18"/>
    </row>
    <row r="112" spans="1:33">
      <c r="A112" s="18" t="s">
        <v>733</v>
      </c>
      <c r="B112" s="18" t="s">
        <v>740</v>
      </c>
      <c r="C112" s="18" t="s">
        <v>408</v>
      </c>
      <c r="D112" s="18">
        <v>348000.61700000003</v>
      </c>
      <c r="E112" s="18">
        <v>23052</v>
      </c>
      <c r="F112" s="18">
        <v>371052.61700000003</v>
      </c>
      <c r="G112" s="18">
        <v>172592</v>
      </c>
      <c r="H112" s="18">
        <v>50805</v>
      </c>
      <c r="I112" s="18">
        <v>99391</v>
      </c>
      <c r="J112" s="18">
        <v>0</v>
      </c>
      <c r="K112" s="18">
        <v>5463</v>
      </c>
      <c r="L112" s="18">
        <v>97387</v>
      </c>
      <c r="M112" s="18">
        <v>21544</v>
      </c>
      <c r="N112" s="18">
        <v>23052</v>
      </c>
      <c r="O112" s="18">
        <v>652</v>
      </c>
      <c r="P112" s="18">
        <v>240161.76800000001</v>
      </c>
      <c r="Q112" s="18">
        <v>132310.15</v>
      </c>
      <c r="R112" s="18">
        <v>-101645.55</v>
      </c>
      <c r="S112" s="18">
        <v>15931.72</v>
      </c>
      <c r="T112" s="18">
        <v>286758.08799999999</v>
      </c>
      <c r="U112" s="18">
        <v>371052.61700000003</v>
      </c>
      <c r="V112" s="18">
        <v>315394.72444999998</v>
      </c>
      <c r="W112" s="18">
        <v>-28636.636450000002</v>
      </c>
      <c r="X112" s="18">
        <v>-20045.645515</v>
      </c>
      <c r="Y112" s="18">
        <v>0.94599999999999995</v>
      </c>
      <c r="Z112" s="18">
        <v>52086</v>
      </c>
      <c r="AA112" s="18">
        <v>351015.77568199998</v>
      </c>
      <c r="AB112" s="18">
        <v>348970.863099184</v>
      </c>
      <c r="AC112" s="18">
        <v>6699.8975367504399</v>
      </c>
      <c r="AD112" s="18">
        <v>1374.1376628844801</v>
      </c>
      <c r="AE112" s="18">
        <v>71573334</v>
      </c>
      <c r="AF112" s="18"/>
      <c r="AG112" s="18"/>
    </row>
    <row r="113" spans="1:33">
      <c r="A113" s="18" t="s">
        <v>733</v>
      </c>
      <c r="B113" s="18" t="s">
        <v>741</v>
      </c>
      <c r="C113" s="18" t="s">
        <v>409</v>
      </c>
      <c r="D113" s="18">
        <v>125485.393</v>
      </c>
      <c r="E113" s="18">
        <v>9150</v>
      </c>
      <c r="F113" s="18">
        <v>134635.39300000001</v>
      </c>
      <c r="G113" s="18">
        <v>6327</v>
      </c>
      <c r="H113" s="18">
        <v>133199</v>
      </c>
      <c r="I113" s="18">
        <v>1084</v>
      </c>
      <c r="J113" s="18">
        <v>0</v>
      </c>
      <c r="K113" s="18">
        <v>1205</v>
      </c>
      <c r="L113" s="18">
        <v>49</v>
      </c>
      <c r="M113" s="18">
        <v>34004</v>
      </c>
      <c r="N113" s="18">
        <v>9150</v>
      </c>
      <c r="O113" s="18">
        <v>0</v>
      </c>
      <c r="P113" s="18">
        <v>8804.0205000000005</v>
      </c>
      <c r="Q113" s="18">
        <v>115164.8</v>
      </c>
      <c r="R113" s="18">
        <v>-28945.05</v>
      </c>
      <c r="S113" s="18">
        <v>1996.82</v>
      </c>
      <c r="T113" s="18">
        <v>97020.590500000006</v>
      </c>
      <c r="U113" s="18">
        <v>134635.39300000001</v>
      </c>
      <c r="V113" s="18">
        <v>114440.08405</v>
      </c>
      <c r="W113" s="18">
        <v>-17419.493549999999</v>
      </c>
      <c r="X113" s="18">
        <v>-12193.645484999999</v>
      </c>
      <c r="Y113" s="18">
        <v>0.90900000000000003</v>
      </c>
      <c r="Z113" s="18">
        <v>27100</v>
      </c>
      <c r="AA113" s="18">
        <v>122383.572237</v>
      </c>
      <c r="AB113" s="18">
        <v>121670.60226774099</v>
      </c>
      <c r="AC113" s="18">
        <v>4489.6901205808399</v>
      </c>
      <c r="AD113" s="18">
        <v>-836.06975328511498</v>
      </c>
      <c r="AE113" s="18">
        <v>-22657490</v>
      </c>
      <c r="AF113" s="18"/>
      <c r="AG113" s="18"/>
    </row>
    <row r="114" spans="1:33">
      <c r="A114" s="18" t="s">
        <v>733</v>
      </c>
      <c r="B114" s="18" t="s">
        <v>742</v>
      </c>
      <c r="C114" s="18" t="s">
        <v>410</v>
      </c>
      <c r="D114" s="18">
        <v>77616.546000000002</v>
      </c>
      <c r="E114" s="18">
        <v>5876</v>
      </c>
      <c r="F114" s="18">
        <v>83492.546000000002</v>
      </c>
      <c r="G114" s="18">
        <v>38465</v>
      </c>
      <c r="H114" s="18">
        <v>2708</v>
      </c>
      <c r="I114" s="18">
        <v>1227</v>
      </c>
      <c r="J114" s="18">
        <v>0</v>
      </c>
      <c r="K114" s="18">
        <v>2608</v>
      </c>
      <c r="L114" s="18">
        <v>8</v>
      </c>
      <c r="M114" s="18">
        <v>7132</v>
      </c>
      <c r="N114" s="18">
        <v>5876</v>
      </c>
      <c r="O114" s="18">
        <v>0</v>
      </c>
      <c r="P114" s="18">
        <v>53524.047500000001</v>
      </c>
      <c r="Q114" s="18">
        <v>5561.55</v>
      </c>
      <c r="R114" s="18">
        <v>-6069</v>
      </c>
      <c r="S114" s="18">
        <v>3782.16</v>
      </c>
      <c r="T114" s="18">
        <v>56798.7575</v>
      </c>
      <c r="U114" s="18">
        <v>83492.546000000002</v>
      </c>
      <c r="V114" s="18">
        <v>70968.664099999995</v>
      </c>
      <c r="W114" s="18">
        <v>-14169.9066</v>
      </c>
      <c r="X114" s="18">
        <v>-9918.9346199999909</v>
      </c>
      <c r="Y114" s="18">
        <v>0.88100000000000001</v>
      </c>
      <c r="Z114" s="18">
        <v>15703</v>
      </c>
      <c r="AA114" s="18">
        <v>73556.933025999999</v>
      </c>
      <c r="AB114" s="18">
        <v>73128.412405791401</v>
      </c>
      <c r="AC114" s="18">
        <v>4656.9707957582204</v>
      </c>
      <c r="AD114" s="18">
        <v>-668.78907810773399</v>
      </c>
      <c r="AE114" s="18">
        <v>-10501995</v>
      </c>
      <c r="AF114" s="18"/>
      <c r="AG114" s="18"/>
    </row>
    <row r="115" spans="1:33">
      <c r="A115" s="18" t="s">
        <v>733</v>
      </c>
      <c r="B115" s="18" t="s">
        <v>743</v>
      </c>
      <c r="C115" s="18" t="s">
        <v>411</v>
      </c>
      <c r="D115" s="18">
        <v>58584.991000000002</v>
      </c>
      <c r="E115" s="18">
        <v>8960</v>
      </c>
      <c r="F115" s="18">
        <v>67544.990999999995</v>
      </c>
      <c r="G115" s="18">
        <v>30135</v>
      </c>
      <c r="H115" s="18">
        <v>20162</v>
      </c>
      <c r="I115" s="18">
        <v>2597</v>
      </c>
      <c r="J115" s="18">
        <v>2052</v>
      </c>
      <c r="K115" s="18">
        <v>695</v>
      </c>
      <c r="L115" s="18">
        <v>1669</v>
      </c>
      <c r="M115" s="18">
        <v>15484</v>
      </c>
      <c r="N115" s="18">
        <v>8960</v>
      </c>
      <c r="O115" s="18">
        <v>0</v>
      </c>
      <c r="P115" s="18">
        <v>41932.852500000001</v>
      </c>
      <c r="Q115" s="18">
        <v>21680.1</v>
      </c>
      <c r="R115" s="18">
        <v>-14580.05</v>
      </c>
      <c r="S115" s="18">
        <v>4983.72</v>
      </c>
      <c r="T115" s="18">
        <v>54016.622499999998</v>
      </c>
      <c r="U115" s="18">
        <v>67544.990999999995</v>
      </c>
      <c r="V115" s="18">
        <v>57413.24235</v>
      </c>
      <c r="W115" s="18">
        <v>-3396.61985000001</v>
      </c>
      <c r="X115" s="18">
        <v>-2377.6338950000099</v>
      </c>
      <c r="Y115" s="18">
        <v>0.96499999999999997</v>
      </c>
      <c r="Z115" s="18">
        <v>16771</v>
      </c>
      <c r="AA115" s="18">
        <v>65180.916315000002</v>
      </c>
      <c r="AB115" s="18">
        <v>64801.1918548299</v>
      </c>
      <c r="AC115" s="18">
        <v>3863.8835999540802</v>
      </c>
      <c r="AD115" s="18">
        <v>-1461.8762739118799</v>
      </c>
      <c r="AE115" s="18">
        <v>-24517127</v>
      </c>
      <c r="AF115" s="18"/>
      <c r="AG115" s="18"/>
    </row>
    <row r="116" spans="1:33">
      <c r="A116" s="18" t="s">
        <v>733</v>
      </c>
      <c r="B116" s="18" t="s">
        <v>744</v>
      </c>
      <c r="C116" s="18" t="s">
        <v>412</v>
      </c>
      <c r="D116" s="18">
        <v>91409.023000000001</v>
      </c>
      <c r="E116" s="18">
        <v>8988</v>
      </c>
      <c r="F116" s="18">
        <v>100397.023</v>
      </c>
      <c r="G116" s="18">
        <v>46027</v>
      </c>
      <c r="H116" s="18">
        <v>16692</v>
      </c>
      <c r="I116" s="18">
        <v>8992</v>
      </c>
      <c r="J116" s="18">
        <v>0</v>
      </c>
      <c r="K116" s="18">
        <v>5729</v>
      </c>
      <c r="L116" s="18">
        <v>6882</v>
      </c>
      <c r="M116" s="18">
        <v>5913</v>
      </c>
      <c r="N116" s="18">
        <v>8988</v>
      </c>
      <c r="O116" s="18">
        <v>88</v>
      </c>
      <c r="P116" s="18">
        <v>64046.570500000002</v>
      </c>
      <c r="Q116" s="18">
        <v>26701.05</v>
      </c>
      <c r="R116" s="18">
        <v>-10950.55</v>
      </c>
      <c r="S116" s="18">
        <v>6634.59</v>
      </c>
      <c r="T116" s="18">
        <v>86431.660499999998</v>
      </c>
      <c r="U116" s="18">
        <v>100397.023</v>
      </c>
      <c r="V116" s="18">
        <v>85337.469549999994</v>
      </c>
      <c r="W116" s="18">
        <v>1094.1909499999999</v>
      </c>
      <c r="X116" s="18">
        <v>765.93366500000297</v>
      </c>
      <c r="Y116" s="18">
        <v>1.008</v>
      </c>
      <c r="Z116" s="18">
        <v>17697</v>
      </c>
      <c r="AA116" s="18">
        <v>101200.199184</v>
      </c>
      <c r="AB116" s="18">
        <v>100610.637189834</v>
      </c>
      <c r="AC116" s="18">
        <v>5685.18038028105</v>
      </c>
      <c r="AD116" s="18">
        <v>359.42050641509201</v>
      </c>
      <c r="AE116" s="18">
        <v>6360665</v>
      </c>
      <c r="AF116" s="18"/>
      <c r="AG116" s="18"/>
    </row>
    <row r="117" spans="1:33">
      <c r="A117" s="18" t="s">
        <v>733</v>
      </c>
      <c r="B117" s="18" t="s">
        <v>745</v>
      </c>
      <c r="C117" s="18" t="s">
        <v>413</v>
      </c>
      <c r="D117" s="18">
        <v>392606.52899999998</v>
      </c>
      <c r="E117" s="18">
        <v>44184</v>
      </c>
      <c r="F117" s="18">
        <v>436790.52899999998</v>
      </c>
      <c r="G117" s="18">
        <v>307359</v>
      </c>
      <c r="H117" s="18">
        <v>77408</v>
      </c>
      <c r="I117" s="18">
        <v>20195</v>
      </c>
      <c r="J117" s="18">
        <v>187</v>
      </c>
      <c r="K117" s="18">
        <v>13863</v>
      </c>
      <c r="L117" s="18">
        <v>5770</v>
      </c>
      <c r="M117" s="18">
        <v>48059</v>
      </c>
      <c r="N117" s="18">
        <v>44184</v>
      </c>
      <c r="O117" s="18">
        <v>1</v>
      </c>
      <c r="P117" s="18">
        <v>427690.04849999998</v>
      </c>
      <c r="Q117" s="18">
        <v>94905.05</v>
      </c>
      <c r="R117" s="18">
        <v>-45755.5</v>
      </c>
      <c r="S117" s="18">
        <v>29386.37</v>
      </c>
      <c r="T117" s="18">
        <v>506225.96850000002</v>
      </c>
      <c r="U117" s="18">
        <v>436790.52899999998</v>
      </c>
      <c r="V117" s="18">
        <v>371271.94965000002</v>
      </c>
      <c r="W117" s="18">
        <v>134954.01884999999</v>
      </c>
      <c r="X117" s="18">
        <v>94467.813194999995</v>
      </c>
      <c r="Y117" s="18">
        <v>1.216</v>
      </c>
      <c r="Z117" s="18">
        <v>86235</v>
      </c>
      <c r="AA117" s="18">
        <v>531137.28326399997</v>
      </c>
      <c r="AB117" s="18">
        <v>528043.03682553396</v>
      </c>
      <c r="AC117" s="18">
        <v>6123.3030303882897</v>
      </c>
      <c r="AD117" s="18">
        <v>797.54315652232594</v>
      </c>
      <c r="AE117" s="18">
        <v>68776134</v>
      </c>
      <c r="AF117" s="18"/>
      <c r="AG117" s="18"/>
    </row>
    <row r="118" spans="1:33">
      <c r="A118" s="18" t="s">
        <v>733</v>
      </c>
      <c r="B118" s="18" t="s">
        <v>746</v>
      </c>
      <c r="C118" s="18" t="s">
        <v>414</v>
      </c>
      <c r="D118" s="18">
        <v>106639.98299999999</v>
      </c>
      <c r="E118" s="18">
        <v>11530</v>
      </c>
      <c r="F118" s="18">
        <v>118169.98299999999</v>
      </c>
      <c r="G118" s="18">
        <v>46131</v>
      </c>
      <c r="H118" s="18">
        <v>19917</v>
      </c>
      <c r="I118" s="18">
        <v>78399</v>
      </c>
      <c r="J118" s="18">
        <v>4715</v>
      </c>
      <c r="K118" s="18">
        <v>-1843</v>
      </c>
      <c r="L118" s="18">
        <v>76857</v>
      </c>
      <c r="M118" s="18">
        <v>695</v>
      </c>
      <c r="N118" s="18">
        <v>11530</v>
      </c>
      <c r="O118" s="18">
        <v>0</v>
      </c>
      <c r="P118" s="18">
        <v>64191.286500000002</v>
      </c>
      <c r="Q118" s="18">
        <v>86009.8</v>
      </c>
      <c r="R118" s="18">
        <v>-65919.199999999997</v>
      </c>
      <c r="S118" s="18">
        <v>9682.35</v>
      </c>
      <c r="T118" s="18">
        <v>93964.236499999999</v>
      </c>
      <c r="U118" s="18">
        <v>118169.98299999999</v>
      </c>
      <c r="V118" s="18">
        <v>100444.48555</v>
      </c>
      <c r="W118" s="18">
        <v>-6480.2490499999803</v>
      </c>
      <c r="X118" s="18">
        <v>-4536.1743349999897</v>
      </c>
      <c r="Y118" s="18">
        <v>0.96199999999999997</v>
      </c>
      <c r="Z118" s="18">
        <v>32066</v>
      </c>
      <c r="AA118" s="18">
        <v>113679.523646</v>
      </c>
      <c r="AB118" s="18">
        <v>113017.26085208201</v>
      </c>
      <c r="AC118" s="18">
        <v>3524.5200789647101</v>
      </c>
      <c r="AD118" s="18">
        <v>-1801.23979490125</v>
      </c>
      <c r="AE118" s="18">
        <v>-57758555</v>
      </c>
      <c r="AF118" s="18"/>
      <c r="AG118" s="18"/>
    </row>
    <row r="119" spans="1:33">
      <c r="A119" s="18" t="s">
        <v>733</v>
      </c>
      <c r="B119" s="18" t="s">
        <v>747</v>
      </c>
      <c r="C119" s="18" t="s">
        <v>415</v>
      </c>
      <c r="D119" s="18">
        <v>211908.557</v>
      </c>
      <c r="E119" s="18">
        <v>17415</v>
      </c>
      <c r="F119" s="18">
        <v>229323.557</v>
      </c>
      <c r="G119" s="18">
        <v>114878</v>
      </c>
      <c r="H119" s="18">
        <v>38248</v>
      </c>
      <c r="I119" s="18">
        <v>168199</v>
      </c>
      <c r="J119" s="18">
        <v>0</v>
      </c>
      <c r="K119" s="18">
        <v>9761</v>
      </c>
      <c r="L119" s="18">
        <v>165066</v>
      </c>
      <c r="M119" s="18">
        <v>22807</v>
      </c>
      <c r="N119" s="18">
        <v>17415</v>
      </c>
      <c r="O119" s="18">
        <v>0</v>
      </c>
      <c r="P119" s="18">
        <v>159852.73699999999</v>
      </c>
      <c r="Q119" s="18">
        <v>183776.8</v>
      </c>
      <c r="R119" s="18">
        <v>-159692.04999999999</v>
      </c>
      <c r="S119" s="18">
        <v>10925.56</v>
      </c>
      <c r="T119" s="18">
        <v>194863.04699999999</v>
      </c>
      <c r="U119" s="18">
        <v>229323.557</v>
      </c>
      <c r="V119" s="18">
        <v>194925.02345000001</v>
      </c>
      <c r="W119" s="18">
        <v>-61.976449999987402</v>
      </c>
      <c r="X119" s="18">
        <v>-43.383514999991199</v>
      </c>
      <c r="Y119" s="18">
        <v>1</v>
      </c>
      <c r="Z119" s="18">
        <v>46317</v>
      </c>
      <c r="AA119" s="18">
        <v>229323.557</v>
      </c>
      <c r="AB119" s="18">
        <v>227987.58676807999</v>
      </c>
      <c r="AC119" s="18">
        <v>4922.3306079426502</v>
      </c>
      <c r="AD119" s="18">
        <v>-403.42926592330701</v>
      </c>
      <c r="AE119" s="18">
        <v>-18685633</v>
      </c>
      <c r="AF119" s="18"/>
      <c r="AG119" s="18"/>
    </row>
    <row r="120" spans="1:33">
      <c r="A120" s="18" t="s">
        <v>733</v>
      </c>
      <c r="B120" s="18" t="s">
        <v>748</v>
      </c>
      <c r="C120" s="18" t="s">
        <v>416</v>
      </c>
      <c r="D120" s="18">
        <v>73669.228000000003</v>
      </c>
      <c r="E120" s="18">
        <v>10076</v>
      </c>
      <c r="F120" s="18">
        <v>83745.228000000003</v>
      </c>
      <c r="G120" s="18">
        <v>23216</v>
      </c>
      <c r="H120" s="18">
        <v>16851</v>
      </c>
      <c r="I120" s="18">
        <v>411</v>
      </c>
      <c r="J120" s="18">
        <v>1877</v>
      </c>
      <c r="K120" s="18">
        <v>0</v>
      </c>
      <c r="L120" s="18">
        <v>46</v>
      </c>
      <c r="M120" s="18">
        <v>10</v>
      </c>
      <c r="N120" s="18">
        <v>10076</v>
      </c>
      <c r="O120" s="18">
        <v>0</v>
      </c>
      <c r="P120" s="18">
        <v>32305.063999999998</v>
      </c>
      <c r="Q120" s="18">
        <v>16268.15</v>
      </c>
      <c r="R120" s="18">
        <v>-47.6</v>
      </c>
      <c r="S120" s="18">
        <v>8562.9</v>
      </c>
      <c r="T120" s="18">
        <v>57088.514000000003</v>
      </c>
      <c r="U120" s="18">
        <v>83745.228000000003</v>
      </c>
      <c r="V120" s="18">
        <v>71183.443799999994</v>
      </c>
      <c r="W120" s="18">
        <v>-14094.9298</v>
      </c>
      <c r="X120" s="18">
        <v>-9866.4508599999899</v>
      </c>
      <c r="Y120" s="18">
        <v>0.88200000000000001</v>
      </c>
      <c r="Z120" s="18">
        <v>24911</v>
      </c>
      <c r="AA120" s="18">
        <v>73863.291096000001</v>
      </c>
      <c r="AB120" s="18">
        <v>73432.9857256018</v>
      </c>
      <c r="AC120" s="18">
        <v>2947.8136456024199</v>
      </c>
      <c r="AD120" s="18">
        <v>-2377.94622826354</v>
      </c>
      <c r="AE120" s="18">
        <v>-59237018</v>
      </c>
      <c r="AF120" s="18"/>
      <c r="AG120" s="18"/>
    </row>
    <row r="121" spans="1:33">
      <c r="A121" s="18" t="s">
        <v>733</v>
      </c>
      <c r="B121" s="18" t="s">
        <v>749</v>
      </c>
      <c r="C121" s="18" t="s">
        <v>417</v>
      </c>
      <c r="D121" s="18">
        <v>605209.73100000003</v>
      </c>
      <c r="E121" s="18">
        <v>53847</v>
      </c>
      <c r="F121" s="18">
        <v>659056.73100000003</v>
      </c>
      <c r="G121" s="18">
        <v>308511</v>
      </c>
      <c r="H121" s="18">
        <v>135597</v>
      </c>
      <c r="I121" s="18">
        <v>22335</v>
      </c>
      <c r="J121" s="18">
        <v>0</v>
      </c>
      <c r="K121" s="18">
        <v>9673</v>
      </c>
      <c r="L121" s="18">
        <v>1935</v>
      </c>
      <c r="M121" s="18">
        <v>2994</v>
      </c>
      <c r="N121" s="18">
        <v>53847</v>
      </c>
      <c r="O121" s="18">
        <v>2455</v>
      </c>
      <c r="P121" s="18">
        <v>429293.05650000001</v>
      </c>
      <c r="Q121" s="18">
        <v>142464.25</v>
      </c>
      <c r="R121" s="18">
        <v>-6276.4</v>
      </c>
      <c r="S121" s="18">
        <v>45260.97</v>
      </c>
      <c r="T121" s="18">
        <v>610741.87650000001</v>
      </c>
      <c r="U121" s="18">
        <v>659056.73100000003</v>
      </c>
      <c r="V121" s="18">
        <v>560198.22135000001</v>
      </c>
      <c r="W121" s="18">
        <v>50543.655149999897</v>
      </c>
      <c r="X121" s="18">
        <v>35380.558604999896</v>
      </c>
      <c r="Y121" s="18">
        <v>1.054</v>
      </c>
      <c r="Z121" s="18">
        <v>126042</v>
      </c>
      <c r="AA121" s="18">
        <v>694645.79447399999</v>
      </c>
      <c r="AB121" s="18">
        <v>690598.99651182699</v>
      </c>
      <c r="AC121" s="18">
        <v>5479.1180440791704</v>
      </c>
      <c r="AD121" s="18">
        <v>153.358170213216</v>
      </c>
      <c r="AE121" s="18">
        <v>19329570</v>
      </c>
      <c r="AF121" s="18"/>
      <c r="AG121" s="18"/>
    </row>
    <row r="122" spans="1:33">
      <c r="A122" s="18" t="s">
        <v>733</v>
      </c>
      <c r="B122" s="18" t="s">
        <v>750</v>
      </c>
      <c r="C122" s="18" t="s">
        <v>418</v>
      </c>
      <c r="D122" s="18">
        <v>1482311.8430000001</v>
      </c>
      <c r="E122" s="18">
        <v>125933</v>
      </c>
      <c r="F122" s="18">
        <v>1608244.8430000001</v>
      </c>
      <c r="G122" s="18">
        <v>856373</v>
      </c>
      <c r="H122" s="18">
        <v>169006</v>
      </c>
      <c r="I122" s="18">
        <v>79927</v>
      </c>
      <c r="J122" s="18">
        <v>0</v>
      </c>
      <c r="K122" s="18">
        <v>31883</v>
      </c>
      <c r="L122" s="18">
        <v>44669</v>
      </c>
      <c r="M122" s="18">
        <v>70063</v>
      </c>
      <c r="N122" s="18">
        <v>125933</v>
      </c>
      <c r="O122" s="18">
        <v>1905</v>
      </c>
      <c r="P122" s="18">
        <v>1191643.0294999999</v>
      </c>
      <c r="Q122" s="18">
        <v>238693.6</v>
      </c>
      <c r="R122" s="18">
        <v>-99141.45</v>
      </c>
      <c r="S122" s="18">
        <v>95132.34</v>
      </c>
      <c r="T122" s="18">
        <v>1426327.5194999999</v>
      </c>
      <c r="U122" s="18">
        <v>1608244.8430000001</v>
      </c>
      <c r="V122" s="18">
        <v>1367008.1165499999</v>
      </c>
      <c r="W122" s="18">
        <v>59319.402950000003</v>
      </c>
      <c r="X122" s="18">
        <v>41523.582065000002</v>
      </c>
      <c r="Y122" s="18">
        <v>1.026</v>
      </c>
      <c r="Z122" s="18">
        <v>347744</v>
      </c>
      <c r="AA122" s="18">
        <v>1650059.2089180001</v>
      </c>
      <c r="AB122" s="18">
        <v>1640446.45908602</v>
      </c>
      <c r="AC122" s="18">
        <v>4717.3968755349397</v>
      </c>
      <c r="AD122" s="18">
        <v>-608.36299833101702</v>
      </c>
      <c r="AE122" s="18">
        <v>-211554582</v>
      </c>
      <c r="AF122" s="18"/>
      <c r="AG122" s="18"/>
    </row>
    <row r="123" spans="1:33">
      <c r="A123" s="18" t="s">
        <v>733</v>
      </c>
      <c r="B123" s="18" t="s">
        <v>751</v>
      </c>
      <c r="C123" s="18" t="s">
        <v>419</v>
      </c>
      <c r="D123" s="18">
        <v>56457.207999999999</v>
      </c>
      <c r="E123" s="18">
        <v>4068</v>
      </c>
      <c r="F123" s="18">
        <v>60525.207999999999</v>
      </c>
      <c r="G123" s="18">
        <v>25206</v>
      </c>
      <c r="H123" s="18">
        <v>5658</v>
      </c>
      <c r="I123" s="18">
        <v>175</v>
      </c>
      <c r="J123" s="18">
        <v>0</v>
      </c>
      <c r="K123" s="18">
        <v>2459</v>
      </c>
      <c r="L123" s="18">
        <v>472</v>
      </c>
      <c r="M123" s="18">
        <v>1813</v>
      </c>
      <c r="N123" s="18">
        <v>4068</v>
      </c>
      <c r="O123" s="18">
        <v>2880</v>
      </c>
      <c r="P123" s="18">
        <v>35074.148999999998</v>
      </c>
      <c r="Q123" s="18">
        <v>7048.2</v>
      </c>
      <c r="R123" s="18">
        <v>-4390.25</v>
      </c>
      <c r="S123" s="18">
        <v>3149.59</v>
      </c>
      <c r="T123" s="18">
        <v>40881.688999999998</v>
      </c>
      <c r="U123" s="18">
        <v>60525.207999999999</v>
      </c>
      <c r="V123" s="18">
        <v>51446.426800000001</v>
      </c>
      <c r="W123" s="18">
        <v>-10564.737800000001</v>
      </c>
      <c r="X123" s="18">
        <v>-7395.31646</v>
      </c>
      <c r="Y123" s="18">
        <v>0.878</v>
      </c>
      <c r="Z123" s="18">
        <v>13201</v>
      </c>
      <c r="AA123" s="18">
        <v>53141.132623999998</v>
      </c>
      <c r="AB123" s="18">
        <v>52831.548330938502</v>
      </c>
      <c r="AC123" s="18">
        <v>4002.0868366743798</v>
      </c>
      <c r="AD123" s="18">
        <v>-1323.6730371915801</v>
      </c>
      <c r="AE123" s="18">
        <v>-17473808</v>
      </c>
      <c r="AF123" s="18"/>
      <c r="AG123" s="18"/>
    </row>
    <row r="124" spans="1:33">
      <c r="A124" s="18" t="s">
        <v>733</v>
      </c>
      <c r="B124" s="18" t="s">
        <v>752</v>
      </c>
      <c r="C124" s="18" t="s">
        <v>420</v>
      </c>
      <c r="D124" s="18">
        <v>21387.096000000001</v>
      </c>
      <c r="E124" s="18">
        <v>1798</v>
      </c>
      <c r="F124" s="18">
        <v>23185.096000000001</v>
      </c>
      <c r="G124" s="18">
        <v>7994</v>
      </c>
      <c r="H124" s="18">
        <v>4429</v>
      </c>
      <c r="I124" s="18">
        <v>2349</v>
      </c>
      <c r="J124" s="18">
        <v>0</v>
      </c>
      <c r="K124" s="18">
        <v>327</v>
      </c>
      <c r="L124" s="18">
        <v>0</v>
      </c>
      <c r="M124" s="18">
        <v>0</v>
      </c>
      <c r="N124" s="18">
        <v>1798</v>
      </c>
      <c r="O124" s="18">
        <v>0</v>
      </c>
      <c r="P124" s="18">
        <v>11123.651</v>
      </c>
      <c r="Q124" s="18">
        <v>6039.25</v>
      </c>
      <c r="R124" s="18">
        <v>0</v>
      </c>
      <c r="S124" s="18">
        <v>1528.3</v>
      </c>
      <c r="T124" s="18">
        <v>18691.201000000001</v>
      </c>
      <c r="U124" s="18">
        <v>23185.096000000001</v>
      </c>
      <c r="V124" s="18">
        <v>19707.331600000001</v>
      </c>
      <c r="W124" s="18">
        <v>-1016.1306</v>
      </c>
      <c r="X124" s="18">
        <v>-711.29142000000297</v>
      </c>
      <c r="Y124" s="18">
        <v>0.96899999999999997</v>
      </c>
      <c r="Z124" s="18">
        <v>7485</v>
      </c>
      <c r="AA124" s="18">
        <v>22466.358024000001</v>
      </c>
      <c r="AB124" s="18">
        <v>22335.475763440401</v>
      </c>
      <c r="AC124" s="18">
        <v>2984.0314981216302</v>
      </c>
      <c r="AD124" s="18">
        <v>-2341.7283757443302</v>
      </c>
      <c r="AE124" s="18">
        <v>-17527837</v>
      </c>
      <c r="AF124" s="18"/>
      <c r="AG124" s="18"/>
    </row>
    <row r="125" spans="1:33">
      <c r="A125" s="18" t="s">
        <v>733</v>
      </c>
      <c r="B125" s="18" t="s">
        <v>753</v>
      </c>
      <c r="C125" s="18" t="s">
        <v>421</v>
      </c>
      <c r="D125" s="18">
        <v>95377.456999999995</v>
      </c>
      <c r="E125" s="18">
        <v>11140</v>
      </c>
      <c r="F125" s="18">
        <v>106517.45699999999</v>
      </c>
      <c r="G125" s="18">
        <v>51174</v>
      </c>
      <c r="H125" s="18">
        <v>5912</v>
      </c>
      <c r="I125" s="18">
        <v>44183</v>
      </c>
      <c r="J125" s="18">
        <v>0</v>
      </c>
      <c r="K125" s="18">
        <v>3209</v>
      </c>
      <c r="L125" s="18">
        <v>43396</v>
      </c>
      <c r="M125" s="18">
        <v>698</v>
      </c>
      <c r="N125" s="18">
        <v>11140</v>
      </c>
      <c r="O125" s="18">
        <v>2832</v>
      </c>
      <c r="P125" s="18">
        <v>71208.620999999999</v>
      </c>
      <c r="Q125" s="18">
        <v>45308.4</v>
      </c>
      <c r="R125" s="18">
        <v>-39887.1</v>
      </c>
      <c r="S125" s="18">
        <v>9350.34</v>
      </c>
      <c r="T125" s="18">
        <v>85980.260999999999</v>
      </c>
      <c r="U125" s="18">
        <v>106517.45699999999</v>
      </c>
      <c r="V125" s="18">
        <v>90539.838449999996</v>
      </c>
      <c r="W125" s="18">
        <v>-4559.5774499999998</v>
      </c>
      <c r="X125" s="18">
        <v>-3191.7042150000002</v>
      </c>
      <c r="Y125" s="18">
        <v>0.97</v>
      </c>
      <c r="Z125" s="18">
        <v>19228</v>
      </c>
      <c r="AA125" s="18">
        <v>103321.93329</v>
      </c>
      <c r="AB125" s="18">
        <v>102720.010709583</v>
      </c>
      <c r="AC125" s="18">
        <v>5342.2098351145596</v>
      </c>
      <c r="AD125" s="18">
        <v>16.4499612486043</v>
      </c>
      <c r="AE125" s="18">
        <v>316300</v>
      </c>
      <c r="AF125" s="18"/>
      <c r="AG125" s="18"/>
    </row>
    <row r="126" spans="1:33">
      <c r="A126" s="18" t="s">
        <v>733</v>
      </c>
      <c r="B126" s="18" t="s">
        <v>754</v>
      </c>
      <c r="C126" s="18" t="s">
        <v>422</v>
      </c>
      <c r="D126" s="18">
        <v>93210.62</v>
      </c>
      <c r="E126" s="18">
        <v>5515</v>
      </c>
      <c r="F126" s="18">
        <v>98725.62</v>
      </c>
      <c r="G126" s="18">
        <v>46360</v>
      </c>
      <c r="H126" s="18">
        <v>16051</v>
      </c>
      <c r="I126" s="18">
        <v>2923</v>
      </c>
      <c r="J126" s="18">
        <v>2129</v>
      </c>
      <c r="K126" s="18">
        <v>0</v>
      </c>
      <c r="L126" s="18">
        <v>2902</v>
      </c>
      <c r="M126" s="18">
        <v>0</v>
      </c>
      <c r="N126" s="18">
        <v>5515</v>
      </c>
      <c r="O126" s="18">
        <v>356</v>
      </c>
      <c r="P126" s="18">
        <v>64509.94</v>
      </c>
      <c r="Q126" s="18">
        <v>17937.55</v>
      </c>
      <c r="R126" s="18">
        <v>-2769.3</v>
      </c>
      <c r="S126" s="18">
        <v>4687.75</v>
      </c>
      <c r="T126" s="18">
        <v>84365.94</v>
      </c>
      <c r="U126" s="18">
        <v>98725.62</v>
      </c>
      <c r="V126" s="18">
        <v>83916.777000000002</v>
      </c>
      <c r="W126" s="18">
        <v>449.16300000000001</v>
      </c>
      <c r="X126" s="18">
        <v>314.41410000000002</v>
      </c>
      <c r="Y126" s="18">
        <v>1.0029999999999999</v>
      </c>
      <c r="Z126" s="18">
        <v>19394</v>
      </c>
      <c r="AA126" s="18">
        <v>99021.796860000002</v>
      </c>
      <c r="AB126" s="18">
        <v>98444.925584118799</v>
      </c>
      <c r="AC126" s="18">
        <v>5076.0506127729604</v>
      </c>
      <c r="AD126" s="18">
        <v>-249.70926109299899</v>
      </c>
      <c r="AE126" s="18">
        <v>-4842861</v>
      </c>
      <c r="AF126" s="18"/>
      <c r="AG126" s="18"/>
    </row>
    <row r="127" spans="1:33">
      <c r="A127" s="18" t="s">
        <v>733</v>
      </c>
      <c r="B127" s="18" t="s">
        <v>755</v>
      </c>
      <c r="C127" s="18" t="s">
        <v>423</v>
      </c>
      <c r="D127" s="18">
        <v>54105.065999999999</v>
      </c>
      <c r="E127" s="18">
        <v>6391</v>
      </c>
      <c r="F127" s="18">
        <v>60496.065999999999</v>
      </c>
      <c r="G127" s="18">
        <v>30333</v>
      </c>
      <c r="H127" s="18">
        <v>2791</v>
      </c>
      <c r="I127" s="18">
        <v>2779</v>
      </c>
      <c r="J127" s="18">
        <v>1799</v>
      </c>
      <c r="K127" s="18">
        <v>18</v>
      </c>
      <c r="L127" s="18">
        <v>141</v>
      </c>
      <c r="M127" s="18">
        <v>4965</v>
      </c>
      <c r="N127" s="18">
        <v>6391</v>
      </c>
      <c r="O127" s="18">
        <v>316</v>
      </c>
      <c r="P127" s="18">
        <v>42208.369500000001</v>
      </c>
      <c r="Q127" s="18">
        <v>6278.95</v>
      </c>
      <c r="R127" s="18">
        <v>-4608.7</v>
      </c>
      <c r="S127" s="18">
        <v>4588.3</v>
      </c>
      <c r="T127" s="18">
        <v>48466.919500000004</v>
      </c>
      <c r="U127" s="18">
        <v>60496.065999999999</v>
      </c>
      <c r="V127" s="18">
        <v>51421.6561</v>
      </c>
      <c r="W127" s="18">
        <v>-2954.7366000000002</v>
      </c>
      <c r="X127" s="18">
        <v>-2068.3156199999999</v>
      </c>
      <c r="Y127" s="18">
        <v>0.96599999999999997</v>
      </c>
      <c r="Z127" s="18">
        <v>16030</v>
      </c>
      <c r="AA127" s="18">
        <v>58439.199756000002</v>
      </c>
      <c r="AB127" s="18">
        <v>58098.750513573301</v>
      </c>
      <c r="AC127" s="18">
        <v>3624.3762017201002</v>
      </c>
      <c r="AD127" s="18">
        <v>-1701.3836721458599</v>
      </c>
      <c r="AE127" s="18">
        <v>-27273180</v>
      </c>
      <c r="AF127" s="18"/>
      <c r="AG127" s="18"/>
    </row>
    <row r="128" spans="1:33">
      <c r="A128" s="18" t="s">
        <v>733</v>
      </c>
      <c r="B128" s="18" t="s">
        <v>756</v>
      </c>
      <c r="C128" s="18" t="s">
        <v>424</v>
      </c>
      <c r="D128" s="18">
        <v>78363.341</v>
      </c>
      <c r="E128" s="18">
        <v>10763</v>
      </c>
      <c r="F128" s="18">
        <v>89126.341</v>
      </c>
      <c r="G128" s="18">
        <v>8513</v>
      </c>
      <c r="H128" s="18">
        <v>57846</v>
      </c>
      <c r="I128" s="18">
        <v>200</v>
      </c>
      <c r="J128" s="18">
        <v>2819</v>
      </c>
      <c r="K128" s="18">
        <v>0</v>
      </c>
      <c r="L128" s="18">
        <v>0</v>
      </c>
      <c r="M128" s="18">
        <v>0</v>
      </c>
      <c r="N128" s="18">
        <v>10763</v>
      </c>
      <c r="O128" s="18">
        <v>0</v>
      </c>
      <c r="P128" s="18">
        <v>11845.8395</v>
      </c>
      <c r="Q128" s="18">
        <v>51735.25</v>
      </c>
      <c r="R128" s="18">
        <v>0</v>
      </c>
      <c r="S128" s="18">
        <v>9148.5499999999993</v>
      </c>
      <c r="T128" s="18">
        <v>72729.639500000005</v>
      </c>
      <c r="U128" s="18">
        <v>89126.341</v>
      </c>
      <c r="V128" s="18">
        <v>75757.389850000007</v>
      </c>
      <c r="W128" s="18">
        <v>-3027.7503499999898</v>
      </c>
      <c r="X128" s="18">
        <v>-2119.4252449999899</v>
      </c>
      <c r="Y128" s="18">
        <v>0.97599999999999998</v>
      </c>
      <c r="Z128" s="18">
        <v>25863</v>
      </c>
      <c r="AA128" s="18">
        <v>86987.308816000004</v>
      </c>
      <c r="AB128" s="18">
        <v>86480.546856377099</v>
      </c>
      <c r="AC128" s="18">
        <v>3343.7941018589099</v>
      </c>
      <c r="AD128" s="18">
        <v>-1981.96577200705</v>
      </c>
      <c r="AE128" s="18">
        <v>-51259581</v>
      </c>
      <c r="AF128" s="18"/>
      <c r="AG128" s="18"/>
    </row>
    <row r="129" spans="1:33">
      <c r="A129" s="18" t="s">
        <v>733</v>
      </c>
      <c r="B129" s="18" t="s">
        <v>757</v>
      </c>
      <c r="C129" s="18" t="s">
        <v>425</v>
      </c>
      <c r="D129" s="18">
        <v>57679.192999999999</v>
      </c>
      <c r="E129" s="18">
        <v>5428</v>
      </c>
      <c r="F129" s="18">
        <v>63107.192999999999</v>
      </c>
      <c r="G129" s="18">
        <v>42372</v>
      </c>
      <c r="H129" s="18">
        <v>12738</v>
      </c>
      <c r="I129" s="18">
        <v>628</v>
      </c>
      <c r="J129" s="18">
        <v>0</v>
      </c>
      <c r="K129" s="18">
        <v>2823</v>
      </c>
      <c r="L129" s="18">
        <v>0</v>
      </c>
      <c r="M129" s="18">
        <v>17133</v>
      </c>
      <c r="N129" s="18">
        <v>5428</v>
      </c>
      <c r="O129" s="18">
        <v>0</v>
      </c>
      <c r="P129" s="18">
        <v>58960.637999999999</v>
      </c>
      <c r="Q129" s="18">
        <v>13760.65</v>
      </c>
      <c r="R129" s="18">
        <v>-14563.05</v>
      </c>
      <c r="S129" s="18">
        <v>1701.19</v>
      </c>
      <c r="T129" s="18">
        <v>59859.428</v>
      </c>
      <c r="U129" s="18">
        <v>63107.192999999999</v>
      </c>
      <c r="V129" s="18">
        <v>53641.114049999996</v>
      </c>
      <c r="W129" s="18">
        <v>6218.3139499999997</v>
      </c>
      <c r="X129" s="18">
        <v>4352.8197650000002</v>
      </c>
      <c r="Y129" s="18">
        <v>1.069</v>
      </c>
      <c r="Z129" s="18">
        <v>14277</v>
      </c>
      <c r="AA129" s="18">
        <v>67461.589317000005</v>
      </c>
      <c r="AB129" s="18">
        <v>67068.578340262306</v>
      </c>
      <c r="AC129" s="18">
        <v>4697.6660601150297</v>
      </c>
      <c r="AD129" s="18">
        <v>-628.09381375092903</v>
      </c>
      <c r="AE129" s="18">
        <v>-8967295</v>
      </c>
      <c r="AF129" s="18"/>
      <c r="AG129" s="18"/>
    </row>
    <row r="130" spans="1:33">
      <c r="A130" s="18" t="s">
        <v>733</v>
      </c>
      <c r="B130" s="18" t="s">
        <v>758</v>
      </c>
      <c r="C130" s="18" t="s">
        <v>426</v>
      </c>
      <c r="D130" s="18">
        <v>65230.99</v>
      </c>
      <c r="E130" s="18">
        <v>5504</v>
      </c>
      <c r="F130" s="18">
        <v>70734.990000000005</v>
      </c>
      <c r="G130" s="18">
        <v>26697</v>
      </c>
      <c r="H130" s="18">
        <v>20188</v>
      </c>
      <c r="I130" s="18">
        <v>579</v>
      </c>
      <c r="J130" s="18">
        <v>0</v>
      </c>
      <c r="K130" s="18">
        <v>2343</v>
      </c>
      <c r="L130" s="18">
        <v>86</v>
      </c>
      <c r="M130" s="18">
        <v>169</v>
      </c>
      <c r="N130" s="18">
        <v>5504</v>
      </c>
      <c r="O130" s="18">
        <v>0</v>
      </c>
      <c r="P130" s="18">
        <v>37148.875500000002</v>
      </c>
      <c r="Q130" s="18">
        <v>19643.5</v>
      </c>
      <c r="R130" s="18">
        <v>-216.75</v>
      </c>
      <c r="S130" s="18">
        <v>4649.67</v>
      </c>
      <c r="T130" s="18">
        <v>61225.2955</v>
      </c>
      <c r="U130" s="18">
        <v>70734.990000000005</v>
      </c>
      <c r="V130" s="18">
        <v>60124.741499999996</v>
      </c>
      <c r="W130" s="18">
        <v>1100.5540000000101</v>
      </c>
      <c r="X130" s="18">
        <v>770.38780000000804</v>
      </c>
      <c r="Y130" s="18">
        <v>1.0109999999999999</v>
      </c>
      <c r="Z130" s="18">
        <v>22690</v>
      </c>
      <c r="AA130" s="18">
        <v>71513.074890000004</v>
      </c>
      <c r="AB130" s="18">
        <v>71096.461174008698</v>
      </c>
      <c r="AC130" s="18">
        <v>3133.3830398417199</v>
      </c>
      <c r="AD130" s="18">
        <v>-2192.37683402424</v>
      </c>
      <c r="AE130" s="18">
        <v>-49745030</v>
      </c>
      <c r="AF130" s="18"/>
      <c r="AG130" s="18"/>
    </row>
    <row r="131" spans="1:33">
      <c r="A131" s="18" t="s">
        <v>733</v>
      </c>
      <c r="B131" s="18" t="s">
        <v>759</v>
      </c>
      <c r="C131" s="18" t="s">
        <v>427</v>
      </c>
      <c r="D131" s="18">
        <v>58425.205000000002</v>
      </c>
      <c r="E131" s="18">
        <v>13302</v>
      </c>
      <c r="F131" s="18">
        <v>71727.205000000002</v>
      </c>
      <c r="G131" s="18">
        <v>25851</v>
      </c>
      <c r="H131" s="18">
        <v>11118</v>
      </c>
      <c r="I131" s="18">
        <v>311</v>
      </c>
      <c r="J131" s="18">
        <v>151</v>
      </c>
      <c r="K131" s="18">
        <v>2242</v>
      </c>
      <c r="L131" s="18">
        <v>336</v>
      </c>
      <c r="M131" s="18">
        <v>0</v>
      </c>
      <c r="N131" s="18">
        <v>13302</v>
      </c>
      <c r="O131" s="18">
        <v>0</v>
      </c>
      <c r="P131" s="18">
        <v>35971.666499999999</v>
      </c>
      <c r="Q131" s="18">
        <v>11748.7</v>
      </c>
      <c r="R131" s="18">
        <v>-285.60000000000002</v>
      </c>
      <c r="S131" s="18">
        <v>11306.7</v>
      </c>
      <c r="T131" s="18">
        <v>58741.466500000002</v>
      </c>
      <c r="U131" s="18">
        <v>71727.205000000002</v>
      </c>
      <c r="V131" s="18">
        <v>60968.124250000001</v>
      </c>
      <c r="W131" s="18">
        <v>-2226.6577500000099</v>
      </c>
      <c r="X131" s="18">
        <v>-1558.660425</v>
      </c>
      <c r="Y131" s="18">
        <v>0.97799999999999998</v>
      </c>
      <c r="Z131" s="18">
        <v>13684</v>
      </c>
      <c r="AA131" s="18">
        <v>70149.206489999997</v>
      </c>
      <c r="AB131" s="18">
        <v>69740.538262062706</v>
      </c>
      <c r="AC131" s="18">
        <v>5096.5023576485501</v>
      </c>
      <c r="AD131" s="18">
        <v>-229.25751621741301</v>
      </c>
      <c r="AE131" s="18">
        <v>-3137160</v>
      </c>
      <c r="AF131" s="18"/>
      <c r="AG131" s="18"/>
    </row>
    <row r="132" spans="1:33">
      <c r="A132" s="18" t="s">
        <v>733</v>
      </c>
      <c r="B132" s="18" t="s">
        <v>760</v>
      </c>
      <c r="C132" s="18" t="s">
        <v>428</v>
      </c>
      <c r="D132" s="18">
        <v>235735.853</v>
      </c>
      <c r="E132" s="18">
        <v>19714</v>
      </c>
      <c r="F132" s="18">
        <v>255449.853</v>
      </c>
      <c r="G132" s="18">
        <v>105193</v>
      </c>
      <c r="H132" s="18">
        <v>34199</v>
      </c>
      <c r="I132" s="18">
        <v>2756</v>
      </c>
      <c r="J132" s="18">
        <v>0</v>
      </c>
      <c r="K132" s="18">
        <v>6428</v>
      </c>
      <c r="L132" s="18">
        <v>379</v>
      </c>
      <c r="M132" s="18">
        <v>15227</v>
      </c>
      <c r="N132" s="18">
        <v>19714</v>
      </c>
      <c r="O132" s="18">
        <v>361</v>
      </c>
      <c r="P132" s="18">
        <v>146376.0595</v>
      </c>
      <c r="Q132" s="18">
        <v>36875.550000000003</v>
      </c>
      <c r="R132" s="18">
        <v>-13571.95</v>
      </c>
      <c r="S132" s="18">
        <v>14168.31</v>
      </c>
      <c r="T132" s="18">
        <v>183847.96950000001</v>
      </c>
      <c r="U132" s="18">
        <v>255449.853</v>
      </c>
      <c r="V132" s="18">
        <v>217132.37505</v>
      </c>
      <c r="W132" s="18">
        <v>-33284.405550000003</v>
      </c>
      <c r="X132" s="18">
        <v>-23299.083885</v>
      </c>
      <c r="Y132" s="18">
        <v>0.90900000000000003</v>
      </c>
      <c r="Z132" s="18">
        <v>45855</v>
      </c>
      <c r="AA132" s="18">
        <v>232203.91637699999</v>
      </c>
      <c r="AB132" s="18">
        <v>230851.166035634</v>
      </c>
      <c r="AC132" s="18">
        <v>5034.3728281677904</v>
      </c>
      <c r="AD132" s="18">
        <v>-291.387045698164</v>
      </c>
      <c r="AE132" s="18">
        <v>-13361553</v>
      </c>
      <c r="AF132" s="18"/>
      <c r="AG132" s="18"/>
    </row>
    <row r="133" spans="1:33">
      <c r="A133" s="18" t="s">
        <v>733</v>
      </c>
      <c r="B133" s="18" t="s">
        <v>761</v>
      </c>
      <c r="C133" s="18" t="s">
        <v>429</v>
      </c>
      <c r="D133" s="18">
        <v>93407.116999999998</v>
      </c>
      <c r="E133" s="18">
        <v>15771</v>
      </c>
      <c r="F133" s="18">
        <v>109178.117</v>
      </c>
      <c r="G133" s="18">
        <v>19627</v>
      </c>
      <c r="H133" s="18">
        <v>48095</v>
      </c>
      <c r="I133" s="18">
        <v>38260</v>
      </c>
      <c r="J133" s="18">
        <v>0</v>
      </c>
      <c r="K133" s="18">
        <v>3198</v>
      </c>
      <c r="L133" s="18">
        <v>34165</v>
      </c>
      <c r="M133" s="18">
        <v>0</v>
      </c>
      <c r="N133" s="18">
        <v>15771</v>
      </c>
      <c r="O133" s="18">
        <v>825</v>
      </c>
      <c r="P133" s="18">
        <v>27310.970499999999</v>
      </c>
      <c r="Q133" s="18">
        <v>76120.05</v>
      </c>
      <c r="R133" s="18">
        <v>-29741.5</v>
      </c>
      <c r="S133" s="18">
        <v>13405.35</v>
      </c>
      <c r="T133" s="18">
        <v>87094.870500000005</v>
      </c>
      <c r="U133" s="18">
        <v>109178.117</v>
      </c>
      <c r="V133" s="18">
        <v>92801.399449999997</v>
      </c>
      <c r="W133" s="18">
        <v>-5706.5289499999899</v>
      </c>
      <c r="X133" s="18">
        <v>-3994.5702649999898</v>
      </c>
      <c r="Y133" s="18">
        <v>0.96299999999999997</v>
      </c>
      <c r="Z133" s="18">
        <v>36888</v>
      </c>
      <c r="AA133" s="18">
        <v>105138.526671</v>
      </c>
      <c r="AB133" s="18">
        <v>104526.02116263501</v>
      </c>
      <c r="AC133" s="18">
        <v>2833.6049979026998</v>
      </c>
      <c r="AD133" s="18">
        <v>-2492.1548759632601</v>
      </c>
      <c r="AE133" s="18">
        <v>-91930609</v>
      </c>
      <c r="AF133" s="18"/>
      <c r="AG133" s="18"/>
    </row>
    <row r="134" spans="1:33">
      <c r="A134" s="18" t="s">
        <v>733</v>
      </c>
      <c r="B134" s="18" t="s">
        <v>762</v>
      </c>
      <c r="C134" s="18" t="s">
        <v>430</v>
      </c>
      <c r="D134" s="18">
        <v>160886.44399999999</v>
      </c>
      <c r="E134" s="18">
        <v>13587</v>
      </c>
      <c r="F134" s="18">
        <v>174473.44399999999</v>
      </c>
      <c r="G134" s="18">
        <v>79652</v>
      </c>
      <c r="H134" s="18">
        <v>15529</v>
      </c>
      <c r="I134" s="18">
        <v>8386</v>
      </c>
      <c r="J134" s="18">
        <v>124</v>
      </c>
      <c r="K134" s="18">
        <v>1150</v>
      </c>
      <c r="L134" s="18">
        <v>8058</v>
      </c>
      <c r="M134" s="18">
        <v>3221</v>
      </c>
      <c r="N134" s="18">
        <v>13587</v>
      </c>
      <c r="O134" s="18">
        <v>3010</v>
      </c>
      <c r="P134" s="18">
        <v>110835.758</v>
      </c>
      <c r="Q134" s="18">
        <v>21410.65</v>
      </c>
      <c r="R134" s="18">
        <v>-12145.65</v>
      </c>
      <c r="S134" s="18">
        <v>11001.38</v>
      </c>
      <c r="T134" s="18">
        <v>131102.13800000001</v>
      </c>
      <c r="U134" s="18">
        <v>174473.44399999999</v>
      </c>
      <c r="V134" s="18">
        <v>148302.42739999999</v>
      </c>
      <c r="W134" s="18">
        <v>-17200.289400000001</v>
      </c>
      <c r="X134" s="18">
        <v>-12040.202579999999</v>
      </c>
      <c r="Y134" s="18">
        <v>0.93100000000000005</v>
      </c>
      <c r="Z134" s="18">
        <v>30914</v>
      </c>
      <c r="AA134" s="18">
        <v>162434.77636399999</v>
      </c>
      <c r="AB134" s="18">
        <v>161488.48009731999</v>
      </c>
      <c r="AC134" s="18">
        <v>5223.79763528886</v>
      </c>
      <c r="AD134" s="18">
        <v>-101.962238577099</v>
      </c>
      <c r="AE134" s="18">
        <v>-3152061</v>
      </c>
      <c r="AF134" s="18"/>
      <c r="AG134" s="18"/>
    </row>
    <row r="135" spans="1:33">
      <c r="A135" s="18" t="s">
        <v>733</v>
      </c>
      <c r="B135" s="18" t="s">
        <v>763</v>
      </c>
      <c r="C135" s="18" t="s">
        <v>431</v>
      </c>
      <c r="D135" s="18">
        <v>71976.17</v>
      </c>
      <c r="E135" s="18">
        <v>7051</v>
      </c>
      <c r="F135" s="18">
        <v>79027.17</v>
      </c>
      <c r="G135" s="18">
        <v>27045</v>
      </c>
      <c r="H135" s="18">
        <v>9937</v>
      </c>
      <c r="I135" s="18">
        <v>550</v>
      </c>
      <c r="J135" s="18">
        <v>2559</v>
      </c>
      <c r="K135" s="18">
        <v>144</v>
      </c>
      <c r="L135" s="18">
        <v>59</v>
      </c>
      <c r="M135" s="18">
        <v>7149</v>
      </c>
      <c r="N135" s="18">
        <v>7051</v>
      </c>
      <c r="O135" s="18">
        <v>0</v>
      </c>
      <c r="P135" s="18">
        <v>37633.1175</v>
      </c>
      <c r="Q135" s="18">
        <v>11211.5</v>
      </c>
      <c r="R135" s="18">
        <v>-6126.8</v>
      </c>
      <c r="S135" s="18">
        <v>4778.0200000000004</v>
      </c>
      <c r="T135" s="18">
        <v>47495.837500000001</v>
      </c>
      <c r="U135" s="18">
        <v>79027.17</v>
      </c>
      <c r="V135" s="18">
        <v>67173.094500000007</v>
      </c>
      <c r="W135" s="18">
        <v>-19677.257000000001</v>
      </c>
      <c r="X135" s="18">
        <v>-13774.079900000001</v>
      </c>
      <c r="Y135" s="18">
        <v>0.82599999999999996</v>
      </c>
      <c r="Z135" s="18">
        <v>16028</v>
      </c>
      <c r="AA135" s="18">
        <v>65276.442419999999</v>
      </c>
      <c r="AB135" s="18">
        <v>64896.161453405803</v>
      </c>
      <c r="AC135" s="18">
        <v>4048.9244730101</v>
      </c>
      <c r="AD135" s="18">
        <v>-1276.8354008558599</v>
      </c>
      <c r="AE135" s="18">
        <v>-20465118</v>
      </c>
      <c r="AF135" s="18"/>
      <c r="AG135" s="18"/>
    </row>
    <row r="136" spans="1:33">
      <c r="A136" s="18" t="s">
        <v>733</v>
      </c>
      <c r="B136" s="18" t="s">
        <v>764</v>
      </c>
      <c r="C136" s="18" t="s">
        <v>432</v>
      </c>
      <c r="D136" s="18">
        <v>197734.15</v>
      </c>
      <c r="E136" s="18">
        <v>21041</v>
      </c>
      <c r="F136" s="18">
        <v>218775.15</v>
      </c>
      <c r="G136" s="18">
        <v>131068</v>
      </c>
      <c r="H136" s="18">
        <v>30273</v>
      </c>
      <c r="I136" s="18">
        <v>4676</v>
      </c>
      <c r="J136" s="18">
        <v>6539</v>
      </c>
      <c r="K136" s="18">
        <v>0</v>
      </c>
      <c r="L136" s="18">
        <v>250</v>
      </c>
      <c r="M136" s="18">
        <v>37011</v>
      </c>
      <c r="N136" s="18">
        <v>21041</v>
      </c>
      <c r="O136" s="18">
        <v>2763</v>
      </c>
      <c r="P136" s="18">
        <v>182381.122</v>
      </c>
      <c r="Q136" s="18">
        <v>35264.800000000003</v>
      </c>
      <c r="R136" s="18">
        <v>-34020.400000000001</v>
      </c>
      <c r="S136" s="18">
        <v>11592.98</v>
      </c>
      <c r="T136" s="18">
        <v>195218.50200000001</v>
      </c>
      <c r="U136" s="18">
        <v>218775.15</v>
      </c>
      <c r="V136" s="18">
        <v>185958.8775</v>
      </c>
      <c r="W136" s="18">
        <v>9259.6245000000108</v>
      </c>
      <c r="X136" s="18">
        <v>6481.7371499999999</v>
      </c>
      <c r="Y136" s="18">
        <v>1.03</v>
      </c>
      <c r="Z136" s="18">
        <v>42868</v>
      </c>
      <c r="AA136" s="18">
        <v>225338.4045</v>
      </c>
      <c r="AB136" s="18">
        <v>224025.65057075399</v>
      </c>
      <c r="AC136" s="18">
        <v>5225.9412748613004</v>
      </c>
      <c r="AD136" s="18">
        <v>-99.818599004660399</v>
      </c>
      <c r="AE136" s="18">
        <v>-4279024</v>
      </c>
      <c r="AF136" s="18"/>
      <c r="AG136" s="18"/>
    </row>
    <row r="137" spans="1:33">
      <c r="A137" s="18" t="s">
        <v>733</v>
      </c>
      <c r="B137" s="18" t="s">
        <v>765</v>
      </c>
      <c r="C137" s="18" t="s">
        <v>433</v>
      </c>
      <c r="D137" s="18">
        <v>40503.961000000003</v>
      </c>
      <c r="E137" s="18">
        <v>4162</v>
      </c>
      <c r="F137" s="18">
        <v>44665.961000000003</v>
      </c>
      <c r="G137" s="18">
        <v>28649</v>
      </c>
      <c r="H137" s="18">
        <v>292</v>
      </c>
      <c r="I137" s="18">
        <v>1452</v>
      </c>
      <c r="J137" s="18">
        <v>0</v>
      </c>
      <c r="K137" s="18">
        <v>2048</v>
      </c>
      <c r="L137" s="18">
        <v>113</v>
      </c>
      <c r="M137" s="18">
        <v>13989</v>
      </c>
      <c r="N137" s="18">
        <v>4162</v>
      </c>
      <c r="O137" s="18">
        <v>0</v>
      </c>
      <c r="P137" s="18">
        <v>39865.083500000001</v>
      </c>
      <c r="Q137" s="18">
        <v>3223.2</v>
      </c>
      <c r="R137" s="18">
        <v>-11986.7</v>
      </c>
      <c r="S137" s="18">
        <v>1159.57</v>
      </c>
      <c r="T137" s="18">
        <v>32261.1535</v>
      </c>
      <c r="U137" s="18">
        <v>44665.961000000003</v>
      </c>
      <c r="V137" s="18">
        <v>37966.066850000003</v>
      </c>
      <c r="W137" s="18">
        <v>-5704.9133499999998</v>
      </c>
      <c r="X137" s="18">
        <v>-3993.4393449999998</v>
      </c>
      <c r="Y137" s="18">
        <v>0.91100000000000003</v>
      </c>
      <c r="Z137" s="18">
        <v>10428</v>
      </c>
      <c r="AA137" s="18">
        <v>40690.690471000002</v>
      </c>
      <c r="AB137" s="18">
        <v>40453.638718023998</v>
      </c>
      <c r="AC137" s="18">
        <v>3879.3286074054499</v>
      </c>
      <c r="AD137" s="18">
        <v>-1446.43126646051</v>
      </c>
      <c r="AE137" s="18">
        <v>-15083385</v>
      </c>
      <c r="AF137" s="18"/>
      <c r="AG137" s="18"/>
    </row>
    <row r="138" spans="1:33">
      <c r="A138" s="18" t="s">
        <v>733</v>
      </c>
      <c r="B138" s="18" t="s">
        <v>766</v>
      </c>
      <c r="C138" s="18" t="s">
        <v>434</v>
      </c>
      <c r="D138" s="18">
        <v>86716.040999999997</v>
      </c>
      <c r="E138" s="18">
        <v>8305</v>
      </c>
      <c r="F138" s="18">
        <v>95021.040999999997</v>
      </c>
      <c r="G138" s="18">
        <v>34807</v>
      </c>
      <c r="H138" s="18">
        <v>21869</v>
      </c>
      <c r="I138" s="18">
        <v>652</v>
      </c>
      <c r="J138" s="18">
        <v>0</v>
      </c>
      <c r="K138" s="18">
        <v>4010</v>
      </c>
      <c r="L138" s="18">
        <v>111</v>
      </c>
      <c r="M138" s="18">
        <v>8518</v>
      </c>
      <c r="N138" s="18">
        <v>8305</v>
      </c>
      <c r="O138" s="18">
        <v>128</v>
      </c>
      <c r="P138" s="18">
        <v>48433.940499999997</v>
      </c>
      <c r="Q138" s="18">
        <v>22551.35</v>
      </c>
      <c r="R138" s="18">
        <v>-7443.45</v>
      </c>
      <c r="S138" s="18">
        <v>5611.19</v>
      </c>
      <c r="T138" s="18">
        <v>69153.030499999993</v>
      </c>
      <c r="U138" s="18">
        <v>95021.040999999997</v>
      </c>
      <c r="V138" s="18">
        <v>80767.884850000002</v>
      </c>
      <c r="W138" s="18">
        <v>-11614.85435</v>
      </c>
      <c r="X138" s="18">
        <v>-8130.3980449999999</v>
      </c>
      <c r="Y138" s="18">
        <v>0.91400000000000003</v>
      </c>
      <c r="Z138" s="18">
        <v>14996</v>
      </c>
      <c r="AA138" s="18">
        <v>86849.231474</v>
      </c>
      <c r="AB138" s="18">
        <v>86343.273911539902</v>
      </c>
      <c r="AC138" s="18">
        <v>5757.7536617457899</v>
      </c>
      <c r="AD138" s="18">
        <v>431.99378787982999</v>
      </c>
      <c r="AE138" s="18">
        <v>6478179</v>
      </c>
      <c r="AF138" s="18"/>
      <c r="AG138" s="18"/>
    </row>
    <row r="139" spans="1:33">
      <c r="A139" s="18" t="s">
        <v>767</v>
      </c>
      <c r="B139" s="18" t="s">
        <v>768</v>
      </c>
      <c r="C139" s="18" t="s">
        <v>436</v>
      </c>
      <c r="D139" s="18">
        <v>226167.717</v>
      </c>
      <c r="E139" s="18">
        <v>22432</v>
      </c>
      <c r="F139" s="18">
        <v>248599.717</v>
      </c>
      <c r="G139" s="18">
        <v>18717</v>
      </c>
      <c r="H139" s="18">
        <v>217442</v>
      </c>
      <c r="I139" s="18">
        <v>5075</v>
      </c>
      <c r="J139" s="18">
        <v>0</v>
      </c>
      <c r="K139" s="18">
        <v>1226</v>
      </c>
      <c r="L139" s="18">
        <v>0</v>
      </c>
      <c r="M139" s="18">
        <v>0</v>
      </c>
      <c r="N139" s="18">
        <v>22432</v>
      </c>
      <c r="O139" s="18">
        <v>543</v>
      </c>
      <c r="P139" s="18">
        <v>26044.7055</v>
      </c>
      <c r="Q139" s="18">
        <v>190181.55</v>
      </c>
      <c r="R139" s="18">
        <v>-461.55</v>
      </c>
      <c r="S139" s="18">
        <v>19067.2</v>
      </c>
      <c r="T139" s="18">
        <v>234831.90549999999</v>
      </c>
      <c r="U139" s="18">
        <v>248599.717</v>
      </c>
      <c r="V139" s="18">
        <v>211309.75945000001</v>
      </c>
      <c r="W139" s="18">
        <v>23522.146049999999</v>
      </c>
      <c r="X139" s="18">
        <v>16465.502235</v>
      </c>
      <c r="Y139" s="18">
        <v>1.0660000000000001</v>
      </c>
      <c r="Z139" s="18">
        <v>46002</v>
      </c>
      <c r="AA139" s="18">
        <v>265007.29832200002</v>
      </c>
      <c r="AB139" s="18">
        <v>263463.44532045297</v>
      </c>
      <c r="AC139" s="18">
        <v>5727.2171931753701</v>
      </c>
      <c r="AD139" s="18">
        <v>401.45731930941201</v>
      </c>
      <c r="AE139" s="18">
        <v>18467840</v>
      </c>
      <c r="AF139" s="18"/>
      <c r="AG139" s="18"/>
    </row>
    <row r="140" spans="1:33">
      <c r="A140" s="18" t="s">
        <v>767</v>
      </c>
      <c r="B140" s="18" t="s">
        <v>769</v>
      </c>
      <c r="C140" s="18" t="s">
        <v>437</v>
      </c>
      <c r="D140" s="18">
        <v>472230.25900000002</v>
      </c>
      <c r="E140" s="18">
        <v>34913</v>
      </c>
      <c r="F140" s="18">
        <v>507143.25900000002</v>
      </c>
      <c r="G140" s="18">
        <v>268828</v>
      </c>
      <c r="H140" s="18">
        <v>97577</v>
      </c>
      <c r="I140" s="18">
        <v>28044</v>
      </c>
      <c r="J140" s="18">
        <v>0</v>
      </c>
      <c r="K140" s="18">
        <v>8549</v>
      </c>
      <c r="L140" s="18">
        <v>8274</v>
      </c>
      <c r="M140" s="18">
        <v>28610</v>
      </c>
      <c r="N140" s="18">
        <v>34913</v>
      </c>
      <c r="O140" s="18">
        <v>0</v>
      </c>
      <c r="P140" s="18">
        <v>374074.16200000001</v>
      </c>
      <c r="Q140" s="18">
        <v>114044.5</v>
      </c>
      <c r="R140" s="18">
        <v>-31351.4</v>
      </c>
      <c r="S140" s="18">
        <v>24812.35</v>
      </c>
      <c r="T140" s="18">
        <v>481579.61200000002</v>
      </c>
      <c r="U140" s="18">
        <v>507143.25900000002</v>
      </c>
      <c r="V140" s="18">
        <v>431071.77015</v>
      </c>
      <c r="W140" s="18">
        <v>50507.841849999997</v>
      </c>
      <c r="X140" s="18">
        <v>35355.489294999999</v>
      </c>
      <c r="Y140" s="18">
        <v>1.07</v>
      </c>
      <c r="Z140" s="18">
        <v>103672</v>
      </c>
      <c r="AA140" s="18">
        <v>542643.28712999995</v>
      </c>
      <c r="AB140" s="18">
        <v>539482.01016551896</v>
      </c>
      <c r="AC140" s="18">
        <v>5203.7388124616</v>
      </c>
      <c r="AD140" s="18">
        <v>-122.02106140436</v>
      </c>
      <c r="AE140" s="18">
        <v>-12650167</v>
      </c>
      <c r="AF140" s="18"/>
      <c r="AG140" s="18"/>
    </row>
    <row r="141" spans="1:33">
      <c r="A141" s="18" t="s">
        <v>767</v>
      </c>
      <c r="B141" s="18" t="s">
        <v>770</v>
      </c>
      <c r="C141" s="18" t="s">
        <v>438</v>
      </c>
      <c r="D141" s="18">
        <v>41002.601999999999</v>
      </c>
      <c r="E141" s="18">
        <v>2302</v>
      </c>
      <c r="F141" s="18">
        <v>43304.601999999999</v>
      </c>
      <c r="G141" s="18">
        <v>23110</v>
      </c>
      <c r="H141" s="18">
        <v>15147</v>
      </c>
      <c r="I141" s="18">
        <v>739</v>
      </c>
      <c r="J141" s="18">
        <v>0</v>
      </c>
      <c r="K141" s="18">
        <v>2414</v>
      </c>
      <c r="L141" s="18">
        <v>529</v>
      </c>
      <c r="M141" s="18">
        <v>8276</v>
      </c>
      <c r="N141" s="18">
        <v>2302</v>
      </c>
      <c r="O141" s="18">
        <v>0</v>
      </c>
      <c r="P141" s="18">
        <v>32157.564999999999</v>
      </c>
      <c r="Q141" s="18">
        <v>15555</v>
      </c>
      <c r="R141" s="18">
        <v>-7484.25</v>
      </c>
      <c r="S141" s="18">
        <v>549.78</v>
      </c>
      <c r="T141" s="18">
        <v>40778.095000000001</v>
      </c>
      <c r="U141" s="18">
        <v>43304.601999999999</v>
      </c>
      <c r="V141" s="18">
        <v>36808.911699999997</v>
      </c>
      <c r="W141" s="18">
        <v>3969.1833000000001</v>
      </c>
      <c r="X141" s="18">
        <v>2778.4283099999998</v>
      </c>
      <c r="Y141" s="18">
        <v>1.0640000000000001</v>
      </c>
      <c r="Z141" s="18">
        <v>10676</v>
      </c>
      <c r="AA141" s="18">
        <v>46076.096528000002</v>
      </c>
      <c r="AB141" s="18">
        <v>45807.671015288797</v>
      </c>
      <c r="AC141" s="18">
        <v>4290.7147822488496</v>
      </c>
      <c r="AD141" s="18">
        <v>-1035.0450916171001</v>
      </c>
      <c r="AE141" s="18">
        <v>-11050141</v>
      </c>
      <c r="AF141" s="18"/>
      <c r="AG141" s="18"/>
    </row>
    <row r="142" spans="1:33">
      <c r="A142" s="18" t="s">
        <v>767</v>
      </c>
      <c r="B142" s="18" t="s">
        <v>771</v>
      </c>
      <c r="C142" s="18" t="s">
        <v>439</v>
      </c>
      <c r="D142" s="18">
        <v>345690.46600000001</v>
      </c>
      <c r="E142" s="18">
        <v>22905</v>
      </c>
      <c r="F142" s="18">
        <v>368595.46600000001</v>
      </c>
      <c r="G142" s="18">
        <v>261739</v>
      </c>
      <c r="H142" s="18">
        <v>90551</v>
      </c>
      <c r="I142" s="18">
        <v>10546</v>
      </c>
      <c r="J142" s="18">
        <v>-39</v>
      </c>
      <c r="K142" s="18">
        <v>12316</v>
      </c>
      <c r="L142" s="18">
        <v>622</v>
      </c>
      <c r="M142" s="18">
        <v>37231</v>
      </c>
      <c r="N142" s="18">
        <v>22905</v>
      </c>
      <c r="O142" s="18">
        <v>4763</v>
      </c>
      <c r="P142" s="18">
        <v>364209.81849999999</v>
      </c>
      <c r="Q142" s="18">
        <v>96367.9</v>
      </c>
      <c r="R142" s="18">
        <v>-36223.599999999999</v>
      </c>
      <c r="S142" s="18">
        <v>13139.98</v>
      </c>
      <c r="T142" s="18">
        <v>437494.09850000002</v>
      </c>
      <c r="U142" s="18">
        <v>368595.46600000001</v>
      </c>
      <c r="V142" s="18">
        <v>313306.14610000001</v>
      </c>
      <c r="W142" s="18">
        <v>124187.95239999999</v>
      </c>
      <c r="X142" s="18">
        <v>86931.566680000004</v>
      </c>
      <c r="Y142" s="18">
        <v>1.236</v>
      </c>
      <c r="Z142" s="18">
        <v>84849</v>
      </c>
      <c r="AA142" s="18">
        <v>455583.99597599998</v>
      </c>
      <c r="AB142" s="18">
        <v>452929.90031864401</v>
      </c>
      <c r="AC142" s="18">
        <v>5338.06998690195</v>
      </c>
      <c r="AD142" s="18">
        <v>12.3101130359937</v>
      </c>
      <c r="AE142" s="18">
        <v>1044501</v>
      </c>
      <c r="AF142" s="18"/>
      <c r="AG142" s="18"/>
    </row>
    <row r="143" spans="1:33">
      <c r="A143" s="18" t="s">
        <v>767</v>
      </c>
      <c r="B143" s="18" t="s">
        <v>772</v>
      </c>
      <c r="C143" s="18" t="s">
        <v>440</v>
      </c>
      <c r="D143" s="18">
        <v>119517.09600000001</v>
      </c>
      <c r="E143" s="18">
        <v>11442</v>
      </c>
      <c r="F143" s="18">
        <v>130959.09600000001</v>
      </c>
      <c r="G143" s="18">
        <v>72349</v>
      </c>
      <c r="H143" s="18">
        <v>23035</v>
      </c>
      <c r="I143" s="18">
        <v>2369</v>
      </c>
      <c r="J143" s="18">
        <v>6515</v>
      </c>
      <c r="K143" s="18">
        <v>5339</v>
      </c>
      <c r="L143" s="18">
        <v>313</v>
      </c>
      <c r="M143" s="18">
        <v>23070</v>
      </c>
      <c r="N143" s="18">
        <v>11442</v>
      </c>
      <c r="O143" s="18">
        <v>142</v>
      </c>
      <c r="P143" s="18">
        <v>100673.6335</v>
      </c>
      <c r="Q143" s="18">
        <v>31669.3</v>
      </c>
      <c r="R143" s="18">
        <v>-19996.25</v>
      </c>
      <c r="S143" s="18">
        <v>5803.8</v>
      </c>
      <c r="T143" s="18">
        <v>118150.4835</v>
      </c>
      <c r="U143" s="18">
        <v>130959.09600000001</v>
      </c>
      <c r="V143" s="18">
        <v>111315.2316</v>
      </c>
      <c r="W143" s="18">
        <v>6835.2518999999902</v>
      </c>
      <c r="X143" s="18">
        <v>4784.6763299999902</v>
      </c>
      <c r="Y143" s="18">
        <v>1.0369999999999999</v>
      </c>
      <c r="Z143" s="18">
        <v>25962</v>
      </c>
      <c r="AA143" s="18">
        <v>135804.58255200001</v>
      </c>
      <c r="AB143" s="18">
        <v>135013.42580377401</v>
      </c>
      <c r="AC143" s="18">
        <v>5200.4246900767903</v>
      </c>
      <c r="AD143" s="18">
        <v>-125.335183789167</v>
      </c>
      <c r="AE143" s="18">
        <v>-3253952</v>
      </c>
      <c r="AF143" s="18"/>
      <c r="AG143" s="18"/>
    </row>
    <row r="144" spans="1:33">
      <c r="A144" s="18" t="s">
        <v>767</v>
      </c>
      <c r="B144" s="18" t="s">
        <v>773</v>
      </c>
      <c r="C144" s="18" t="s">
        <v>441</v>
      </c>
      <c r="D144" s="18">
        <v>252976.302</v>
      </c>
      <c r="E144" s="18">
        <v>21873</v>
      </c>
      <c r="F144" s="18">
        <v>274849.30200000003</v>
      </c>
      <c r="G144" s="18">
        <v>158610</v>
      </c>
      <c r="H144" s="18">
        <v>28552</v>
      </c>
      <c r="I144" s="18">
        <v>8986</v>
      </c>
      <c r="J144" s="18">
        <v>0</v>
      </c>
      <c r="K144" s="18">
        <v>8373</v>
      </c>
      <c r="L144" s="18">
        <v>3147</v>
      </c>
      <c r="M144" s="18">
        <v>29004</v>
      </c>
      <c r="N144" s="18">
        <v>21873</v>
      </c>
      <c r="O144" s="18">
        <v>1373</v>
      </c>
      <c r="P144" s="18">
        <v>220705.815</v>
      </c>
      <c r="Q144" s="18">
        <v>39024.35</v>
      </c>
      <c r="R144" s="18">
        <v>-28495.4</v>
      </c>
      <c r="S144" s="18">
        <v>13661.37</v>
      </c>
      <c r="T144" s="18">
        <v>244896.13500000001</v>
      </c>
      <c r="U144" s="18">
        <v>274849.30200000003</v>
      </c>
      <c r="V144" s="18">
        <v>233621.90669999999</v>
      </c>
      <c r="W144" s="18">
        <v>11274.228300000001</v>
      </c>
      <c r="X144" s="18">
        <v>7891.9598099999903</v>
      </c>
      <c r="Y144" s="18">
        <v>1.0289999999999999</v>
      </c>
      <c r="Z144" s="18">
        <v>65279</v>
      </c>
      <c r="AA144" s="18">
        <v>282819.93175799999</v>
      </c>
      <c r="AB144" s="18">
        <v>281172.30769893999</v>
      </c>
      <c r="AC144" s="18">
        <v>4307.23981217451</v>
      </c>
      <c r="AD144" s="18">
        <v>-1018.52006169144</v>
      </c>
      <c r="AE144" s="18">
        <v>-66487971</v>
      </c>
      <c r="AF144" s="18"/>
      <c r="AG144" s="18"/>
    </row>
    <row r="145" spans="1:33">
      <c r="A145" s="18" t="s">
        <v>774</v>
      </c>
      <c r="B145" s="18" t="s">
        <v>775</v>
      </c>
      <c r="C145" s="18" t="s">
        <v>443</v>
      </c>
      <c r="D145" s="18">
        <v>140017.791</v>
      </c>
      <c r="E145" s="18">
        <v>8713</v>
      </c>
      <c r="F145" s="18">
        <v>148730.791</v>
      </c>
      <c r="G145" s="18">
        <v>101737</v>
      </c>
      <c r="H145" s="18">
        <v>28768</v>
      </c>
      <c r="I145" s="18">
        <v>2438</v>
      </c>
      <c r="J145" s="18">
        <v>0</v>
      </c>
      <c r="K145" s="18">
        <v>11086</v>
      </c>
      <c r="L145" s="18">
        <v>2107</v>
      </c>
      <c r="M145" s="18">
        <v>17662</v>
      </c>
      <c r="N145" s="18">
        <v>8713</v>
      </c>
      <c r="O145" s="18">
        <v>2230</v>
      </c>
      <c r="P145" s="18">
        <v>141567.0355</v>
      </c>
      <c r="Q145" s="18">
        <v>35948.199999999997</v>
      </c>
      <c r="R145" s="18">
        <v>-18699.150000000001</v>
      </c>
      <c r="S145" s="18">
        <v>4403.51</v>
      </c>
      <c r="T145" s="18">
        <v>163219.5955</v>
      </c>
      <c r="U145" s="18">
        <v>148730.791</v>
      </c>
      <c r="V145" s="18">
        <v>126421.17234999999</v>
      </c>
      <c r="W145" s="18">
        <v>36798.423150000002</v>
      </c>
      <c r="X145" s="18">
        <v>25758.896205000001</v>
      </c>
      <c r="Y145" s="18">
        <v>1.173</v>
      </c>
      <c r="Z145" s="18">
        <v>31760</v>
      </c>
      <c r="AA145" s="18">
        <v>174461.21784299999</v>
      </c>
      <c r="AB145" s="18">
        <v>173444.859136935</v>
      </c>
      <c r="AC145" s="18">
        <v>5461.1101743367399</v>
      </c>
      <c r="AD145" s="18">
        <v>135.35030047077899</v>
      </c>
      <c r="AE145" s="18">
        <v>4298726</v>
      </c>
      <c r="AF145" s="18"/>
      <c r="AG145" s="18"/>
    </row>
    <row r="146" spans="1:33">
      <c r="A146" s="18" t="s">
        <v>774</v>
      </c>
      <c r="B146" s="18" t="s">
        <v>776</v>
      </c>
      <c r="C146" s="18" t="s">
        <v>444</v>
      </c>
      <c r="D146" s="18">
        <v>252752.715</v>
      </c>
      <c r="E146" s="18">
        <v>30870</v>
      </c>
      <c r="F146" s="18">
        <v>283622.71500000003</v>
      </c>
      <c r="G146" s="18">
        <v>193085</v>
      </c>
      <c r="H146" s="18">
        <v>30674</v>
      </c>
      <c r="I146" s="18">
        <v>13817</v>
      </c>
      <c r="J146" s="18">
        <v>0</v>
      </c>
      <c r="K146" s="18">
        <v>9029</v>
      </c>
      <c r="L146" s="18">
        <v>11018</v>
      </c>
      <c r="M146" s="18">
        <v>91930</v>
      </c>
      <c r="N146" s="18">
        <v>30870</v>
      </c>
      <c r="O146" s="18">
        <v>1</v>
      </c>
      <c r="P146" s="18">
        <v>268677.77750000003</v>
      </c>
      <c r="Q146" s="18">
        <v>45492</v>
      </c>
      <c r="R146" s="18">
        <v>-87506.65</v>
      </c>
      <c r="S146" s="18">
        <v>10611.4</v>
      </c>
      <c r="T146" s="18">
        <v>237274.5275</v>
      </c>
      <c r="U146" s="18">
        <v>283622.71500000003</v>
      </c>
      <c r="V146" s="18">
        <v>241079.30775000001</v>
      </c>
      <c r="W146" s="18">
        <v>-3804.7802500000098</v>
      </c>
      <c r="X146" s="18">
        <v>-2663.3461750000101</v>
      </c>
      <c r="Y146" s="18">
        <v>0.99099999999999999</v>
      </c>
      <c r="Z146" s="18">
        <v>41633</v>
      </c>
      <c r="AA146" s="18">
        <v>281070.11056499998</v>
      </c>
      <c r="AB146" s="18">
        <v>279432.680439157</v>
      </c>
      <c r="AC146" s="18">
        <v>6711.8074709763096</v>
      </c>
      <c r="AD146" s="18">
        <v>1386.0475971103499</v>
      </c>
      <c r="AE146" s="18">
        <v>57705320</v>
      </c>
      <c r="AF146" s="18"/>
      <c r="AG146" s="18"/>
    </row>
    <row r="147" spans="1:33">
      <c r="A147" s="18" t="s">
        <v>774</v>
      </c>
      <c r="B147" s="18" t="s">
        <v>777</v>
      </c>
      <c r="C147" s="18" t="s">
        <v>445</v>
      </c>
      <c r="D147" s="18">
        <v>45825.71</v>
      </c>
      <c r="E147" s="18">
        <v>5886</v>
      </c>
      <c r="F147" s="18">
        <v>51711.71</v>
      </c>
      <c r="G147" s="18">
        <v>26986</v>
      </c>
      <c r="H147" s="18">
        <v>9557</v>
      </c>
      <c r="I147" s="18">
        <v>407</v>
      </c>
      <c r="J147" s="18">
        <v>0</v>
      </c>
      <c r="K147" s="18">
        <v>1717</v>
      </c>
      <c r="L147" s="18">
        <v>45</v>
      </c>
      <c r="M147" s="18">
        <v>9127</v>
      </c>
      <c r="N147" s="18">
        <v>5886</v>
      </c>
      <c r="O147" s="18">
        <v>90</v>
      </c>
      <c r="P147" s="18">
        <v>37551.019</v>
      </c>
      <c r="Q147" s="18">
        <v>9928.85</v>
      </c>
      <c r="R147" s="18">
        <v>-7872.7</v>
      </c>
      <c r="S147" s="18">
        <v>3451.51</v>
      </c>
      <c r="T147" s="18">
        <v>43058.678999999996</v>
      </c>
      <c r="U147" s="18">
        <v>51711.71</v>
      </c>
      <c r="V147" s="18">
        <v>43954.953500000003</v>
      </c>
      <c r="W147" s="18">
        <v>-896.27449999999203</v>
      </c>
      <c r="X147" s="18">
        <v>-627.39214999999501</v>
      </c>
      <c r="Y147" s="18">
        <v>0.98799999999999999</v>
      </c>
      <c r="Z147" s="18">
        <v>9605</v>
      </c>
      <c r="AA147" s="18">
        <v>51091.169479999997</v>
      </c>
      <c r="AB147" s="18">
        <v>50793.527657100502</v>
      </c>
      <c r="AC147" s="18">
        <v>5288.2381735659101</v>
      </c>
      <c r="AD147" s="18">
        <v>-37.521700300051599</v>
      </c>
      <c r="AE147" s="18">
        <v>-360396</v>
      </c>
      <c r="AF147" s="18"/>
      <c r="AG147" s="18"/>
    </row>
    <row r="148" spans="1:33">
      <c r="A148" s="18" t="s">
        <v>774</v>
      </c>
      <c r="B148" s="18" t="s">
        <v>778</v>
      </c>
      <c r="C148" s="18" t="s">
        <v>446</v>
      </c>
      <c r="D148" s="18">
        <v>36632.432000000001</v>
      </c>
      <c r="E148" s="18">
        <v>6100</v>
      </c>
      <c r="F148" s="18">
        <v>42732.432000000001</v>
      </c>
      <c r="G148" s="18">
        <v>30124</v>
      </c>
      <c r="H148" s="18">
        <v>14416</v>
      </c>
      <c r="I148" s="18">
        <v>870</v>
      </c>
      <c r="J148" s="18">
        <v>0</v>
      </c>
      <c r="K148" s="18">
        <v>4304</v>
      </c>
      <c r="L148" s="18">
        <v>449</v>
      </c>
      <c r="M148" s="18">
        <v>12348</v>
      </c>
      <c r="N148" s="18">
        <v>6100</v>
      </c>
      <c r="O148" s="18">
        <v>0</v>
      </c>
      <c r="P148" s="18">
        <v>41917.546000000002</v>
      </c>
      <c r="Q148" s="18">
        <v>16651.5</v>
      </c>
      <c r="R148" s="18">
        <v>-10877.45</v>
      </c>
      <c r="S148" s="18">
        <v>3085.84</v>
      </c>
      <c r="T148" s="18">
        <v>50777.436000000002</v>
      </c>
      <c r="U148" s="18">
        <v>42732.432000000001</v>
      </c>
      <c r="V148" s="18">
        <v>36322.567199999998</v>
      </c>
      <c r="W148" s="18">
        <v>14454.8688</v>
      </c>
      <c r="X148" s="18">
        <v>10118.408160000001</v>
      </c>
      <c r="Y148" s="18">
        <v>1.2370000000000001</v>
      </c>
      <c r="Z148" s="18">
        <v>9503</v>
      </c>
      <c r="AA148" s="18">
        <v>52860.018384000003</v>
      </c>
      <c r="AB148" s="18">
        <v>52552.071778149199</v>
      </c>
      <c r="AC148" s="18">
        <v>5530.0506974796599</v>
      </c>
      <c r="AD148" s="18">
        <v>204.290823613702</v>
      </c>
      <c r="AE148" s="18">
        <v>1941376</v>
      </c>
      <c r="AF148" s="18"/>
      <c r="AG148" s="18"/>
    </row>
    <row r="149" spans="1:33">
      <c r="A149" s="18" t="s">
        <v>774</v>
      </c>
      <c r="B149" s="18" t="s">
        <v>779</v>
      </c>
      <c r="C149" s="18" t="s">
        <v>447</v>
      </c>
      <c r="D149" s="18">
        <v>549130.37600000005</v>
      </c>
      <c r="E149" s="18">
        <v>55674</v>
      </c>
      <c r="F149" s="18">
        <v>604804.37600000005</v>
      </c>
      <c r="G149" s="18">
        <v>273464</v>
      </c>
      <c r="H149" s="18">
        <v>156493</v>
      </c>
      <c r="I149" s="18">
        <v>257237</v>
      </c>
      <c r="J149" s="18">
        <v>0</v>
      </c>
      <c r="K149" s="18">
        <v>1064</v>
      </c>
      <c r="L149" s="18">
        <v>238577</v>
      </c>
      <c r="M149" s="18">
        <v>73334</v>
      </c>
      <c r="N149" s="18">
        <v>55674</v>
      </c>
      <c r="O149" s="18">
        <v>1972</v>
      </c>
      <c r="P149" s="18">
        <v>380525.15600000002</v>
      </c>
      <c r="Q149" s="18">
        <v>352574.9</v>
      </c>
      <c r="R149" s="18">
        <v>-266800.55</v>
      </c>
      <c r="S149" s="18">
        <v>34856.120000000003</v>
      </c>
      <c r="T149" s="18">
        <v>501155.62599999999</v>
      </c>
      <c r="U149" s="18">
        <v>604804.37600000005</v>
      </c>
      <c r="V149" s="18">
        <v>514083.71960000001</v>
      </c>
      <c r="W149" s="18">
        <v>-12928.0936</v>
      </c>
      <c r="X149" s="18">
        <v>-9049.6655200000205</v>
      </c>
      <c r="Y149" s="18">
        <v>0.98499999999999999</v>
      </c>
      <c r="Z149" s="18">
        <v>113700</v>
      </c>
      <c r="AA149" s="18">
        <v>595732.31036</v>
      </c>
      <c r="AB149" s="18">
        <v>592261.75267615099</v>
      </c>
      <c r="AC149" s="18">
        <v>5208.98639117107</v>
      </c>
      <c r="AD149" s="18">
        <v>-116.773482694888</v>
      </c>
      <c r="AE149" s="18">
        <v>-13277145</v>
      </c>
      <c r="AF149" s="18"/>
      <c r="AG149" s="18"/>
    </row>
    <row r="150" spans="1:33">
      <c r="A150" s="18" t="s">
        <v>774</v>
      </c>
      <c r="B150" s="18" t="s">
        <v>780</v>
      </c>
      <c r="C150" s="18" t="s">
        <v>448</v>
      </c>
      <c r="D150" s="18">
        <v>40793.991000000002</v>
      </c>
      <c r="E150" s="18">
        <v>2735</v>
      </c>
      <c r="F150" s="18">
        <v>43528.991000000002</v>
      </c>
      <c r="G150" s="18">
        <v>22482</v>
      </c>
      <c r="H150" s="18">
        <v>1154</v>
      </c>
      <c r="I150" s="18">
        <v>719</v>
      </c>
      <c r="J150" s="18">
        <v>0</v>
      </c>
      <c r="K150" s="18">
        <v>2360</v>
      </c>
      <c r="L150" s="18">
        <v>191</v>
      </c>
      <c r="M150" s="18">
        <v>7158</v>
      </c>
      <c r="N150" s="18">
        <v>2735</v>
      </c>
      <c r="O150" s="18">
        <v>0</v>
      </c>
      <c r="P150" s="18">
        <v>31283.703000000001</v>
      </c>
      <c r="Q150" s="18">
        <v>3598.05</v>
      </c>
      <c r="R150" s="18">
        <v>-6246.65</v>
      </c>
      <c r="S150" s="18">
        <v>1107.8900000000001</v>
      </c>
      <c r="T150" s="18">
        <v>29742.992999999999</v>
      </c>
      <c r="U150" s="18">
        <v>43528.991000000002</v>
      </c>
      <c r="V150" s="18">
        <v>36999.642350000002</v>
      </c>
      <c r="W150" s="18">
        <v>-7256.6493500000097</v>
      </c>
      <c r="X150" s="18">
        <v>-5079.6545450000003</v>
      </c>
      <c r="Y150" s="18">
        <v>0.88300000000000001</v>
      </c>
      <c r="Z150" s="18">
        <v>4780</v>
      </c>
      <c r="AA150" s="18">
        <v>38436.099052999998</v>
      </c>
      <c r="AB150" s="18">
        <v>38212.181873109301</v>
      </c>
      <c r="AC150" s="18">
        <v>7994.1803081818598</v>
      </c>
      <c r="AD150" s="18">
        <v>2668.4204343159099</v>
      </c>
      <c r="AE150" s="18">
        <v>12755050</v>
      </c>
      <c r="AF150" s="18"/>
      <c r="AG150" s="18"/>
    </row>
    <row r="151" spans="1:33">
      <c r="A151" s="18" t="s">
        <v>774</v>
      </c>
      <c r="B151" s="18" t="s">
        <v>781</v>
      </c>
      <c r="C151" s="18" t="s">
        <v>449</v>
      </c>
      <c r="D151" s="18">
        <v>33040.542999999998</v>
      </c>
      <c r="E151" s="18">
        <v>3926</v>
      </c>
      <c r="F151" s="18">
        <v>36966.542999999998</v>
      </c>
      <c r="G151" s="18">
        <v>26837</v>
      </c>
      <c r="H151" s="18">
        <v>2426</v>
      </c>
      <c r="I151" s="18">
        <v>3771</v>
      </c>
      <c r="J151" s="18">
        <v>0</v>
      </c>
      <c r="K151" s="18">
        <v>478</v>
      </c>
      <c r="L151" s="18">
        <v>2482</v>
      </c>
      <c r="M151" s="18">
        <v>14095</v>
      </c>
      <c r="N151" s="18">
        <v>3926</v>
      </c>
      <c r="O151" s="18">
        <v>0</v>
      </c>
      <c r="P151" s="18">
        <v>37343.6855</v>
      </c>
      <c r="Q151" s="18">
        <v>5673.75</v>
      </c>
      <c r="R151" s="18">
        <v>-14090.45</v>
      </c>
      <c r="S151" s="18">
        <v>940.95</v>
      </c>
      <c r="T151" s="18">
        <v>29867.9355</v>
      </c>
      <c r="U151" s="18">
        <v>36966.542999999998</v>
      </c>
      <c r="V151" s="18">
        <v>31421.561549999999</v>
      </c>
      <c r="W151" s="18">
        <v>-1553.6260500000001</v>
      </c>
      <c r="X151" s="18">
        <v>-1087.538235</v>
      </c>
      <c r="Y151" s="18">
        <v>0.97099999999999997</v>
      </c>
      <c r="Z151" s="18">
        <v>5681</v>
      </c>
      <c r="AA151" s="18">
        <v>35894.513252999997</v>
      </c>
      <c r="AB151" s="18">
        <v>35685.402589348203</v>
      </c>
      <c r="AC151" s="18">
        <v>6281.5353968224199</v>
      </c>
      <c r="AD151" s="18">
        <v>955.77552295645796</v>
      </c>
      <c r="AE151" s="18">
        <v>5429761</v>
      </c>
      <c r="AF151" s="18"/>
      <c r="AG151" s="18"/>
    </row>
    <row r="152" spans="1:33">
      <c r="A152" s="18" t="s">
        <v>774</v>
      </c>
      <c r="B152" s="18" t="s">
        <v>782</v>
      </c>
      <c r="C152" s="18" t="s">
        <v>450</v>
      </c>
      <c r="D152" s="18">
        <v>194644.715</v>
      </c>
      <c r="E152" s="18">
        <v>25680</v>
      </c>
      <c r="F152" s="18">
        <v>220324.715</v>
      </c>
      <c r="G152" s="18">
        <v>121402</v>
      </c>
      <c r="H152" s="18">
        <v>13238</v>
      </c>
      <c r="I152" s="18">
        <v>1869</v>
      </c>
      <c r="J152" s="18">
        <v>5761</v>
      </c>
      <c r="K152" s="18">
        <v>0</v>
      </c>
      <c r="L152" s="18">
        <v>307</v>
      </c>
      <c r="M152" s="18">
        <v>50379</v>
      </c>
      <c r="N152" s="18">
        <v>25680</v>
      </c>
      <c r="O152" s="18">
        <v>422</v>
      </c>
      <c r="P152" s="18">
        <v>168930.883</v>
      </c>
      <c r="Q152" s="18">
        <v>17737.8</v>
      </c>
      <c r="R152" s="18">
        <v>-43441.8</v>
      </c>
      <c r="S152" s="18">
        <v>13263.57</v>
      </c>
      <c r="T152" s="18">
        <v>156490.45300000001</v>
      </c>
      <c r="U152" s="18">
        <v>220324.715</v>
      </c>
      <c r="V152" s="18">
        <v>187276.00774999999</v>
      </c>
      <c r="W152" s="18">
        <v>-30785.554749999999</v>
      </c>
      <c r="X152" s="18">
        <v>-21549.888325</v>
      </c>
      <c r="Y152" s="18">
        <v>0.90200000000000002</v>
      </c>
      <c r="Z152" s="18">
        <v>33290</v>
      </c>
      <c r="AA152" s="18">
        <v>198732.89293</v>
      </c>
      <c r="AB152" s="18">
        <v>197575.13472787201</v>
      </c>
      <c r="AC152" s="18">
        <v>5934.9695021890102</v>
      </c>
      <c r="AD152" s="18">
        <v>609.20962832305395</v>
      </c>
      <c r="AE152" s="18">
        <v>20280589</v>
      </c>
      <c r="AF152" s="18"/>
      <c r="AG152" s="18"/>
    </row>
    <row r="153" spans="1:33">
      <c r="A153" s="18" t="s">
        <v>774</v>
      </c>
      <c r="B153" s="18" t="s">
        <v>783</v>
      </c>
      <c r="C153" s="18" t="s">
        <v>451</v>
      </c>
      <c r="D153" s="18">
        <v>19591.778999999999</v>
      </c>
      <c r="E153" s="18">
        <v>665</v>
      </c>
      <c r="F153" s="18">
        <v>20256.778999999999</v>
      </c>
      <c r="G153" s="18">
        <v>8771</v>
      </c>
      <c r="H153" s="18">
        <v>2781</v>
      </c>
      <c r="I153" s="18">
        <v>188</v>
      </c>
      <c r="J153" s="18">
        <v>0</v>
      </c>
      <c r="K153" s="18">
        <v>1087</v>
      </c>
      <c r="L153" s="18">
        <v>714</v>
      </c>
      <c r="M153" s="18">
        <v>18</v>
      </c>
      <c r="N153" s="18">
        <v>665</v>
      </c>
      <c r="O153" s="18">
        <v>0</v>
      </c>
      <c r="P153" s="18">
        <v>12204.8465</v>
      </c>
      <c r="Q153" s="18">
        <v>3447.6</v>
      </c>
      <c r="R153" s="18">
        <v>-622.20000000000005</v>
      </c>
      <c r="S153" s="18">
        <v>562.19000000000005</v>
      </c>
      <c r="T153" s="18">
        <v>15592.4365</v>
      </c>
      <c r="U153" s="18">
        <v>20256.778999999999</v>
      </c>
      <c r="V153" s="18">
        <v>17218.262149999999</v>
      </c>
      <c r="W153" s="18">
        <v>-1625.82565</v>
      </c>
      <c r="X153" s="18">
        <v>-1138.077955</v>
      </c>
      <c r="Y153" s="18">
        <v>0.94399999999999995</v>
      </c>
      <c r="Z153" s="18">
        <v>6672</v>
      </c>
      <c r="AA153" s="18">
        <v>19122.399376000001</v>
      </c>
      <c r="AB153" s="18">
        <v>19010.998015130499</v>
      </c>
      <c r="AC153" s="18">
        <v>2849.3702061047002</v>
      </c>
      <c r="AD153" s="18">
        <v>-2476.3896677612602</v>
      </c>
      <c r="AE153" s="18">
        <v>-16522472</v>
      </c>
      <c r="AF153" s="18"/>
      <c r="AG153" s="18"/>
    </row>
    <row r="154" spans="1:33">
      <c r="A154" s="18" t="s">
        <v>774</v>
      </c>
      <c r="B154" s="18" t="s">
        <v>784</v>
      </c>
      <c r="C154" s="18" t="s">
        <v>452</v>
      </c>
      <c r="D154" s="18">
        <v>34542.781999999999</v>
      </c>
      <c r="E154" s="18">
        <v>4415</v>
      </c>
      <c r="F154" s="18">
        <v>38957.781999999999</v>
      </c>
      <c r="G154" s="18">
        <v>30699</v>
      </c>
      <c r="H154" s="18">
        <v>5342</v>
      </c>
      <c r="I154" s="18">
        <v>356</v>
      </c>
      <c r="J154" s="18">
        <v>0</v>
      </c>
      <c r="K154" s="18">
        <v>2735</v>
      </c>
      <c r="L154" s="18">
        <v>276</v>
      </c>
      <c r="M154" s="18">
        <v>20798</v>
      </c>
      <c r="N154" s="18">
        <v>4415</v>
      </c>
      <c r="O154" s="18">
        <v>433</v>
      </c>
      <c r="P154" s="18">
        <v>42717.658499999998</v>
      </c>
      <c r="Q154" s="18">
        <v>7168.05</v>
      </c>
      <c r="R154" s="18">
        <v>-18280.95</v>
      </c>
      <c r="S154" s="18">
        <v>217.09</v>
      </c>
      <c r="T154" s="18">
        <v>31821.8485</v>
      </c>
      <c r="U154" s="18">
        <v>38957.781999999999</v>
      </c>
      <c r="V154" s="18">
        <v>33114.114699999998</v>
      </c>
      <c r="W154" s="18">
        <v>-1292.2662</v>
      </c>
      <c r="X154" s="18">
        <v>-904.58633999999904</v>
      </c>
      <c r="Y154" s="18">
        <v>0.97699999999999998</v>
      </c>
      <c r="Z154" s="18">
        <v>5708</v>
      </c>
      <c r="AA154" s="18">
        <v>38061.753014000002</v>
      </c>
      <c r="AB154" s="18">
        <v>37840.016661805697</v>
      </c>
      <c r="AC154" s="18">
        <v>6629.29514047051</v>
      </c>
      <c r="AD154" s="18">
        <v>1303.5352666045601</v>
      </c>
      <c r="AE154" s="18">
        <v>7440579</v>
      </c>
      <c r="AF154" s="18"/>
      <c r="AG154" s="18"/>
    </row>
    <row r="155" spans="1:33">
      <c r="A155" s="18" t="s">
        <v>774</v>
      </c>
      <c r="B155" s="18" t="s">
        <v>785</v>
      </c>
      <c r="C155" s="18" t="s">
        <v>453</v>
      </c>
      <c r="D155" s="18">
        <v>28173.713</v>
      </c>
      <c r="E155" s="18">
        <v>2800</v>
      </c>
      <c r="F155" s="18">
        <v>30973.713</v>
      </c>
      <c r="G155" s="18">
        <v>17748</v>
      </c>
      <c r="H155" s="18">
        <v>2513</v>
      </c>
      <c r="I155" s="18">
        <v>1852</v>
      </c>
      <c r="J155" s="18">
        <v>0</v>
      </c>
      <c r="K155" s="18">
        <v>2358</v>
      </c>
      <c r="L155" s="18">
        <v>100</v>
      </c>
      <c r="M155" s="18">
        <v>6353</v>
      </c>
      <c r="N155" s="18">
        <v>2800</v>
      </c>
      <c r="O155" s="18">
        <v>8</v>
      </c>
      <c r="P155" s="18">
        <v>24696.342000000001</v>
      </c>
      <c r="Q155" s="18">
        <v>5714.55</v>
      </c>
      <c r="R155" s="18">
        <v>-5491.85</v>
      </c>
      <c r="S155" s="18">
        <v>1299.99</v>
      </c>
      <c r="T155" s="18">
        <v>26219.031999999999</v>
      </c>
      <c r="U155" s="18">
        <v>30973.713</v>
      </c>
      <c r="V155" s="18">
        <v>26327.656050000001</v>
      </c>
      <c r="W155" s="18">
        <v>-108.62404999999499</v>
      </c>
      <c r="X155" s="18">
        <v>-76.036834999996401</v>
      </c>
      <c r="Y155" s="18">
        <v>0.998</v>
      </c>
      <c r="Z155" s="18">
        <v>5204</v>
      </c>
      <c r="AA155" s="18">
        <v>30911.765574000001</v>
      </c>
      <c r="AB155" s="18">
        <v>30731.682903195499</v>
      </c>
      <c r="AC155" s="18">
        <v>5905.3964072243398</v>
      </c>
      <c r="AD155" s="18">
        <v>579.63653335837898</v>
      </c>
      <c r="AE155" s="18">
        <v>3016429</v>
      </c>
      <c r="AF155" s="18"/>
      <c r="AG155" s="18"/>
    </row>
    <row r="156" spans="1:33">
      <c r="A156" s="18" t="s">
        <v>774</v>
      </c>
      <c r="B156" s="18" t="s">
        <v>786</v>
      </c>
      <c r="C156" s="18" t="s">
        <v>454</v>
      </c>
      <c r="D156" s="18">
        <v>2757853.7030000002</v>
      </c>
      <c r="E156" s="18">
        <v>216000</v>
      </c>
      <c r="F156" s="18">
        <v>2973853.7030000002</v>
      </c>
      <c r="G156" s="18">
        <v>1619084</v>
      </c>
      <c r="H156" s="18">
        <v>760785</v>
      </c>
      <c r="I156" s="18">
        <v>510045</v>
      </c>
      <c r="J156" s="18">
        <v>0</v>
      </c>
      <c r="K156" s="18">
        <v>59468</v>
      </c>
      <c r="L156" s="18">
        <v>450936</v>
      </c>
      <c r="M156" s="18">
        <v>133826</v>
      </c>
      <c r="N156" s="18">
        <v>216000</v>
      </c>
      <c r="O156" s="18">
        <v>4355</v>
      </c>
      <c r="P156" s="18">
        <v>2252955.3859999999</v>
      </c>
      <c r="Q156" s="18">
        <v>1130753.3</v>
      </c>
      <c r="R156" s="18">
        <v>-500749.45</v>
      </c>
      <c r="S156" s="18">
        <v>160849.57999999999</v>
      </c>
      <c r="T156" s="18">
        <v>3043808.8160000001</v>
      </c>
      <c r="U156" s="18">
        <v>2973853.7030000002</v>
      </c>
      <c r="V156" s="18">
        <v>2527775.6475499999</v>
      </c>
      <c r="W156" s="18">
        <v>516033.16844999901</v>
      </c>
      <c r="X156" s="18">
        <v>361223.217914999</v>
      </c>
      <c r="Y156" s="18">
        <v>1.121</v>
      </c>
      <c r="Z156" s="18">
        <v>583151</v>
      </c>
      <c r="AA156" s="18">
        <v>3333690.0010629999</v>
      </c>
      <c r="AB156" s="18">
        <v>3314268.9234286998</v>
      </c>
      <c r="AC156" s="18">
        <v>5683.3803310441099</v>
      </c>
      <c r="AD156" s="18">
        <v>357.62045717815101</v>
      </c>
      <c r="AE156" s="18">
        <v>208546727</v>
      </c>
      <c r="AF156" s="18"/>
      <c r="AG156" s="18"/>
    </row>
    <row r="157" spans="1:33">
      <c r="A157" s="18" t="s">
        <v>774</v>
      </c>
      <c r="B157" s="18" t="s">
        <v>787</v>
      </c>
      <c r="C157" s="18" t="s">
        <v>455</v>
      </c>
      <c r="D157" s="18">
        <v>62651.550999999999</v>
      </c>
      <c r="E157" s="18">
        <v>3952</v>
      </c>
      <c r="F157" s="18">
        <v>66603.551000000007</v>
      </c>
      <c r="G157" s="18">
        <v>45801</v>
      </c>
      <c r="H157" s="18">
        <v>8699</v>
      </c>
      <c r="I157" s="18">
        <v>6252</v>
      </c>
      <c r="J157" s="18">
        <v>3385</v>
      </c>
      <c r="K157" s="18">
        <v>0</v>
      </c>
      <c r="L157" s="18">
        <v>5101</v>
      </c>
      <c r="M157" s="18">
        <v>15842</v>
      </c>
      <c r="N157" s="18">
        <v>3952</v>
      </c>
      <c r="O157" s="18">
        <v>0</v>
      </c>
      <c r="P157" s="18">
        <v>63732.091500000002</v>
      </c>
      <c r="Q157" s="18">
        <v>15585.6</v>
      </c>
      <c r="R157" s="18">
        <v>-17801.55</v>
      </c>
      <c r="S157" s="18">
        <v>666.06</v>
      </c>
      <c r="T157" s="18">
        <v>62182.201500000003</v>
      </c>
      <c r="U157" s="18">
        <v>66603.551000000007</v>
      </c>
      <c r="V157" s="18">
        <v>56613.018349999998</v>
      </c>
      <c r="W157" s="18">
        <v>5569.1831499999898</v>
      </c>
      <c r="X157" s="18">
        <v>3898.4282049999902</v>
      </c>
      <c r="Y157" s="18">
        <v>1.0589999999999999</v>
      </c>
      <c r="Z157" s="18">
        <v>13189</v>
      </c>
      <c r="AA157" s="18">
        <v>70533.160508999994</v>
      </c>
      <c r="AB157" s="18">
        <v>70122.255480157793</v>
      </c>
      <c r="AC157" s="18">
        <v>5316.72268406686</v>
      </c>
      <c r="AD157" s="18">
        <v>-9.0371897990971792</v>
      </c>
      <c r="AE157" s="18">
        <v>-119191</v>
      </c>
      <c r="AF157" s="18"/>
      <c r="AG157" s="18"/>
    </row>
    <row r="158" spans="1:33">
      <c r="A158" s="18" t="s">
        <v>774</v>
      </c>
      <c r="B158" s="18" t="s">
        <v>788</v>
      </c>
      <c r="C158" s="18" t="s">
        <v>456</v>
      </c>
      <c r="D158" s="18">
        <v>32851.555999999997</v>
      </c>
      <c r="E158" s="18">
        <v>4361</v>
      </c>
      <c r="F158" s="18">
        <v>37212.555999999997</v>
      </c>
      <c r="G158" s="18">
        <v>18652</v>
      </c>
      <c r="H158" s="18">
        <v>8777</v>
      </c>
      <c r="I158" s="18">
        <v>675</v>
      </c>
      <c r="J158" s="18">
        <v>1750</v>
      </c>
      <c r="K158" s="18">
        <v>0</v>
      </c>
      <c r="L158" s="18">
        <v>31</v>
      </c>
      <c r="M158" s="18">
        <v>7863</v>
      </c>
      <c r="N158" s="18">
        <v>4361</v>
      </c>
      <c r="O158" s="18">
        <v>0</v>
      </c>
      <c r="P158" s="18">
        <v>25954.258000000002</v>
      </c>
      <c r="Q158" s="18">
        <v>9521.7000000000007</v>
      </c>
      <c r="R158" s="18">
        <v>-6709.9</v>
      </c>
      <c r="S158" s="18">
        <v>2370.14</v>
      </c>
      <c r="T158" s="18">
        <v>31136.198</v>
      </c>
      <c r="U158" s="18">
        <v>37212.555999999997</v>
      </c>
      <c r="V158" s="18">
        <v>31630.672600000002</v>
      </c>
      <c r="W158" s="18">
        <v>-494.47460000000098</v>
      </c>
      <c r="X158" s="18">
        <v>-346.13222000000098</v>
      </c>
      <c r="Y158" s="18">
        <v>0.99099999999999999</v>
      </c>
      <c r="Z158" s="18">
        <v>9453</v>
      </c>
      <c r="AA158" s="18">
        <v>36877.642996000002</v>
      </c>
      <c r="AB158" s="18">
        <v>36662.804913464803</v>
      </c>
      <c r="AC158" s="18">
        <v>3878.4306477800501</v>
      </c>
      <c r="AD158" s="18">
        <v>-1447.32922608591</v>
      </c>
      <c r="AE158" s="18">
        <v>-13681603</v>
      </c>
      <c r="AF158" s="18"/>
      <c r="AG158" s="18"/>
    </row>
    <row r="159" spans="1:33">
      <c r="A159" s="18" t="s">
        <v>774</v>
      </c>
      <c r="B159" s="18" t="s">
        <v>789</v>
      </c>
      <c r="C159" s="18" t="s">
        <v>457</v>
      </c>
      <c r="D159" s="18">
        <v>45428.607000000004</v>
      </c>
      <c r="E159" s="18">
        <v>8254</v>
      </c>
      <c r="F159" s="18">
        <v>53682.607000000004</v>
      </c>
      <c r="G159" s="18">
        <v>36872</v>
      </c>
      <c r="H159" s="18">
        <v>284</v>
      </c>
      <c r="I159" s="18">
        <v>390</v>
      </c>
      <c r="J159" s="18">
        <v>0</v>
      </c>
      <c r="K159" s="18">
        <v>3611</v>
      </c>
      <c r="L159" s="18">
        <v>389</v>
      </c>
      <c r="M159" s="18">
        <v>24653</v>
      </c>
      <c r="N159" s="18">
        <v>8254</v>
      </c>
      <c r="O159" s="18">
        <v>0</v>
      </c>
      <c r="P159" s="18">
        <v>51307.387999999999</v>
      </c>
      <c r="Q159" s="18">
        <v>3642.25</v>
      </c>
      <c r="R159" s="18">
        <v>-21285.7</v>
      </c>
      <c r="S159" s="18">
        <v>2824.89</v>
      </c>
      <c r="T159" s="18">
        <v>36488.828000000001</v>
      </c>
      <c r="U159" s="18">
        <v>53682.607000000004</v>
      </c>
      <c r="V159" s="18">
        <v>45630.215949999998</v>
      </c>
      <c r="W159" s="18">
        <v>-9141.3879500000094</v>
      </c>
      <c r="X159" s="18">
        <v>-6398.9715650000098</v>
      </c>
      <c r="Y159" s="18">
        <v>0.88100000000000001</v>
      </c>
      <c r="Z159" s="18">
        <v>9245</v>
      </c>
      <c r="AA159" s="18">
        <v>47294.376767000002</v>
      </c>
      <c r="AB159" s="18">
        <v>47018.853919175301</v>
      </c>
      <c r="AC159" s="18">
        <v>5085.8684607004097</v>
      </c>
      <c r="AD159" s="18">
        <v>-239.89141316554799</v>
      </c>
      <c r="AE159" s="18">
        <v>-2217796</v>
      </c>
      <c r="AF159" s="18"/>
      <c r="AG159" s="18"/>
    </row>
    <row r="160" spans="1:33">
      <c r="A160" s="18" t="s">
        <v>774</v>
      </c>
      <c r="B160" s="18" t="s">
        <v>790</v>
      </c>
      <c r="C160" s="18" t="s">
        <v>458</v>
      </c>
      <c r="D160" s="18">
        <v>183986.071</v>
      </c>
      <c r="E160" s="18">
        <v>11315</v>
      </c>
      <c r="F160" s="18">
        <v>195301.071</v>
      </c>
      <c r="G160" s="18">
        <v>91729</v>
      </c>
      <c r="H160" s="18">
        <v>43401</v>
      </c>
      <c r="I160" s="18">
        <v>5220</v>
      </c>
      <c r="J160" s="18">
        <v>0</v>
      </c>
      <c r="K160" s="18">
        <v>5843</v>
      </c>
      <c r="L160" s="18">
        <v>19</v>
      </c>
      <c r="M160" s="18">
        <v>9388</v>
      </c>
      <c r="N160" s="18">
        <v>11315</v>
      </c>
      <c r="O160" s="18">
        <v>460</v>
      </c>
      <c r="P160" s="18">
        <v>127640.9035</v>
      </c>
      <c r="Q160" s="18">
        <v>46294.400000000001</v>
      </c>
      <c r="R160" s="18">
        <v>-8386.9500000000007</v>
      </c>
      <c r="S160" s="18">
        <v>8021.79</v>
      </c>
      <c r="T160" s="18">
        <v>173570.14350000001</v>
      </c>
      <c r="U160" s="18">
        <v>195301.071</v>
      </c>
      <c r="V160" s="18">
        <v>166005.91034999999</v>
      </c>
      <c r="W160" s="18">
        <v>7564.23315000001</v>
      </c>
      <c r="X160" s="18">
        <v>5294.96320500001</v>
      </c>
      <c r="Y160" s="18">
        <v>1.0269999999999999</v>
      </c>
      <c r="Z160" s="18">
        <v>38170</v>
      </c>
      <c r="AA160" s="18">
        <v>200574.19991699999</v>
      </c>
      <c r="AB160" s="18">
        <v>199405.71481287101</v>
      </c>
      <c r="AC160" s="18">
        <v>5224.1476241255205</v>
      </c>
      <c r="AD160" s="18">
        <v>-101.612249740435</v>
      </c>
      <c r="AE160" s="18">
        <v>-3878540</v>
      </c>
      <c r="AF160" s="18"/>
      <c r="AG160" s="18"/>
    </row>
    <row r="161" spans="1:33">
      <c r="A161" s="18" t="s">
        <v>774</v>
      </c>
      <c r="B161" s="18" t="s">
        <v>791</v>
      </c>
      <c r="C161" s="18" t="s">
        <v>459</v>
      </c>
      <c r="D161" s="18">
        <v>21714.785</v>
      </c>
      <c r="E161" s="18">
        <v>3189</v>
      </c>
      <c r="F161" s="18">
        <v>24903.785</v>
      </c>
      <c r="G161" s="18">
        <v>18310</v>
      </c>
      <c r="H161" s="18">
        <v>10138</v>
      </c>
      <c r="I161" s="18">
        <v>939</v>
      </c>
      <c r="J161" s="18">
        <v>0</v>
      </c>
      <c r="K161" s="18">
        <v>1609</v>
      </c>
      <c r="L161" s="18">
        <v>463</v>
      </c>
      <c r="M161" s="18">
        <v>8936</v>
      </c>
      <c r="N161" s="18">
        <v>3189</v>
      </c>
      <c r="O161" s="18">
        <v>0</v>
      </c>
      <c r="P161" s="18">
        <v>25478.365000000002</v>
      </c>
      <c r="Q161" s="18">
        <v>10783.1</v>
      </c>
      <c r="R161" s="18">
        <v>-7989.15</v>
      </c>
      <c r="S161" s="18">
        <v>1191.53</v>
      </c>
      <c r="T161" s="18">
        <v>29463.845000000001</v>
      </c>
      <c r="U161" s="18">
        <v>24903.785</v>
      </c>
      <c r="V161" s="18">
        <v>21168.217250000002</v>
      </c>
      <c r="W161" s="18">
        <v>8295.6277499999997</v>
      </c>
      <c r="X161" s="18">
        <v>5806.9394249999996</v>
      </c>
      <c r="Y161" s="18">
        <v>1.2330000000000001</v>
      </c>
      <c r="Z161" s="18">
        <v>6989</v>
      </c>
      <c r="AA161" s="18">
        <v>30706.366904999999</v>
      </c>
      <c r="AB161" s="18">
        <v>30527.480825208801</v>
      </c>
      <c r="AC161" s="18">
        <v>4367.93258337514</v>
      </c>
      <c r="AD161" s="18">
        <v>-957.827290490824</v>
      </c>
      <c r="AE161" s="18">
        <v>-6694255</v>
      </c>
      <c r="AF161" s="18"/>
      <c r="AG161" s="18"/>
    </row>
    <row r="162" spans="1:33">
      <c r="A162" s="18" t="s">
        <v>774</v>
      </c>
      <c r="B162" s="18" t="s">
        <v>792</v>
      </c>
      <c r="C162" s="18" t="s">
        <v>460</v>
      </c>
      <c r="D162" s="18">
        <v>205351.00899999999</v>
      </c>
      <c r="E162" s="18">
        <v>6783</v>
      </c>
      <c r="F162" s="18">
        <v>212134.00899999999</v>
      </c>
      <c r="G162" s="18">
        <v>127766</v>
      </c>
      <c r="H162" s="18">
        <v>52501</v>
      </c>
      <c r="I162" s="18">
        <v>6920</v>
      </c>
      <c r="J162" s="18">
        <v>0</v>
      </c>
      <c r="K162" s="18">
        <v>4920</v>
      </c>
      <c r="L162" s="18">
        <v>588</v>
      </c>
      <c r="M162" s="18">
        <v>15539</v>
      </c>
      <c r="N162" s="18">
        <v>6783</v>
      </c>
      <c r="O162" s="18">
        <v>72</v>
      </c>
      <c r="P162" s="18">
        <v>177786.389</v>
      </c>
      <c r="Q162" s="18">
        <v>54689.85</v>
      </c>
      <c r="R162" s="18">
        <v>-13769.15</v>
      </c>
      <c r="S162" s="18">
        <v>3123.92</v>
      </c>
      <c r="T162" s="18">
        <v>221831.00899999999</v>
      </c>
      <c r="U162" s="18">
        <v>212134.00899999999</v>
      </c>
      <c r="V162" s="18">
        <v>180313.90765000001</v>
      </c>
      <c r="W162" s="18">
        <v>41517.101349999997</v>
      </c>
      <c r="X162" s="18">
        <v>29061.970945000001</v>
      </c>
      <c r="Y162" s="18">
        <v>1.137</v>
      </c>
      <c r="Z162" s="18">
        <v>46993</v>
      </c>
      <c r="AA162" s="18">
        <v>241196.36823299999</v>
      </c>
      <c r="AB162" s="18">
        <v>239791.230565409</v>
      </c>
      <c r="AC162" s="18">
        <v>5102.7010526122904</v>
      </c>
      <c r="AD162" s="18">
        <v>-223.05882125366699</v>
      </c>
      <c r="AE162" s="18">
        <v>-10482203</v>
      </c>
      <c r="AF162" s="18"/>
      <c r="AG162" s="18"/>
    </row>
    <row r="163" spans="1:33">
      <c r="A163" s="18" t="s">
        <v>774</v>
      </c>
      <c r="B163" s="18" t="s">
        <v>793</v>
      </c>
      <c r="C163" s="18" t="s">
        <v>461</v>
      </c>
      <c r="D163" s="18">
        <v>190078.72200000001</v>
      </c>
      <c r="E163" s="18">
        <v>10148</v>
      </c>
      <c r="F163" s="18">
        <v>200226.72200000001</v>
      </c>
      <c r="G163" s="18">
        <v>65962</v>
      </c>
      <c r="H163" s="18">
        <v>94709</v>
      </c>
      <c r="I163" s="18">
        <v>6056</v>
      </c>
      <c r="J163" s="18">
        <v>0</v>
      </c>
      <c r="K163" s="18">
        <v>3144</v>
      </c>
      <c r="L163" s="18">
        <v>1212</v>
      </c>
      <c r="M163" s="18">
        <v>6053</v>
      </c>
      <c r="N163" s="18">
        <v>10148</v>
      </c>
      <c r="O163" s="18">
        <v>112</v>
      </c>
      <c r="P163" s="18">
        <v>91786.123000000007</v>
      </c>
      <c r="Q163" s="18">
        <v>88322.65</v>
      </c>
      <c r="R163" s="18">
        <v>-6270.45</v>
      </c>
      <c r="S163" s="18">
        <v>7596.79</v>
      </c>
      <c r="T163" s="18">
        <v>181435.11300000001</v>
      </c>
      <c r="U163" s="18">
        <v>200226.72200000001</v>
      </c>
      <c r="V163" s="18">
        <v>170192.71369999999</v>
      </c>
      <c r="W163" s="18">
        <v>11242.399299999999</v>
      </c>
      <c r="X163" s="18">
        <v>7869.6795099999899</v>
      </c>
      <c r="Y163" s="18">
        <v>1.0389999999999999</v>
      </c>
      <c r="Z163" s="18">
        <v>42920</v>
      </c>
      <c r="AA163" s="18">
        <v>208035.56415799999</v>
      </c>
      <c r="AB163" s="18">
        <v>206823.61138467101</v>
      </c>
      <c r="AC163" s="18">
        <v>4818.8166678627904</v>
      </c>
      <c r="AD163" s="18">
        <v>-506.94320600316701</v>
      </c>
      <c r="AE163" s="18">
        <v>-21758002</v>
      </c>
      <c r="AF163" s="18"/>
      <c r="AG163" s="18"/>
    </row>
    <row r="164" spans="1:33">
      <c r="A164" s="18" t="s">
        <v>774</v>
      </c>
      <c r="B164" s="18" t="s">
        <v>794</v>
      </c>
      <c r="C164" s="18" t="s">
        <v>462</v>
      </c>
      <c r="D164" s="18">
        <v>210613.7</v>
      </c>
      <c r="E164" s="18">
        <v>16054</v>
      </c>
      <c r="F164" s="18">
        <v>226667.7</v>
      </c>
      <c r="G164" s="18">
        <v>153954</v>
      </c>
      <c r="H164" s="18">
        <v>18628</v>
      </c>
      <c r="I164" s="18">
        <v>6086</v>
      </c>
      <c r="J164" s="18">
        <v>0</v>
      </c>
      <c r="K164" s="18">
        <v>4409</v>
      </c>
      <c r="L164" s="18">
        <v>1359</v>
      </c>
      <c r="M164" s="18">
        <v>42695</v>
      </c>
      <c r="N164" s="18">
        <v>16054</v>
      </c>
      <c r="O164" s="18">
        <v>89</v>
      </c>
      <c r="P164" s="18">
        <v>214226.99100000001</v>
      </c>
      <c r="Q164" s="18">
        <v>24754.55</v>
      </c>
      <c r="R164" s="18">
        <v>-37521.550000000003</v>
      </c>
      <c r="S164" s="18">
        <v>6387.75</v>
      </c>
      <c r="T164" s="18">
        <v>207847.74100000001</v>
      </c>
      <c r="U164" s="18">
        <v>226667.7</v>
      </c>
      <c r="V164" s="18">
        <v>192667.54500000001</v>
      </c>
      <c r="W164" s="18">
        <v>15180.196</v>
      </c>
      <c r="X164" s="18">
        <v>10626.137199999999</v>
      </c>
      <c r="Y164" s="18">
        <v>1.0469999999999999</v>
      </c>
      <c r="Z164" s="18">
        <v>40344</v>
      </c>
      <c r="AA164" s="18">
        <v>237321.08189999999</v>
      </c>
      <c r="AB164" s="18">
        <v>235938.52048776101</v>
      </c>
      <c r="AC164" s="18">
        <v>5848.16876085072</v>
      </c>
      <c r="AD164" s="18">
        <v>522.40888698475999</v>
      </c>
      <c r="AE164" s="18">
        <v>21076064</v>
      </c>
      <c r="AF164" s="18"/>
      <c r="AG164" s="18"/>
    </row>
    <row r="165" spans="1:33">
      <c r="A165" s="18" t="s">
        <v>774</v>
      </c>
      <c r="B165" s="18" t="s">
        <v>795</v>
      </c>
      <c r="C165" s="18" t="s">
        <v>463</v>
      </c>
      <c r="D165" s="18">
        <v>65242.135999999999</v>
      </c>
      <c r="E165" s="18">
        <v>4874</v>
      </c>
      <c r="F165" s="18">
        <v>70116.135999999999</v>
      </c>
      <c r="G165" s="18">
        <v>39553</v>
      </c>
      <c r="H165" s="18">
        <v>18611</v>
      </c>
      <c r="I165" s="18">
        <v>1732</v>
      </c>
      <c r="J165" s="18">
        <v>0</v>
      </c>
      <c r="K165" s="18">
        <v>4694</v>
      </c>
      <c r="L165" s="18">
        <v>-6</v>
      </c>
      <c r="M165" s="18">
        <v>10295</v>
      </c>
      <c r="N165" s="18">
        <v>4874</v>
      </c>
      <c r="O165" s="18">
        <v>595</v>
      </c>
      <c r="P165" s="18">
        <v>55037.999499999998</v>
      </c>
      <c r="Q165" s="18">
        <v>21281.45</v>
      </c>
      <c r="R165" s="18">
        <v>-9251.4</v>
      </c>
      <c r="S165" s="18">
        <v>2392.75</v>
      </c>
      <c r="T165" s="18">
        <v>69460.799499999994</v>
      </c>
      <c r="U165" s="18">
        <v>70116.135999999999</v>
      </c>
      <c r="V165" s="18">
        <v>59598.715600000003</v>
      </c>
      <c r="W165" s="18">
        <v>9862.0839000000105</v>
      </c>
      <c r="X165" s="18">
        <v>6903.4587300000103</v>
      </c>
      <c r="Y165" s="18">
        <v>1.0980000000000001</v>
      </c>
      <c r="Z165" s="18">
        <v>14237</v>
      </c>
      <c r="AA165" s="18">
        <v>76987.517328000002</v>
      </c>
      <c r="AB165" s="18">
        <v>76539.011153034095</v>
      </c>
      <c r="AC165" s="18">
        <v>5376.0631560745996</v>
      </c>
      <c r="AD165" s="18">
        <v>50.303282208641598</v>
      </c>
      <c r="AE165" s="18">
        <v>716168</v>
      </c>
      <c r="AF165" s="18"/>
      <c r="AG165" s="18"/>
    </row>
    <row r="166" spans="1:33">
      <c r="A166" s="18" t="s">
        <v>774</v>
      </c>
      <c r="B166" s="18" t="s">
        <v>796</v>
      </c>
      <c r="C166" s="18" t="s">
        <v>464</v>
      </c>
      <c r="D166" s="18">
        <v>92423.047999999995</v>
      </c>
      <c r="E166" s="18">
        <v>7162</v>
      </c>
      <c r="F166" s="18">
        <v>99585.047999999995</v>
      </c>
      <c r="G166" s="18">
        <v>48159</v>
      </c>
      <c r="H166" s="18">
        <v>16198</v>
      </c>
      <c r="I166" s="18">
        <v>4853</v>
      </c>
      <c r="J166" s="18">
        <v>0</v>
      </c>
      <c r="K166" s="18">
        <v>4123</v>
      </c>
      <c r="L166" s="18">
        <v>31</v>
      </c>
      <c r="M166" s="18">
        <v>4817</v>
      </c>
      <c r="N166" s="18">
        <v>7162</v>
      </c>
      <c r="O166" s="18">
        <v>2531</v>
      </c>
      <c r="P166" s="18">
        <v>67013.248500000002</v>
      </c>
      <c r="Q166" s="18">
        <v>21397.9</v>
      </c>
      <c r="R166" s="18">
        <v>-6272.15</v>
      </c>
      <c r="S166" s="18">
        <v>5268.81</v>
      </c>
      <c r="T166" s="18">
        <v>87407.808499999999</v>
      </c>
      <c r="U166" s="18">
        <v>99585.047999999995</v>
      </c>
      <c r="V166" s="18">
        <v>84647.290800000002</v>
      </c>
      <c r="W166" s="18">
        <v>2760.5177000000099</v>
      </c>
      <c r="X166" s="18">
        <v>1932.36239000001</v>
      </c>
      <c r="Y166" s="18">
        <v>1.0189999999999999</v>
      </c>
      <c r="Z166" s="18">
        <v>14406</v>
      </c>
      <c r="AA166" s="18">
        <v>101477.163912</v>
      </c>
      <c r="AB166" s="18">
        <v>100885.988404435</v>
      </c>
      <c r="AC166" s="18">
        <v>7003.0534780254602</v>
      </c>
      <c r="AD166" s="18">
        <v>1677.2936041595101</v>
      </c>
      <c r="AE166" s="18">
        <v>24163092</v>
      </c>
      <c r="AF166" s="18"/>
      <c r="AG166" s="18"/>
    </row>
    <row r="167" spans="1:33">
      <c r="A167" s="18" t="s">
        <v>774</v>
      </c>
      <c r="B167" s="18" t="s">
        <v>797</v>
      </c>
      <c r="C167" s="18" t="s">
        <v>465</v>
      </c>
      <c r="D167" s="18">
        <v>151510.68299999999</v>
      </c>
      <c r="E167" s="18">
        <v>12223</v>
      </c>
      <c r="F167" s="18">
        <v>163733.68299999999</v>
      </c>
      <c r="G167" s="18">
        <v>91520</v>
      </c>
      <c r="H167" s="18">
        <v>4545</v>
      </c>
      <c r="I167" s="18">
        <v>6287</v>
      </c>
      <c r="J167" s="18">
        <v>0</v>
      </c>
      <c r="K167" s="18">
        <v>995</v>
      </c>
      <c r="L167" s="18">
        <v>741</v>
      </c>
      <c r="M167" s="18">
        <v>28267</v>
      </c>
      <c r="N167" s="18">
        <v>12223</v>
      </c>
      <c r="O167" s="18">
        <v>60</v>
      </c>
      <c r="P167" s="18">
        <v>127350.08</v>
      </c>
      <c r="Q167" s="18">
        <v>10052.950000000001</v>
      </c>
      <c r="R167" s="18">
        <v>-24707.8</v>
      </c>
      <c r="S167" s="18">
        <v>5584.16</v>
      </c>
      <c r="T167" s="18">
        <v>118279.39</v>
      </c>
      <c r="U167" s="18">
        <v>163733.68299999999</v>
      </c>
      <c r="V167" s="18">
        <v>139173.63055</v>
      </c>
      <c r="W167" s="18">
        <v>-20894.240549999999</v>
      </c>
      <c r="X167" s="18">
        <v>-14625.968385</v>
      </c>
      <c r="Y167" s="18">
        <v>0.91100000000000003</v>
      </c>
      <c r="Z167" s="18">
        <v>24532</v>
      </c>
      <c r="AA167" s="18">
        <v>149161.385213</v>
      </c>
      <c r="AB167" s="18">
        <v>148292.41574033201</v>
      </c>
      <c r="AC167" s="18">
        <v>6044.8563403037797</v>
      </c>
      <c r="AD167" s="18">
        <v>719.09646643782298</v>
      </c>
      <c r="AE167" s="18">
        <v>17640875</v>
      </c>
      <c r="AF167" s="18"/>
      <c r="AG167" s="18"/>
    </row>
    <row r="168" spans="1:33">
      <c r="A168" s="18" t="s">
        <v>774</v>
      </c>
      <c r="B168" s="18" t="s">
        <v>798</v>
      </c>
      <c r="C168" s="18" t="s">
        <v>466</v>
      </c>
      <c r="D168" s="18">
        <v>191034.50599999999</v>
      </c>
      <c r="E168" s="18">
        <v>19380</v>
      </c>
      <c r="F168" s="18">
        <v>210414.50599999999</v>
      </c>
      <c r="G168" s="18">
        <v>110019</v>
      </c>
      <c r="H168" s="18">
        <v>36771</v>
      </c>
      <c r="I168" s="18">
        <v>12746</v>
      </c>
      <c r="J168" s="18">
        <v>0</v>
      </c>
      <c r="K168" s="18">
        <v>11250</v>
      </c>
      <c r="L168" s="18">
        <v>3670</v>
      </c>
      <c r="M168" s="18">
        <v>13117</v>
      </c>
      <c r="N168" s="18">
        <v>19380</v>
      </c>
      <c r="O168" s="18">
        <v>109</v>
      </c>
      <c r="P168" s="18">
        <v>153091.43849999999</v>
      </c>
      <c r="Q168" s="18">
        <v>51651.95</v>
      </c>
      <c r="R168" s="18">
        <v>-14361.6</v>
      </c>
      <c r="S168" s="18">
        <v>14243.11</v>
      </c>
      <c r="T168" s="18">
        <v>204624.89850000001</v>
      </c>
      <c r="U168" s="18">
        <v>210414.50599999999</v>
      </c>
      <c r="V168" s="18">
        <v>178852.33009999999</v>
      </c>
      <c r="W168" s="18">
        <v>25772.5684</v>
      </c>
      <c r="X168" s="18">
        <v>18040.797879999998</v>
      </c>
      <c r="Y168" s="18">
        <v>1.0860000000000001</v>
      </c>
      <c r="Z168" s="18">
        <v>34920</v>
      </c>
      <c r="AA168" s="18">
        <v>228510.15351599999</v>
      </c>
      <c r="AB168" s="18">
        <v>227178.92192870699</v>
      </c>
      <c r="AC168" s="18">
        <v>6505.6965042584898</v>
      </c>
      <c r="AD168" s="18">
        <v>1179.9366303925301</v>
      </c>
      <c r="AE168" s="18">
        <v>41203387</v>
      </c>
      <c r="AF168" s="18"/>
      <c r="AG168" s="18"/>
    </row>
    <row r="169" spans="1:33">
      <c r="A169" s="18" t="s">
        <v>774</v>
      </c>
      <c r="B169" s="18" t="s">
        <v>799</v>
      </c>
      <c r="C169" s="18" t="s">
        <v>467</v>
      </c>
      <c r="D169" s="18">
        <v>76138.894</v>
      </c>
      <c r="E169" s="18">
        <v>3803</v>
      </c>
      <c r="F169" s="18">
        <v>79941.894</v>
      </c>
      <c r="G169" s="18">
        <v>47727</v>
      </c>
      <c r="H169" s="18">
        <v>2064</v>
      </c>
      <c r="I169" s="18">
        <v>3097</v>
      </c>
      <c r="J169" s="18">
        <v>0</v>
      </c>
      <c r="K169" s="18">
        <v>2860</v>
      </c>
      <c r="L169" s="18">
        <v>754</v>
      </c>
      <c r="M169" s="18">
        <v>14132</v>
      </c>
      <c r="N169" s="18">
        <v>3803</v>
      </c>
      <c r="O169" s="18">
        <v>679</v>
      </c>
      <c r="P169" s="18">
        <v>66412.120500000005</v>
      </c>
      <c r="Q169" s="18">
        <v>6817.85</v>
      </c>
      <c r="R169" s="18">
        <v>-13230.25</v>
      </c>
      <c r="S169" s="18">
        <v>830.11</v>
      </c>
      <c r="T169" s="18">
        <v>60829.830499999996</v>
      </c>
      <c r="U169" s="18">
        <v>79941.894</v>
      </c>
      <c r="V169" s="18">
        <v>67950.609899999996</v>
      </c>
      <c r="W169" s="18">
        <v>-7120.7793999999803</v>
      </c>
      <c r="X169" s="18">
        <v>-4984.54557999999</v>
      </c>
      <c r="Y169" s="18">
        <v>0.93799999999999994</v>
      </c>
      <c r="Z169" s="18">
        <v>9294</v>
      </c>
      <c r="AA169" s="18">
        <v>74985.496572000004</v>
      </c>
      <c r="AB169" s="18">
        <v>74548.653569229296</v>
      </c>
      <c r="AC169" s="18">
        <v>8021.1591961727199</v>
      </c>
      <c r="AD169" s="18">
        <v>2695.39932230676</v>
      </c>
      <c r="AE169" s="18">
        <v>25051041</v>
      </c>
      <c r="AF169" s="18"/>
      <c r="AG169" s="18"/>
    </row>
    <row r="170" spans="1:33">
      <c r="A170" s="18" t="s">
        <v>774</v>
      </c>
      <c r="B170" s="18" t="s">
        <v>800</v>
      </c>
      <c r="C170" s="18" t="s">
        <v>468</v>
      </c>
      <c r="D170" s="18">
        <v>55286.995999999999</v>
      </c>
      <c r="E170" s="18">
        <v>4921</v>
      </c>
      <c r="F170" s="18">
        <v>60207.995999999999</v>
      </c>
      <c r="G170" s="18">
        <v>32909</v>
      </c>
      <c r="H170" s="18">
        <v>12171</v>
      </c>
      <c r="I170" s="18">
        <v>1455</v>
      </c>
      <c r="J170" s="18">
        <v>0</v>
      </c>
      <c r="K170" s="18">
        <v>3000</v>
      </c>
      <c r="L170" s="18">
        <v>270</v>
      </c>
      <c r="M170" s="18">
        <v>9598</v>
      </c>
      <c r="N170" s="18">
        <v>4921</v>
      </c>
      <c r="O170" s="18">
        <v>0</v>
      </c>
      <c r="P170" s="18">
        <v>45792.873500000002</v>
      </c>
      <c r="Q170" s="18">
        <v>14132.1</v>
      </c>
      <c r="R170" s="18">
        <v>-8387.7999999999993</v>
      </c>
      <c r="S170" s="18">
        <v>2551.19</v>
      </c>
      <c r="T170" s="18">
        <v>54088.363499999999</v>
      </c>
      <c r="U170" s="18">
        <v>60207.995999999999</v>
      </c>
      <c r="V170" s="18">
        <v>51176.796600000001</v>
      </c>
      <c r="W170" s="18">
        <v>2911.5669000000098</v>
      </c>
      <c r="X170" s="18">
        <v>2038.09683</v>
      </c>
      <c r="Y170" s="18">
        <v>1.034</v>
      </c>
      <c r="Z170" s="18">
        <v>10560</v>
      </c>
      <c r="AA170" s="18">
        <v>62255.067863999997</v>
      </c>
      <c r="AB170" s="18">
        <v>61892.388518970998</v>
      </c>
      <c r="AC170" s="18">
        <v>5861.0216400540703</v>
      </c>
      <c r="AD170" s="18">
        <v>535.26176618811598</v>
      </c>
      <c r="AE170" s="18">
        <v>5652364</v>
      </c>
      <c r="AF170" s="18"/>
      <c r="AG170" s="18"/>
    </row>
    <row r="171" spans="1:33">
      <c r="A171" s="18" t="s">
        <v>774</v>
      </c>
      <c r="B171" s="18" t="s">
        <v>801</v>
      </c>
      <c r="C171" s="18" t="s">
        <v>469</v>
      </c>
      <c r="D171" s="18">
        <v>337197.43099999998</v>
      </c>
      <c r="E171" s="18">
        <v>24584</v>
      </c>
      <c r="F171" s="18">
        <v>361781.43099999998</v>
      </c>
      <c r="G171" s="18">
        <v>182491</v>
      </c>
      <c r="H171" s="18">
        <v>68780</v>
      </c>
      <c r="I171" s="18">
        <v>47105</v>
      </c>
      <c r="J171" s="18">
        <v>0</v>
      </c>
      <c r="K171" s="18">
        <v>7091</v>
      </c>
      <c r="L171" s="18">
        <v>41414</v>
      </c>
      <c r="M171" s="18">
        <v>19657</v>
      </c>
      <c r="N171" s="18">
        <v>24584</v>
      </c>
      <c r="O171" s="18">
        <v>3670</v>
      </c>
      <c r="P171" s="18">
        <v>253936.22649999999</v>
      </c>
      <c r="Q171" s="18">
        <v>104529.60000000001</v>
      </c>
      <c r="R171" s="18">
        <v>-55029.85</v>
      </c>
      <c r="S171" s="18">
        <v>17554.71</v>
      </c>
      <c r="T171" s="18">
        <v>320990.68650000001</v>
      </c>
      <c r="U171" s="18">
        <v>361781.43099999998</v>
      </c>
      <c r="V171" s="18">
        <v>307514.21635</v>
      </c>
      <c r="W171" s="18">
        <v>13476.470149999999</v>
      </c>
      <c r="X171" s="18">
        <v>9433.5291050000105</v>
      </c>
      <c r="Y171" s="18">
        <v>1.026</v>
      </c>
      <c r="Z171" s="18">
        <v>69981</v>
      </c>
      <c r="AA171" s="18">
        <v>371187.74820600002</v>
      </c>
      <c r="AB171" s="18">
        <v>369025.31976409</v>
      </c>
      <c r="AC171" s="18">
        <v>5273.2215853458802</v>
      </c>
      <c r="AD171" s="18">
        <v>-52.538288520074303</v>
      </c>
      <c r="AE171" s="18">
        <v>-3676682</v>
      </c>
      <c r="AF171" s="18"/>
      <c r="AG171" s="18"/>
    </row>
    <row r="172" spans="1:33">
      <c r="A172" s="18" t="s">
        <v>774</v>
      </c>
      <c r="B172" s="18" t="s">
        <v>802</v>
      </c>
      <c r="C172" s="18" t="s">
        <v>470</v>
      </c>
      <c r="D172" s="18">
        <v>63687.781000000003</v>
      </c>
      <c r="E172" s="18">
        <v>3845</v>
      </c>
      <c r="F172" s="18">
        <v>67532.781000000003</v>
      </c>
      <c r="G172" s="18">
        <v>52674</v>
      </c>
      <c r="H172" s="18">
        <v>8908</v>
      </c>
      <c r="I172" s="18">
        <v>1146</v>
      </c>
      <c r="J172" s="18">
        <v>2420</v>
      </c>
      <c r="K172" s="18">
        <v>2239</v>
      </c>
      <c r="L172" s="18">
        <v>176</v>
      </c>
      <c r="M172" s="18">
        <v>8499</v>
      </c>
      <c r="N172" s="18">
        <v>3845</v>
      </c>
      <c r="O172" s="18">
        <v>120</v>
      </c>
      <c r="P172" s="18">
        <v>73295.870999999999</v>
      </c>
      <c r="Q172" s="18">
        <v>12506.05</v>
      </c>
      <c r="R172" s="18">
        <v>-7475.75</v>
      </c>
      <c r="S172" s="18">
        <v>1823.42</v>
      </c>
      <c r="T172" s="18">
        <v>80149.591</v>
      </c>
      <c r="U172" s="18">
        <v>67532.781000000003</v>
      </c>
      <c r="V172" s="18">
        <v>57402.863850000002</v>
      </c>
      <c r="W172" s="18">
        <v>22746.727149999999</v>
      </c>
      <c r="X172" s="18">
        <v>15922.709005000001</v>
      </c>
      <c r="Y172" s="18">
        <v>1.236</v>
      </c>
      <c r="Z172" s="18">
        <v>15255</v>
      </c>
      <c r="AA172" s="18">
        <v>83470.517315999998</v>
      </c>
      <c r="AB172" s="18">
        <v>82984.243128402406</v>
      </c>
      <c r="AC172" s="18">
        <v>5439.8061703311996</v>
      </c>
      <c r="AD172" s="18">
        <v>114.046296465241</v>
      </c>
      <c r="AE172" s="18">
        <v>1739776</v>
      </c>
      <c r="AF172" s="18"/>
      <c r="AG172" s="18"/>
    </row>
    <row r="173" spans="1:33">
      <c r="A173" s="18" t="s">
        <v>774</v>
      </c>
      <c r="B173" s="18" t="s">
        <v>803</v>
      </c>
      <c r="C173" s="18" t="s">
        <v>471</v>
      </c>
      <c r="D173" s="18">
        <v>176107.12</v>
      </c>
      <c r="E173" s="18">
        <v>13554</v>
      </c>
      <c r="F173" s="18">
        <v>189661.12</v>
      </c>
      <c r="G173" s="18">
        <v>115426</v>
      </c>
      <c r="H173" s="18">
        <v>32698</v>
      </c>
      <c r="I173" s="18">
        <v>6041</v>
      </c>
      <c r="J173" s="18">
        <v>0</v>
      </c>
      <c r="K173" s="18">
        <v>7567</v>
      </c>
      <c r="L173" s="18">
        <v>4695</v>
      </c>
      <c r="M173" s="18">
        <v>27968</v>
      </c>
      <c r="N173" s="18">
        <v>13554</v>
      </c>
      <c r="O173" s="18">
        <v>1961</v>
      </c>
      <c r="P173" s="18">
        <v>160615.27900000001</v>
      </c>
      <c r="Q173" s="18">
        <v>39360.1</v>
      </c>
      <c r="R173" s="18">
        <v>-29430.400000000001</v>
      </c>
      <c r="S173" s="18">
        <v>6766.34</v>
      </c>
      <c r="T173" s="18">
        <v>177311.31899999999</v>
      </c>
      <c r="U173" s="18">
        <v>189661.12</v>
      </c>
      <c r="V173" s="18">
        <v>161211.95199999999</v>
      </c>
      <c r="W173" s="18">
        <v>16099.367</v>
      </c>
      <c r="X173" s="18">
        <v>11269.5569</v>
      </c>
      <c r="Y173" s="18">
        <v>1.0589999999999999</v>
      </c>
      <c r="Z173" s="18">
        <v>39498</v>
      </c>
      <c r="AA173" s="18">
        <v>200851.12607999999</v>
      </c>
      <c r="AB173" s="18">
        <v>199681.02768714001</v>
      </c>
      <c r="AC173" s="18">
        <v>5055.4718640726196</v>
      </c>
      <c r="AD173" s="18">
        <v>-270.28800979333698</v>
      </c>
      <c r="AE173" s="18">
        <v>-10675836</v>
      </c>
      <c r="AF173" s="18"/>
      <c r="AG173" s="18"/>
    </row>
    <row r="174" spans="1:33">
      <c r="A174" s="18" t="s">
        <v>774</v>
      </c>
      <c r="B174" s="18" t="s">
        <v>804</v>
      </c>
      <c r="C174" s="18" t="s">
        <v>472</v>
      </c>
      <c r="D174" s="18">
        <v>79682.039000000004</v>
      </c>
      <c r="E174" s="18">
        <v>11845</v>
      </c>
      <c r="F174" s="18">
        <v>91527.039000000004</v>
      </c>
      <c r="G174" s="18">
        <v>78891</v>
      </c>
      <c r="H174" s="18">
        <v>3618</v>
      </c>
      <c r="I174" s="18">
        <v>1153</v>
      </c>
      <c r="J174" s="18">
        <v>4262</v>
      </c>
      <c r="K174" s="18">
        <v>0</v>
      </c>
      <c r="L174" s="18">
        <v>357</v>
      </c>
      <c r="M174" s="18">
        <v>32475</v>
      </c>
      <c r="N174" s="18">
        <v>11845</v>
      </c>
      <c r="O174" s="18">
        <v>4361</v>
      </c>
      <c r="P174" s="18">
        <v>109776.8265</v>
      </c>
      <c r="Q174" s="18">
        <v>7678.05</v>
      </c>
      <c r="R174" s="18">
        <v>-31614.05</v>
      </c>
      <c r="S174" s="18">
        <v>4547.5</v>
      </c>
      <c r="T174" s="18">
        <v>90388.326499999996</v>
      </c>
      <c r="U174" s="18">
        <v>91527.039000000004</v>
      </c>
      <c r="V174" s="18">
        <v>77797.98315</v>
      </c>
      <c r="W174" s="18">
        <v>12590.343349999999</v>
      </c>
      <c r="X174" s="18">
        <v>8813.2403450000002</v>
      </c>
      <c r="Y174" s="18">
        <v>1.0960000000000001</v>
      </c>
      <c r="Z174" s="18">
        <v>18725</v>
      </c>
      <c r="AA174" s="18">
        <v>100313.634744</v>
      </c>
      <c r="AB174" s="18">
        <v>99729.237608237396</v>
      </c>
      <c r="AC174" s="18">
        <v>5325.9939977696904</v>
      </c>
      <c r="AD174" s="18">
        <v>0.234123903726868</v>
      </c>
      <c r="AE174" s="18">
        <v>4384</v>
      </c>
      <c r="AF174" s="18"/>
      <c r="AG174" s="18"/>
    </row>
    <row r="175" spans="1:33">
      <c r="A175" s="18" t="s">
        <v>774</v>
      </c>
      <c r="B175" s="18" t="s">
        <v>805</v>
      </c>
      <c r="C175" s="18" t="s">
        <v>473</v>
      </c>
      <c r="D175" s="18">
        <v>343492.473</v>
      </c>
      <c r="E175" s="18">
        <v>34615</v>
      </c>
      <c r="F175" s="18">
        <v>378107.473</v>
      </c>
      <c r="G175" s="18">
        <v>217862</v>
      </c>
      <c r="H175" s="18">
        <v>32434</v>
      </c>
      <c r="I175" s="18">
        <v>9322</v>
      </c>
      <c r="J175" s="18">
        <v>0</v>
      </c>
      <c r="K175" s="18">
        <v>5311</v>
      </c>
      <c r="L175" s="18">
        <v>1956</v>
      </c>
      <c r="M175" s="18">
        <v>76367</v>
      </c>
      <c r="N175" s="18">
        <v>34615</v>
      </c>
      <c r="O175" s="18">
        <v>574</v>
      </c>
      <c r="P175" s="18">
        <v>303154.973</v>
      </c>
      <c r="Q175" s="18">
        <v>40006.949999999997</v>
      </c>
      <c r="R175" s="18">
        <v>-67062.45</v>
      </c>
      <c r="S175" s="18">
        <v>16440.36</v>
      </c>
      <c r="T175" s="18">
        <v>292539.83299999998</v>
      </c>
      <c r="U175" s="18">
        <v>378107.473</v>
      </c>
      <c r="V175" s="18">
        <v>321391.35204999999</v>
      </c>
      <c r="W175" s="18">
        <v>-28851.519049999999</v>
      </c>
      <c r="X175" s="18">
        <v>-20196.063334999999</v>
      </c>
      <c r="Y175" s="18">
        <v>0.94699999999999995</v>
      </c>
      <c r="Z175" s="18">
        <v>56800</v>
      </c>
      <c r="AA175" s="18">
        <v>358067.776931</v>
      </c>
      <c r="AB175" s="18">
        <v>355981.781504941</v>
      </c>
      <c r="AC175" s="18">
        <v>6267.2848856503597</v>
      </c>
      <c r="AD175" s="18">
        <v>941.525011784404</v>
      </c>
      <c r="AE175" s="18">
        <v>53478621</v>
      </c>
      <c r="AF175" s="18"/>
      <c r="AG175" s="18"/>
    </row>
    <row r="176" spans="1:33">
      <c r="A176" s="18" t="s">
        <v>774</v>
      </c>
      <c r="B176" s="18" t="s">
        <v>806</v>
      </c>
      <c r="C176" s="18" t="s">
        <v>474</v>
      </c>
      <c r="D176" s="18">
        <v>32272.195</v>
      </c>
      <c r="E176" s="18">
        <v>3588</v>
      </c>
      <c r="F176" s="18">
        <v>35860.195</v>
      </c>
      <c r="G176" s="18">
        <v>18000</v>
      </c>
      <c r="H176" s="18">
        <v>7319</v>
      </c>
      <c r="I176" s="18">
        <v>329</v>
      </c>
      <c r="J176" s="18">
        <v>0</v>
      </c>
      <c r="K176" s="18">
        <v>1812</v>
      </c>
      <c r="L176" s="18">
        <v>0</v>
      </c>
      <c r="M176" s="18">
        <v>6206</v>
      </c>
      <c r="N176" s="18">
        <v>3588</v>
      </c>
      <c r="O176" s="18">
        <v>32</v>
      </c>
      <c r="P176" s="18">
        <v>25047</v>
      </c>
      <c r="Q176" s="18">
        <v>8041</v>
      </c>
      <c r="R176" s="18">
        <v>-5302.3</v>
      </c>
      <c r="S176" s="18">
        <v>1994.78</v>
      </c>
      <c r="T176" s="18">
        <v>29780.48</v>
      </c>
      <c r="U176" s="18">
        <v>35860.195</v>
      </c>
      <c r="V176" s="18">
        <v>30481.16575</v>
      </c>
      <c r="W176" s="18">
        <v>-700.68575000000101</v>
      </c>
      <c r="X176" s="18">
        <v>-490.48002500000001</v>
      </c>
      <c r="Y176" s="18">
        <v>0.98599999999999999</v>
      </c>
      <c r="Z176" s="18">
        <v>9133</v>
      </c>
      <c r="AA176" s="18">
        <v>35358.152269999999</v>
      </c>
      <c r="AB176" s="18">
        <v>35152.166284493796</v>
      </c>
      <c r="AC176" s="18">
        <v>3848.9178018716598</v>
      </c>
      <c r="AD176" s="18">
        <v>-1476.8420719943001</v>
      </c>
      <c r="AE176" s="18">
        <v>-13487999</v>
      </c>
      <c r="AF176" s="18"/>
      <c r="AG176" s="18"/>
    </row>
    <row r="177" spans="1:33">
      <c r="A177" s="18" t="s">
        <v>774</v>
      </c>
      <c r="B177" s="18" t="s">
        <v>807</v>
      </c>
      <c r="C177" s="18" t="s">
        <v>475</v>
      </c>
      <c r="D177" s="18">
        <v>123377.59600000001</v>
      </c>
      <c r="E177" s="18">
        <v>8401</v>
      </c>
      <c r="F177" s="18">
        <v>131778.59599999999</v>
      </c>
      <c r="G177" s="18">
        <v>89763</v>
      </c>
      <c r="H177" s="18">
        <v>18409</v>
      </c>
      <c r="I177" s="18">
        <v>4214</v>
      </c>
      <c r="J177" s="18">
        <v>0</v>
      </c>
      <c r="K177" s="18">
        <v>7478</v>
      </c>
      <c r="L177" s="18">
        <v>2496</v>
      </c>
      <c r="M177" s="18">
        <v>12085</v>
      </c>
      <c r="N177" s="18">
        <v>8401</v>
      </c>
      <c r="O177" s="18">
        <v>3761</v>
      </c>
      <c r="P177" s="18">
        <v>124905.2145</v>
      </c>
      <c r="Q177" s="18">
        <v>25585.85</v>
      </c>
      <c r="R177" s="18">
        <v>-15590.7</v>
      </c>
      <c r="S177" s="18">
        <v>5086.3999999999996</v>
      </c>
      <c r="T177" s="18">
        <v>139986.76449999999</v>
      </c>
      <c r="U177" s="18">
        <v>131778.59599999999</v>
      </c>
      <c r="V177" s="18">
        <v>112011.8066</v>
      </c>
      <c r="W177" s="18">
        <v>27974.957900000001</v>
      </c>
      <c r="X177" s="18">
        <v>19582.470529999999</v>
      </c>
      <c r="Y177" s="18">
        <v>1.149</v>
      </c>
      <c r="Z177" s="18">
        <v>26977</v>
      </c>
      <c r="AA177" s="18">
        <v>151413.60680400001</v>
      </c>
      <c r="AB177" s="18">
        <v>150531.51656414801</v>
      </c>
      <c r="AC177" s="18">
        <v>5579.9946830317704</v>
      </c>
      <c r="AD177" s="18">
        <v>254.23480916581499</v>
      </c>
      <c r="AE177" s="18">
        <v>6858492</v>
      </c>
      <c r="AF177" s="18"/>
      <c r="AG177" s="18"/>
    </row>
    <row r="178" spans="1:33">
      <c r="A178" s="18" t="s">
        <v>774</v>
      </c>
      <c r="B178" s="18" t="s">
        <v>808</v>
      </c>
      <c r="C178" s="18" t="s">
        <v>476</v>
      </c>
      <c r="D178" s="18">
        <v>54650.228999999999</v>
      </c>
      <c r="E178" s="18">
        <v>5386</v>
      </c>
      <c r="F178" s="18">
        <v>60036.228999999999</v>
      </c>
      <c r="G178" s="18">
        <v>28299</v>
      </c>
      <c r="H178" s="18">
        <v>9652</v>
      </c>
      <c r="I178" s="18">
        <v>311</v>
      </c>
      <c r="J178" s="18">
        <v>0</v>
      </c>
      <c r="K178" s="18">
        <v>2254</v>
      </c>
      <c r="L178" s="18">
        <v>212</v>
      </c>
      <c r="M178" s="18">
        <v>6548</v>
      </c>
      <c r="N178" s="18">
        <v>5386</v>
      </c>
      <c r="O178" s="18">
        <v>0</v>
      </c>
      <c r="P178" s="18">
        <v>39378.058499999999</v>
      </c>
      <c r="Q178" s="18">
        <v>10384.450000000001</v>
      </c>
      <c r="R178" s="18">
        <v>-5746</v>
      </c>
      <c r="S178" s="18">
        <v>3464.94</v>
      </c>
      <c r="T178" s="18">
        <v>47481.448499999999</v>
      </c>
      <c r="U178" s="18">
        <v>60036.228999999999</v>
      </c>
      <c r="V178" s="18">
        <v>51030.794650000003</v>
      </c>
      <c r="W178" s="18">
        <v>-3549.3461499999999</v>
      </c>
      <c r="X178" s="18">
        <v>-2484.5423049999999</v>
      </c>
      <c r="Y178" s="18">
        <v>0.95899999999999996</v>
      </c>
      <c r="Z178" s="18">
        <v>13270</v>
      </c>
      <c r="AA178" s="18">
        <v>57574.743610999998</v>
      </c>
      <c r="AB178" s="18">
        <v>57239.330430684102</v>
      </c>
      <c r="AC178" s="18">
        <v>4313.4386157259996</v>
      </c>
      <c r="AD178" s="18">
        <v>-1012.32125813996</v>
      </c>
      <c r="AE178" s="18">
        <v>-13433503</v>
      </c>
      <c r="AF178" s="18"/>
      <c r="AG178" s="18"/>
    </row>
    <row r="179" spans="1:33">
      <c r="A179" s="18" t="s">
        <v>774</v>
      </c>
      <c r="B179" s="18" t="s">
        <v>809</v>
      </c>
      <c r="C179" s="18" t="s">
        <v>477</v>
      </c>
      <c r="D179" s="18">
        <v>41509.614000000001</v>
      </c>
      <c r="E179" s="18">
        <v>7204</v>
      </c>
      <c r="F179" s="18">
        <v>48713.614000000001</v>
      </c>
      <c r="G179" s="18">
        <v>30639</v>
      </c>
      <c r="H179" s="18">
        <v>10384</v>
      </c>
      <c r="I179" s="18">
        <v>1816</v>
      </c>
      <c r="J179" s="18">
        <v>0</v>
      </c>
      <c r="K179" s="18">
        <v>2361</v>
      </c>
      <c r="L179" s="18">
        <v>1088</v>
      </c>
      <c r="M179" s="18">
        <v>7869</v>
      </c>
      <c r="N179" s="18">
        <v>7204</v>
      </c>
      <c r="O179" s="18">
        <v>199</v>
      </c>
      <c r="P179" s="18">
        <v>42634.1685</v>
      </c>
      <c r="Q179" s="18">
        <v>12376.85</v>
      </c>
      <c r="R179" s="18">
        <v>-7782.6</v>
      </c>
      <c r="S179" s="18">
        <v>4785.67</v>
      </c>
      <c r="T179" s="18">
        <v>52014.088499999998</v>
      </c>
      <c r="U179" s="18">
        <v>48713.614000000001</v>
      </c>
      <c r="V179" s="18">
        <v>41406.571900000003</v>
      </c>
      <c r="W179" s="18">
        <v>10607.516600000001</v>
      </c>
      <c r="X179" s="18">
        <v>7425.2616200000002</v>
      </c>
      <c r="Y179" s="18">
        <v>1.1519999999999999</v>
      </c>
      <c r="Z179" s="18">
        <v>10745</v>
      </c>
      <c r="AA179" s="18">
        <v>56118.083328000001</v>
      </c>
      <c r="AB179" s="18">
        <v>55791.1562134052</v>
      </c>
      <c r="AC179" s="18">
        <v>5192.2900152075599</v>
      </c>
      <c r="AD179" s="18">
        <v>-133.46985865840099</v>
      </c>
      <c r="AE179" s="18">
        <v>-1434134</v>
      </c>
      <c r="AF179" s="18"/>
      <c r="AG179" s="18"/>
    </row>
    <row r="180" spans="1:33">
      <c r="A180" s="18" t="s">
        <v>774</v>
      </c>
      <c r="B180" s="18" t="s">
        <v>810</v>
      </c>
      <c r="C180" s="18" t="s">
        <v>478</v>
      </c>
      <c r="D180" s="18">
        <v>55977.622000000003</v>
      </c>
      <c r="E180" s="18">
        <v>3420</v>
      </c>
      <c r="F180" s="18">
        <v>59397.622000000003</v>
      </c>
      <c r="G180" s="18">
        <v>45289</v>
      </c>
      <c r="H180" s="18">
        <v>12531</v>
      </c>
      <c r="I180" s="18">
        <v>1704</v>
      </c>
      <c r="J180" s="18">
        <v>0</v>
      </c>
      <c r="K180" s="18">
        <v>3708</v>
      </c>
      <c r="L180" s="18">
        <v>489</v>
      </c>
      <c r="M180" s="18">
        <v>11019</v>
      </c>
      <c r="N180" s="18">
        <v>3420</v>
      </c>
      <c r="O180" s="18">
        <v>205</v>
      </c>
      <c r="P180" s="18">
        <v>63019.643499999998</v>
      </c>
      <c r="Q180" s="18">
        <v>15251.55</v>
      </c>
      <c r="R180" s="18">
        <v>-9956.0499999999993</v>
      </c>
      <c r="S180" s="18">
        <v>1033.77</v>
      </c>
      <c r="T180" s="18">
        <v>69348.913499999995</v>
      </c>
      <c r="U180" s="18">
        <v>59397.622000000003</v>
      </c>
      <c r="V180" s="18">
        <v>50487.9787</v>
      </c>
      <c r="W180" s="18">
        <v>18860.934799999999</v>
      </c>
      <c r="X180" s="18">
        <v>13202.65436</v>
      </c>
      <c r="Y180" s="18">
        <v>1.222</v>
      </c>
      <c r="Z180" s="18">
        <v>12904</v>
      </c>
      <c r="AA180" s="18">
        <v>72583.894084</v>
      </c>
      <c r="AB180" s="18">
        <v>72161.042096695994</v>
      </c>
      <c r="AC180" s="18">
        <v>5592.1452337799101</v>
      </c>
      <c r="AD180" s="18">
        <v>266.38535991395503</v>
      </c>
      <c r="AE180" s="18">
        <v>3437437</v>
      </c>
      <c r="AF180" s="18"/>
      <c r="AG180" s="18"/>
    </row>
    <row r="181" spans="1:33">
      <c r="A181" s="18" t="s">
        <v>774</v>
      </c>
      <c r="B181" s="18" t="s">
        <v>811</v>
      </c>
      <c r="C181" s="18" t="s">
        <v>479</v>
      </c>
      <c r="D181" s="18">
        <v>60014.027000000002</v>
      </c>
      <c r="E181" s="18">
        <v>6607</v>
      </c>
      <c r="F181" s="18">
        <v>66621.027000000002</v>
      </c>
      <c r="G181" s="18">
        <v>24402</v>
      </c>
      <c r="H181" s="18">
        <v>2970</v>
      </c>
      <c r="I181" s="18">
        <v>7409</v>
      </c>
      <c r="J181" s="18">
        <v>0</v>
      </c>
      <c r="K181" s="18">
        <v>521</v>
      </c>
      <c r="L181" s="18">
        <v>0</v>
      </c>
      <c r="M181" s="18">
        <v>10649</v>
      </c>
      <c r="N181" s="18">
        <v>6607</v>
      </c>
      <c r="O181" s="18">
        <v>570</v>
      </c>
      <c r="P181" s="18">
        <v>33955.383000000002</v>
      </c>
      <c r="Q181" s="18">
        <v>9265</v>
      </c>
      <c r="R181" s="18">
        <v>-9536.15</v>
      </c>
      <c r="S181" s="18">
        <v>3805.62</v>
      </c>
      <c r="T181" s="18">
        <v>37489.853000000003</v>
      </c>
      <c r="U181" s="18">
        <v>66621.027000000002</v>
      </c>
      <c r="V181" s="18">
        <v>56627.872949999997</v>
      </c>
      <c r="W181" s="18">
        <v>-19138.019950000002</v>
      </c>
      <c r="X181" s="18">
        <v>-13396.613965</v>
      </c>
      <c r="Y181" s="18">
        <v>0.79900000000000004</v>
      </c>
      <c r="Z181" s="18">
        <v>11256</v>
      </c>
      <c r="AA181" s="18">
        <v>53230.200573000002</v>
      </c>
      <c r="AB181" s="18">
        <v>52920.097396793499</v>
      </c>
      <c r="AC181" s="18">
        <v>4701.5011901913203</v>
      </c>
      <c r="AD181" s="18">
        <v>-624.25868367463795</v>
      </c>
      <c r="AE181" s="18">
        <v>-7026656</v>
      </c>
      <c r="AF181" s="18"/>
      <c r="AG181" s="18"/>
    </row>
    <row r="182" spans="1:33">
      <c r="A182" s="18" t="s">
        <v>774</v>
      </c>
      <c r="B182" s="18" t="s">
        <v>812</v>
      </c>
      <c r="C182" s="18" t="s">
        <v>480</v>
      </c>
      <c r="D182" s="18">
        <v>70395.673999999999</v>
      </c>
      <c r="E182" s="18">
        <v>6816</v>
      </c>
      <c r="F182" s="18">
        <v>77211.673999999999</v>
      </c>
      <c r="G182" s="18">
        <v>36511</v>
      </c>
      <c r="H182" s="18">
        <v>11233</v>
      </c>
      <c r="I182" s="18">
        <v>731</v>
      </c>
      <c r="J182" s="18">
        <v>0</v>
      </c>
      <c r="K182" s="18">
        <v>2543</v>
      </c>
      <c r="L182" s="18">
        <v>18</v>
      </c>
      <c r="M182" s="18">
        <v>5254</v>
      </c>
      <c r="N182" s="18">
        <v>6816</v>
      </c>
      <c r="O182" s="18">
        <v>0</v>
      </c>
      <c r="P182" s="18">
        <v>50805.056499999999</v>
      </c>
      <c r="Q182" s="18">
        <v>12330.95</v>
      </c>
      <c r="R182" s="18">
        <v>-4481.2</v>
      </c>
      <c r="S182" s="18">
        <v>4900.42</v>
      </c>
      <c r="T182" s="18">
        <v>63555.226499999997</v>
      </c>
      <c r="U182" s="18">
        <v>77211.673999999999</v>
      </c>
      <c r="V182" s="18">
        <v>65629.922900000005</v>
      </c>
      <c r="W182" s="18">
        <v>-2074.6963999999898</v>
      </c>
      <c r="X182" s="18">
        <v>-1452.28748</v>
      </c>
      <c r="Y182" s="18">
        <v>0.98099999999999998</v>
      </c>
      <c r="Z182" s="18">
        <v>12833</v>
      </c>
      <c r="AA182" s="18">
        <v>75744.652193999995</v>
      </c>
      <c r="AB182" s="18">
        <v>75303.386578368794</v>
      </c>
      <c r="AC182" s="18">
        <v>5867.9487710098101</v>
      </c>
      <c r="AD182" s="18">
        <v>542.18889714384704</v>
      </c>
      <c r="AE182" s="18">
        <v>6957910</v>
      </c>
      <c r="AF182" s="18"/>
      <c r="AG182" s="18"/>
    </row>
    <row r="183" spans="1:33">
      <c r="A183" s="18" t="s">
        <v>774</v>
      </c>
      <c r="B183" s="18" t="s">
        <v>813</v>
      </c>
      <c r="C183" s="18" t="s">
        <v>481</v>
      </c>
      <c r="D183" s="18">
        <v>81138.141000000003</v>
      </c>
      <c r="E183" s="18">
        <v>8660</v>
      </c>
      <c r="F183" s="18">
        <v>89798.141000000003</v>
      </c>
      <c r="G183" s="18">
        <v>48897</v>
      </c>
      <c r="H183" s="18">
        <v>17434</v>
      </c>
      <c r="I183" s="18">
        <v>1388</v>
      </c>
      <c r="J183" s="18">
        <v>0</v>
      </c>
      <c r="K183" s="18">
        <v>3702</v>
      </c>
      <c r="L183" s="18">
        <v>1503</v>
      </c>
      <c r="M183" s="18">
        <v>14449</v>
      </c>
      <c r="N183" s="18">
        <v>8660</v>
      </c>
      <c r="O183" s="18">
        <v>1043</v>
      </c>
      <c r="P183" s="18">
        <v>68040.175499999998</v>
      </c>
      <c r="Q183" s="18">
        <v>19145.400000000001</v>
      </c>
      <c r="R183" s="18">
        <v>-14445.75</v>
      </c>
      <c r="S183" s="18">
        <v>4904.67</v>
      </c>
      <c r="T183" s="18">
        <v>77644.495500000005</v>
      </c>
      <c r="U183" s="18">
        <v>89798.141000000003</v>
      </c>
      <c r="V183" s="18">
        <v>76328.419850000006</v>
      </c>
      <c r="W183" s="18">
        <v>1316.07564999998</v>
      </c>
      <c r="X183" s="18">
        <v>921.25295499998902</v>
      </c>
      <c r="Y183" s="18">
        <v>1.01</v>
      </c>
      <c r="Z183" s="18">
        <v>16145</v>
      </c>
      <c r="AA183" s="18">
        <v>90696.122409999996</v>
      </c>
      <c r="AB183" s="18">
        <v>90167.754015250495</v>
      </c>
      <c r="AC183" s="18">
        <v>5584.8717259368505</v>
      </c>
      <c r="AD183" s="18">
        <v>259.11185207089102</v>
      </c>
      <c r="AE183" s="18">
        <v>4183361</v>
      </c>
      <c r="AF183" s="18"/>
      <c r="AG183" s="18"/>
    </row>
    <row r="184" spans="1:33">
      <c r="A184" s="18" t="s">
        <v>774</v>
      </c>
      <c r="B184" s="18" t="s">
        <v>814</v>
      </c>
      <c r="C184" s="18" t="s">
        <v>482</v>
      </c>
      <c r="D184" s="18">
        <v>63813.021999999997</v>
      </c>
      <c r="E184" s="18">
        <v>4984</v>
      </c>
      <c r="F184" s="18">
        <v>68797.021999999997</v>
      </c>
      <c r="G184" s="18">
        <v>41685</v>
      </c>
      <c r="H184" s="18">
        <v>3068</v>
      </c>
      <c r="I184" s="18">
        <v>1025</v>
      </c>
      <c r="J184" s="18">
        <v>0</v>
      </c>
      <c r="K184" s="18">
        <v>2882</v>
      </c>
      <c r="L184" s="18">
        <v>138</v>
      </c>
      <c r="M184" s="18">
        <v>7821</v>
      </c>
      <c r="N184" s="18">
        <v>4984</v>
      </c>
      <c r="O184" s="18">
        <v>522</v>
      </c>
      <c r="P184" s="18">
        <v>58004.677499999998</v>
      </c>
      <c r="Q184" s="18">
        <v>5928.75</v>
      </c>
      <c r="R184" s="18">
        <v>-7208.85</v>
      </c>
      <c r="S184" s="18">
        <v>2906.83</v>
      </c>
      <c r="T184" s="18">
        <v>59631.407500000001</v>
      </c>
      <c r="U184" s="18">
        <v>68797.021999999997</v>
      </c>
      <c r="V184" s="18">
        <v>58477.468699999998</v>
      </c>
      <c r="W184" s="18">
        <v>1153.9387999999999</v>
      </c>
      <c r="X184" s="18">
        <v>807.75716000000205</v>
      </c>
      <c r="Y184" s="18">
        <v>1.012</v>
      </c>
      <c r="Z184" s="18">
        <v>11868</v>
      </c>
      <c r="AA184" s="18">
        <v>69622.586263999998</v>
      </c>
      <c r="AB184" s="18">
        <v>69216.985967481</v>
      </c>
      <c r="AC184" s="18">
        <v>5832.2367684092496</v>
      </c>
      <c r="AD184" s="18">
        <v>506.476894543291</v>
      </c>
      <c r="AE184" s="18">
        <v>6010868</v>
      </c>
      <c r="AF184" s="18"/>
      <c r="AG184" s="18"/>
    </row>
    <row r="185" spans="1:33">
      <c r="A185" s="18" t="s">
        <v>774</v>
      </c>
      <c r="B185" s="18" t="s">
        <v>815</v>
      </c>
      <c r="C185" s="18" t="s">
        <v>483</v>
      </c>
      <c r="D185" s="18">
        <v>304800.91800000001</v>
      </c>
      <c r="E185" s="18">
        <v>28738</v>
      </c>
      <c r="F185" s="18">
        <v>333538.91800000001</v>
      </c>
      <c r="G185" s="18">
        <v>186599</v>
      </c>
      <c r="H185" s="18">
        <v>74086</v>
      </c>
      <c r="I185" s="18">
        <v>6381</v>
      </c>
      <c r="J185" s="18">
        <v>0</v>
      </c>
      <c r="K185" s="18">
        <v>8585</v>
      </c>
      <c r="L185" s="18">
        <v>4892</v>
      </c>
      <c r="M185" s="18">
        <v>43826</v>
      </c>
      <c r="N185" s="18">
        <v>28738</v>
      </c>
      <c r="O185" s="18">
        <v>638</v>
      </c>
      <c r="P185" s="18">
        <v>259652.5085</v>
      </c>
      <c r="Q185" s="18">
        <v>75694.2</v>
      </c>
      <c r="R185" s="18">
        <v>-41952.6</v>
      </c>
      <c r="S185" s="18">
        <v>16976.88</v>
      </c>
      <c r="T185" s="18">
        <v>310370.98849999998</v>
      </c>
      <c r="U185" s="18">
        <v>333538.91800000001</v>
      </c>
      <c r="V185" s="18">
        <v>283508.08029999997</v>
      </c>
      <c r="W185" s="18">
        <v>26862.9082000001</v>
      </c>
      <c r="X185" s="18">
        <v>18804.035739999999</v>
      </c>
      <c r="Y185" s="18">
        <v>1.056</v>
      </c>
      <c r="Z185" s="18">
        <v>59282</v>
      </c>
      <c r="AA185" s="18">
        <v>352217.09740799997</v>
      </c>
      <c r="AB185" s="18">
        <v>350165.186285278</v>
      </c>
      <c r="AC185" s="18">
        <v>5906.7707952713899</v>
      </c>
      <c r="AD185" s="18">
        <v>581.01092140542596</v>
      </c>
      <c r="AE185" s="18">
        <v>34443489</v>
      </c>
      <c r="AF185" s="18"/>
      <c r="AG185" s="18"/>
    </row>
    <row r="186" spans="1:33">
      <c r="A186" s="18" t="s">
        <v>774</v>
      </c>
      <c r="B186" s="18" t="s">
        <v>816</v>
      </c>
      <c r="C186" s="18" t="s">
        <v>484</v>
      </c>
      <c r="D186" s="18">
        <v>85975.403999999995</v>
      </c>
      <c r="E186" s="18">
        <v>6479</v>
      </c>
      <c r="F186" s="18">
        <v>92454.403999999995</v>
      </c>
      <c r="G186" s="18">
        <v>55662</v>
      </c>
      <c r="H186" s="18">
        <v>3227</v>
      </c>
      <c r="I186" s="18">
        <v>10468</v>
      </c>
      <c r="J186" s="18">
        <v>0</v>
      </c>
      <c r="K186" s="18">
        <v>5288</v>
      </c>
      <c r="L186" s="18">
        <v>11451</v>
      </c>
      <c r="M186" s="18">
        <v>17167</v>
      </c>
      <c r="N186" s="18">
        <v>6479</v>
      </c>
      <c r="O186" s="18">
        <v>0</v>
      </c>
      <c r="P186" s="18">
        <v>77453.672999999995</v>
      </c>
      <c r="Q186" s="18">
        <v>16135.55</v>
      </c>
      <c r="R186" s="18">
        <v>-24325.3</v>
      </c>
      <c r="S186" s="18">
        <v>2588.7600000000002</v>
      </c>
      <c r="T186" s="18">
        <v>71852.683000000005</v>
      </c>
      <c r="U186" s="18">
        <v>92454.403999999995</v>
      </c>
      <c r="V186" s="18">
        <v>78586.243400000007</v>
      </c>
      <c r="W186" s="18">
        <v>-6733.5604000000003</v>
      </c>
      <c r="X186" s="18">
        <v>-4713.4922800000004</v>
      </c>
      <c r="Y186" s="18">
        <v>0.94899999999999995</v>
      </c>
      <c r="Z186" s="18">
        <v>9256</v>
      </c>
      <c r="AA186" s="18">
        <v>87739.229395999995</v>
      </c>
      <c r="AB186" s="18">
        <v>87228.086972700403</v>
      </c>
      <c r="AC186" s="18">
        <v>9423.9506236711695</v>
      </c>
      <c r="AD186" s="18">
        <v>4098.1907498052096</v>
      </c>
      <c r="AE186" s="18">
        <v>37932854</v>
      </c>
      <c r="AF186" s="18"/>
      <c r="AG186" s="18"/>
    </row>
    <row r="187" spans="1:33">
      <c r="A187" s="18" t="s">
        <v>774</v>
      </c>
      <c r="B187" s="18" t="s">
        <v>817</v>
      </c>
      <c r="C187" s="18" t="s">
        <v>485</v>
      </c>
      <c r="D187" s="18">
        <v>369701.61300000001</v>
      </c>
      <c r="E187" s="18">
        <v>25288</v>
      </c>
      <c r="F187" s="18">
        <v>394989.61300000001</v>
      </c>
      <c r="G187" s="18">
        <v>224416</v>
      </c>
      <c r="H187" s="18">
        <v>51051</v>
      </c>
      <c r="I187" s="18">
        <v>9139</v>
      </c>
      <c r="J187" s="18">
        <v>0</v>
      </c>
      <c r="K187" s="18">
        <v>15155</v>
      </c>
      <c r="L187" s="18">
        <v>1769</v>
      </c>
      <c r="M187" s="18">
        <v>58027</v>
      </c>
      <c r="N187" s="18">
        <v>25288</v>
      </c>
      <c r="O187" s="18">
        <v>685</v>
      </c>
      <c r="P187" s="18">
        <v>312274.864</v>
      </c>
      <c r="Q187" s="18">
        <v>64043.25</v>
      </c>
      <c r="R187" s="18">
        <v>-51408.85</v>
      </c>
      <c r="S187" s="18">
        <v>11630.21</v>
      </c>
      <c r="T187" s="18">
        <v>336539.47399999999</v>
      </c>
      <c r="U187" s="18">
        <v>394989.61300000001</v>
      </c>
      <c r="V187" s="18">
        <v>335741.17105</v>
      </c>
      <c r="W187" s="18">
        <v>798.30295000004105</v>
      </c>
      <c r="X187" s="18">
        <v>558.81206500002895</v>
      </c>
      <c r="Y187" s="18">
        <v>1.0009999999999999</v>
      </c>
      <c r="Z187" s="18">
        <v>56833</v>
      </c>
      <c r="AA187" s="18">
        <v>395384.60261300002</v>
      </c>
      <c r="AB187" s="18">
        <v>393081.21055785898</v>
      </c>
      <c r="AC187" s="18">
        <v>6916.4255020473802</v>
      </c>
      <c r="AD187" s="18">
        <v>1590.6656281814201</v>
      </c>
      <c r="AE187" s="18">
        <v>90402300</v>
      </c>
      <c r="AF187" s="18"/>
      <c r="AG187" s="18"/>
    </row>
    <row r="188" spans="1:33">
      <c r="A188" s="18" t="s">
        <v>774</v>
      </c>
      <c r="B188" s="18" t="s">
        <v>818</v>
      </c>
      <c r="C188" s="18" t="s">
        <v>486</v>
      </c>
      <c r="D188" s="18">
        <v>126921.74800000001</v>
      </c>
      <c r="E188" s="18">
        <v>12220</v>
      </c>
      <c r="F188" s="18">
        <v>139141.74799999999</v>
      </c>
      <c r="G188" s="18">
        <v>72100</v>
      </c>
      <c r="H188" s="18">
        <v>22360</v>
      </c>
      <c r="I188" s="18">
        <v>2129</v>
      </c>
      <c r="J188" s="18">
        <v>0</v>
      </c>
      <c r="K188" s="18">
        <v>6030</v>
      </c>
      <c r="L188" s="18">
        <v>743</v>
      </c>
      <c r="M188" s="18">
        <v>5536</v>
      </c>
      <c r="N188" s="18">
        <v>12220</v>
      </c>
      <c r="O188" s="18">
        <v>1016</v>
      </c>
      <c r="P188" s="18">
        <v>100327.15</v>
      </c>
      <c r="Q188" s="18">
        <v>25941.15</v>
      </c>
      <c r="R188" s="18">
        <v>-6200.75</v>
      </c>
      <c r="S188" s="18">
        <v>9445.8799999999992</v>
      </c>
      <c r="T188" s="18">
        <v>129513.43</v>
      </c>
      <c r="U188" s="18">
        <v>139141.74799999999</v>
      </c>
      <c r="V188" s="18">
        <v>118270.48579999999</v>
      </c>
      <c r="W188" s="18">
        <v>11242.9442</v>
      </c>
      <c r="X188" s="18">
        <v>7870.0609399999903</v>
      </c>
      <c r="Y188" s="18">
        <v>1.0569999999999999</v>
      </c>
      <c r="Z188" s="18">
        <v>24694</v>
      </c>
      <c r="AA188" s="18">
        <v>147072.827636</v>
      </c>
      <c r="AB188" s="18">
        <v>146216.02547307999</v>
      </c>
      <c r="AC188" s="18">
        <v>5921.11547230422</v>
      </c>
      <c r="AD188" s="18">
        <v>595.35559843825899</v>
      </c>
      <c r="AE188" s="18">
        <v>14701711</v>
      </c>
      <c r="AF188" s="18"/>
      <c r="AG188" s="18"/>
    </row>
    <row r="189" spans="1:33">
      <c r="A189" s="18" t="s">
        <v>774</v>
      </c>
      <c r="B189" s="18" t="s">
        <v>819</v>
      </c>
      <c r="C189" s="18" t="s">
        <v>487</v>
      </c>
      <c r="D189" s="18">
        <v>107908.624</v>
      </c>
      <c r="E189" s="18">
        <v>6264</v>
      </c>
      <c r="F189" s="18">
        <v>114172.624</v>
      </c>
      <c r="G189" s="18">
        <v>59869</v>
      </c>
      <c r="H189" s="18">
        <v>4880</v>
      </c>
      <c r="I189" s="18">
        <v>2075</v>
      </c>
      <c r="J189" s="18">
        <v>5126</v>
      </c>
      <c r="K189" s="18">
        <v>0</v>
      </c>
      <c r="L189" s="18">
        <v>834</v>
      </c>
      <c r="M189" s="18">
        <v>17882</v>
      </c>
      <c r="N189" s="18">
        <v>6264</v>
      </c>
      <c r="O189" s="18">
        <v>219</v>
      </c>
      <c r="P189" s="18">
        <v>83307.713499999998</v>
      </c>
      <c r="Q189" s="18">
        <v>10268.85</v>
      </c>
      <c r="R189" s="18">
        <v>-16094.75</v>
      </c>
      <c r="S189" s="18">
        <v>2284.46</v>
      </c>
      <c r="T189" s="18">
        <v>79766.273499999996</v>
      </c>
      <c r="U189" s="18">
        <v>114172.624</v>
      </c>
      <c r="V189" s="18">
        <v>97046.7304</v>
      </c>
      <c r="W189" s="18">
        <v>-17280.456900000001</v>
      </c>
      <c r="X189" s="18">
        <v>-12096.31983</v>
      </c>
      <c r="Y189" s="18">
        <v>0.89400000000000002</v>
      </c>
      <c r="Z189" s="18">
        <v>16045</v>
      </c>
      <c r="AA189" s="18">
        <v>102070.325856</v>
      </c>
      <c r="AB189" s="18">
        <v>101475.694764934</v>
      </c>
      <c r="AC189" s="18">
        <v>6324.4434256736804</v>
      </c>
      <c r="AD189" s="18">
        <v>998.68355180772005</v>
      </c>
      <c r="AE189" s="18">
        <v>16023878</v>
      </c>
      <c r="AF189" s="18"/>
      <c r="AG189" s="18"/>
    </row>
    <row r="190" spans="1:33">
      <c r="A190" s="18" t="s">
        <v>774</v>
      </c>
      <c r="B190" s="18" t="s">
        <v>820</v>
      </c>
      <c r="C190" s="18" t="s">
        <v>488</v>
      </c>
      <c r="D190" s="18">
        <v>50833.031000000003</v>
      </c>
      <c r="E190" s="18">
        <v>6769</v>
      </c>
      <c r="F190" s="18">
        <v>57602.031000000003</v>
      </c>
      <c r="G190" s="18">
        <v>32564</v>
      </c>
      <c r="H190" s="18">
        <v>9540</v>
      </c>
      <c r="I190" s="18">
        <v>16122</v>
      </c>
      <c r="J190" s="18">
        <v>3274</v>
      </c>
      <c r="K190" s="18">
        <v>0</v>
      </c>
      <c r="L190" s="18">
        <v>15336</v>
      </c>
      <c r="M190" s="18">
        <v>14487</v>
      </c>
      <c r="N190" s="18">
        <v>6769</v>
      </c>
      <c r="O190" s="18">
        <v>1145</v>
      </c>
      <c r="P190" s="18">
        <v>45312.805999999997</v>
      </c>
      <c r="Q190" s="18">
        <v>24595.599999999999</v>
      </c>
      <c r="R190" s="18">
        <v>-26322.799999999999</v>
      </c>
      <c r="S190" s="18">
        <v>3290.86</v>
      </c>
      <c r="T190" s="18">
        <v>46876.466</v>
      </c>
      <c r="U190" s="18">
        <v>57602.031000000003</v>
      </c>
      <c r="V190" s="18">
        <v>48961.726349999997</v>
      </c>
      <c r="W190" s="18">
        <v>-2085.26035000002</v>
      </c>
      <c r="X190" s="18">
        <v>-1459.68224500001</v>
      </c>
      <c r="Y190" s="18">
        <v>0.97499999999999998</v>
      </c>
      <c r="Z190" s="18">
        <v>11906</v>
      </c>
      <c r="AA190" s="18">
        <v>56161.980224999999</v>
      </c>
      <c r="AB190" s="18">
        <v>55834.797380255099</v>
      </c>
      <c r="AC190" s="18">
        <v>4689.63525787461</v>
      </c>
      <c r="AD190" s="18">
        <v>-636.12461599135304</v>
      </c>
      <c r="AE190" s="18">
        <v>-7573700</v>
      </c>
      <c r="AF190" s="18"/>
      <c r="AG190" s="18"/>
    </row>
    <row r="191" spans="1:33">
      <c r="A191" s="18" t="s">
        <v>774</v>
      </c>
      <c r="B191" s="18" t="s">
        <v>821</v>
      </c>
      <c r="C191" s="18" t="s">
        <v>489</v>
      </c>
      <c r="D191" s="18">
        <v>241621.27100000001</v>
      </c>
      <c r="E191" s="18">
        <v>15814</v>
      </c>
      <c r="F191" s="18">
        <v>257435.27100000001</v>
      </c>
      <c r="G191" s="18">
        <v>162408</v>
      </c>
      <c r="H191" s="18">
        <v>24305</v>
      </c>
      <c r="I191" s="18">
        <v>5595</v>
      </c>
      <c r="J191" s="18">
        <v>0</v>
      </c>
      <c r="K191" s="18">
        <v>4621</v>
      </c>
      <c r="L191" s="18">
        <v>3599</v>
      </c>
      <c r="M191" s="18">
        <v>23482</v>
      </c>
      <c r="N191" s="18">
        <v>15814</v>
      </c>
      <c r="O191" s="18">
        <v>1564</v>
      </c>
      <c r="P191" s="18">
        <v>225990.73199999999</v>
      </c>
      <c r="Q191" s="18">
        <v>29342.85</v>
      </c>
      <c r="R191" s="18">
        <v>-24348.25</v>
      </c>
      <c r="S191" s="18">
        <v>9449.9599999999991</v>
      </c>
      <c r="T191" s="18">
        <v>240435.29199999999</v>
      </c>
      <c r="U191" s="18">
        <v>257435.27100000001</v>
      </c>
      <c r="V191" s="18">
        <v>218819.98035</v>
      </c>
      <c r="W191" s="18">
        <v>21615.31165</v>
      </c>
      <c r="X191" s="18">
        <v>15130.718155</v>
      </c>
      <c r="Y191" s="18">
        <v>1.0589999999999999</v>
      </c>
      <c r="Z191" s="18">
        <v>39611</v>
      </c>
      <c r="AA191" s="18">
        <v>272623.95198900002</v>
      </c>
      <c r="AB191" s="18">
        <v>271035.72664865397</v>
      </c>
      <c r="AC191" s="18">
        <v>6842.4358549053004</v>
      </c>
      <c r="AD191" s="18">
        <v>1516.6759810393401</v>
      </c>
      <c r="AE191" s="18">
        <v>60077052</v>
      </c>
      <c r="AF191" s="18"/>
      <c r="AG191" s="18"/>
    </row>
    <row r="192" spans="1:33">
      <c r="A192" s="18" t="s">
        <v>774</v>
      </c>
      <c r="B192" s="18" t="s">
        <v>822</v>
      </c>
      <c r="C192" s="18" t="s">
        <v>490</v>
      </c>
      <c r="D192" s="18">
        <v>90191.48</v>
      </c>
      <c r="E192" s="18">
        <v>4886</v>
      </c>
      <c r="F192" s="18">
        <v>95077.48</v>
      </c>
      <c r="G192" s="18">
        <v>65890</v>
      </c>
      <c r="H192" s="18">
        <v>2209</v>
      </c>
      <c r="I192" s="18">
        <v>1735</v>
      </c>
      <c r="J192" s="18">
        <v>0</v>
      </c>
      <c r="K192" s="18">
        <v>5294</v>
      </c>
      <c r="L192" s="18">
        <v>780</v>
      </c>
      <c r="M192" s="18">
        <v>18651</v>
      </c>
      <c r="N192" s="18">
        <v>4886</v>
      </c>
      <c r="O192" s="18">
        <v>1597</v>
      </c>
      <c r="P192" s="18">
        <v>91685.934999999998</v>
      </c>
      <c r="Q192" s="18">
        <v>7852.3</v>
      </c>
      <c r="R192" s="18">
        <v>-17873.8</v>
      </c>
      <c r="S192" s="18">
        <v>982.43</v>
      </c>
      <c r="T192" s="18">
        <v>82646.865000000005</v>
      </c>
      <c r="U192" s="18">
        <v>95077.48</v>
      </c>
      <c r="V192" s="18">
        <v>80815.857999999993</v>
      </c>
      <c r="W192" s="18">
        <v>1831.0070000000001</v>
      </c>
      <c r="X192" s="18">
        <v>1281.7049</v>
      </c>
      <c r="Y192" s="18">
        <v>1.0129999999999999</v>
      </c>
      <c r="Z192" s="18">
        <v>12440</v>
      </c>
      <c r="AA192" s="18">
        <v>96313.487240000002</v>
      </c>
      <c r="AB192" s="18">
        <v>95752.393763305503</v>
      </c>
      <c r="AC192" s="18">
        <v>7697.1377623236003</v>
      </c>
      <c r="AD192" s="18">
        <v>2371.37788845764</v>
      </c>
      <c r="AE192" s="18">
        <v>29499941</v>
      </c>
      <c r="AF192" s="18"/>
      <c r="AG192" s="18"/>
    </row>
    <row r="193" spans="1:33">
      <c r="A193" s="18" t="s">
        <v>774</v>
      </c>
      <c r="B193" s="18" t="s">
        <v>823</v>
      </c>
      <c r="C193" s="18" t="s">
        <v>491</v>
      </c>
      <c r="D193" s="18">
        <v>51715.620999999999</v>
      </c>
      <c r="E193" s="18">
        <v>4469</v>
      </c>
      <c r="F193" s="18">
        <v>56184.620999999999</v>
      </c>
      <c r="G193" s="18">
        <v>44473</v>
      </c>
      <c r="H193" s="18">
        <v>12022</v>
      </c>
      <c r="I193" s="18">
        <v>890</v>
      </c>
      <c r="J193" s="18">
        <v>398</v>
      </c>
      <c r="K193" s="18">
        <v>3713</v>
      </c>
      <c r="L193" s="18">
        <v>958</v>
      </c>
      <c r="M193" s="18">
        <v>6610</v>
      </c>
      <c r="N193" s="18">
        <v>4469</v>
      </c>
      <c r="O193" s="18">
        <v>190</v>
      </c>
      <c r="P193" s="18">
        <v>61884.179499999998</v>
      </c>
      <c r="Q193" s="18">
        <v>14469.55</v>
      </c>
      <c r="R193" s="18">
        <v>-6594.3</v>
      </c>
      <c r="S193" s="18">
        <v>2674.95</v>
      </c>
      <c r="T193" s="18">
        <v>72434.379499999995</v>
      </c>
      <c r="U193" s="18">
        <v>56184.620999999999</v>
      </c>
      <c r="V193" s="18">
        <v>47756.92785</v>
      </c>
      <c r="W193" s="18">
        <v>24677.451649999999</v>
      </c>
      <c r="X193" s="18">
        <v>17274.216154999998</v>
      </c>
      <c r="Y193" s="18">
        <v>1.3069999999999999</v>
      </c>
      <c r="Z193" s="18">
        <v>12948</v>
      </c>
      <c r="AA193" s="18">
        <v>73433.299647000007</v>
      </c>
      <c r="AB193" s="18">
        <v>73005.499277759794</v>
      </c>
      <c r="AC193" s="18">
        <v>5638.3610810750597</v>
      </c>
      <c r="AD193" s="18">
        <v>312.60120720909799</v>
      </c>
      <c r="AE193" s="18">
        <v>4047560</v>
      </c>
      <c r="AF193" s="18"/>
      <c r="AG193" s="18"/>
    </row>
    <row r="194" spans="1:33">
      <c r="A194" s="18" t="s">
        <v>824</v>
      </c>
      <c r="B194" s="18" t="s">
        <v>825</v>
      </c>
      <c r="C194" s="18" t="s">
        <v>493</v>
      </c>
      <c r="D194" s="18">
        <v>128168.726</v>
      </c>
      <c r="E194" s="18">
        <v>11628</v>
      </c>
      <c r="F194" s="18">
        <v>139796.726</v>
      </c>
      <c r="G194" s="18">
        <v>80598</v>
      </c>
      <c r="H194" s="18">
        <v>12009</v>
      </c>
      <c r="I194" s="18">
        <v>14064</v>
      </c>
      <c r="J194" s="18">
        <v>0</v>
      </c>
      <c r="K194" s="18">
        <v>3485</v>
      </c>
      <c r="L194" s="18">
        <v>229</v>
      </c>
      <c r="M194" s="18">
        <v>33674</v>
      </c>
      <c r="N194" s="18">
        <v>11628</v>
      </c>
      <c r="O194" s="18">
        <v>354</v>
      </c>
      <c r="P194" s="18">
        <v>112152.117</v>
      </c>
      <c r="Q194" s="18">
        <v>25124.3</v>
      </c>
      <c r="R194" s="18">
        <v>-29118.45</v>
      </c>
      <c r="S194" s="18">
        <v>4159.22</v>
      </c>
      <c r="T194" s="18">
        <v>112317.18700000001</v>
      </c>
      <c r="U194" s="18">
        <v>139796.726</v>
      </c>
      <c r="V194" s="18">
        <v>118827.21709999999</v>
      </c>
      <c r="W194" s="18">
        <v>-6510.0300999999999</v>
      </c>
      <c r="X194" s="18">
        <v>-4557.0210699999998</v>
      </c>
      <c r="Y194" s="18">
        <v>0.96699999999999997</v>
      </c>
      <c r="Z194" s="18">
        <v>25932</v>
      </c>
      <c r="AA194" s="18">
        <v>135183.43404200001</v>
      </c>
      <c r="AB194" s="18">
        <v>134395.89591861001</v>
      </c>
      <c r="AC194" s="18">
        <v>5182.6274841358199</v>
      </c>
      <c r="AD194" s="18">
        <v>-143.132389730136</v>
      </c>
      <c r="AE194" s="18">
        <v>-3711709</v>
      </c>
      <c r="AF194" s="18"/>
      <c r="AG194" s="18"/>
    </row>
    <row r="195" spans="1:33">
      <c r="A195" s="18" t="s">
        <v>824</v>
      </c>
      <c r="B195" s="18" t="s">
        <v>826</v>
      </c>
      <c r="C195" s="18" t="s">
        <v>494</v>
      </c>
      <c r="D195" s="18">
        <v>43439.074000000001</v>
      </c>
      <c r="E195" s="18">
        <v>4651</v>
      </c>
      <c r="F195" s="18">
        <v>48090.074000000001</v>
      </c>
      <c r="G195" s="18">
        <v>17016</v>
      </c>
      <c r="H195" s="18">
        <v>6204</v>
      </c>
      <c r="I195" s="18">
        <v>2896</v>
      </c>
      <c r="J195" s="18">
        <v>4</v>
      </c>
      <c r="K195" s="18">
        <v>1807</v>
      </c>
      <c r="L195" s="18">
        <v>2</v>
      </c>
      <c r="M195" s="18">
        <v>2089</v>
      </c>
      <c r="N195" s="18">
        <v>4651</v>
      </c>
      <c r="O195" s="18">
        <v>0</v>
      </c>
      <c r="P195" s="18">
        <v>23677.763999999999</v>
      </c>
      <c r="Q195" s="18">
        <v>9274.35</v>
      </c>
      <c r="R195" s="18">
        <v>-1777.35</v>
      </c>
      <c r="S195" s="18">
        <v>3598.22</v>
      </c>
      <c r="T195" s="18">
        <v>34772.983999999997</v>
      </c>
      <c r="U195" s="18">
        <v>48090.074000000001</v>
      </c>
      <c r="V195" s="18">
        <v>40876.562899999997</v>
      </c>
      <c r="W195" s="18">
        <v>-6103.5788999999904</v>
      </c>
      <c r="X195" s="18">
        <v>-4272.5052299999998</v>
      </c>
      <c r="Y195" s="18">
        <v>0.91100000000000003</v>
      </c>
      <c r="Z195" s="18">
        <v>8547</v>
      </c>
      <c r="AA195" s="18">
        <v>43810.057414000003</v>
      </c>
      <c r="AB195" s="18">
        <v>43554.833165215903</v>
      </c>
      <c r="AC195" s="18">
        <v>5095.92057625084</v>
      </c>
      <c r="AD195" s="18">
        <v>-229.83929761511999</v>
      </c>
      <c r="AE195" s="18">
        <v>-1964436</v>
      </c>
      <c r="AF195" s="18"/>
      <c r="AG195" s="18"/>
    </row>
    <row r="196" spans="1:33">
      <c r="A196" s="18" t="s">
        <v>824</v>
      </c>
      <c r="B196" s="18" t="s">
        <v>827</v>
      </c>
      <c r="C196" s="18" t="s">
        <v>495</v>
      </c>
      <c r="D196" s="18">
        <v>55918.701000000001</v>
      </c>
      <c r="E196" s="18">
        <v>5755</v>
      </c>
      <c r="F196" s="18">
        <v>61673.701000000001</v>
      </c>
      <c r="G196" s="18">
        <v>45360</v>
      </c>
      <c r="H196" s="18">
        <v>5016</v>
      </c>
      <c r="I196" s="18">
        <v>319</v>
      </c>
      <c r="J196" s="18">
        <v>0</v>
      </c>
      <c r="K196" s="18">
        <v>3766</v>
      </c>
      <c r="L196" s="18">
        <v>246</v>
      </c>
      <c r="M196" s="18">
        <v>20722</v>
      </c>
      <c r="N196" s="18">
        <v>5755</v>
      </c>
      <c r="O196" s="18">
        <v>296</v>
      </c>
      <c r="P196" s="18">
        <v>63118.44</v>
      </c>
      <c r="Q196" s="18">
        <v>7735.85</v>
      </c>
      <c r="R196" s="18">
        <v>-18074.400000000001</v>
      </c>
      <c r="S196" s="18">
        <v>1369.01</v>
      </c>
      <c r="T196" s="18">
        <v>54148.9</v>
      </c>
      <c r="U196" s="18">
        <v>61673.701000000001</v>
      </c>
      <c r="V196" s="18">
        <v>52422.645850000001</v>
      </c>
      <c r="W196" s="18">
        <v>1726.25415</v>
      </c>
      <c r="X196" s="18">
        <v>1208.3779050000001</v>
      </c>
      <c r="Y196" s="18">
        <v>1.02</v>
      </c>
      <c r="Z196" s="18">
        <v>10536</v>
      </c>
      <c r="AA196" s="18">
        <v>62907.175020000002</v>
      </c>
      <c r="AB196" s="18">
        <v>62540.696694352402</v>
      </c>
      <c r="AC196" s="18">
        <v>5935.9051532225103</v>
      </c>
      <c r="AD196" s="18">
        <v>610.14527935655406</v>
      </c>
      <c r="AE196" s="18">
        <v>6428491</v>
      </c>
      <c r="AF196" s="18"/>
      <c r="AG196" s="18"/>
    </row>
    <row r="197" spans="1:33">
      <c r="A197" s="18" t="s">
        <v>824</v>
      </c>
      <c r="B197" s="18" t="s">
        <v>828</v>
      </c>
      <c r="C197" s="18" t="s">
        <v>496</v>
      </c>
      <c r="D197" s="18">
        <v>58183.932999999997</v>
      </c>
      <c r="E197" s="18">
        <v>8191</v>
      </c>
      <c r="F197" s="18">
        <v>66374.933000000005</v>
      </c>
      <c r="G197" s="18">
        <v>46522</v>
      </c>
      <c r="H197" s="18">
        <v>4164</v>
      </c>
      <c r="I197" s="18">
        <v>1021</v>
      </c>
      <c r="J197" s="18">
        <v>0</v>
      </c>
      <c r="K197" s="18">
        <v>4111</v>
      </c>
      <c r="L197" s="18">
        <v>35</v>
      </c>
      <c r="M197" s="18">
        <v>20911</v>
      </c>
      <c r="N197" s="18">
        <v>8191</v>
      </c>
      <c r="O197" s="18">
        <v>21</v>
      </c>
      <c r="P197" s="18">
        <v>64735.362999999998</v>
      </c>
      <c r="Q197" s="18">
        <v>7901.6</v>
      </c>
      <c r="R197" s="18">
        <v>-17821.95</v>
      </c>
      <c r="S197" s="18">
        <v>3407.48</v>
      </c>
      <c r="T197" s="18">
        <v>58222.493000000002</v>
      </c>
      <c r="U197" s="18">
        <v>66374.933000000005</v>
      </c>
      <c r="V197" s="18">
        <v>56418.693050000002</v>
      </c>
      <c r="W197" s="18">
        <v>1803.7999500000201</v>
      </c>
      <c r="X197" s="18">
        <v>1262.6599650000201</v>
      </c>
      <c r="Y197" s="18">
        <v>1.0189999999999999</v>
      </c>
      <c r="Z197" s="18">
        <v>11492</v>
      </c>
      <c r="AA197" s="18">
        <v>67636.056727000003</v>
      </c>
      <c r="AB197" s="18">
        <v>67242.029355482606</v>
      </c>
      <c r="AC197" s="18">
        <v>5851.2033897913798</v>
      </c>
      <c r="AD197" s="18">
        <v>525.44351592542398</v>
      </c>
      <c r="AE197" s="18">
        <v>6038397</v>
      </c>
      <c r="AF197" s="18"/>
      <c r="AG197" s="18"/>
    </row>
    <row r="198" spans="1:33">
      <c r="A198" s="18" t="s">
        <v>824</v>
      </c>
      <c r="B198" s="18" t="s">
        <v>829</v>
      </c>
      <c r="C198" s="18" t="s">
        <v>497</v>
      </c>
      <c r="D198" s="18">
        <v>48273.887000000002</v>
      </c>
      <c r="E198" s="18">
        <v>7106</v>
      </c>
      <c r="F198" s="18">
        <v>55379.887000000002</v>
      </c>
      <c r="G198" s="18">
        <v>37018</v>
      </c>
      <c r="H198" s="18">
        <v>4666</v>
      </c>
      <c r="I198" s="18">
        <v>746</v>
      </c>
      <c r="J198" s="18">
        <v>0</v>
      </c>
      <c r="K198" s="18">
        <v>3670</v>
      </c>
      <c r="L198" s="18">
        <v>309</v>
      </c>
      <c r="M198" s="18">
        <v>25460</v>
      </c>
      <c r="N198" s="18">
        <v>7106</v>
      </c>
      <c r="O198" s="18">
        <v>0</v>
      </c>
      <c r="P198" s="18">
        <v>51510.546999999999</v>
      </c>
      <c r="Q198" s="18">
        <v>7719.7</v>
      </c>
      <c r="R198" s="18">
        <v>-21903.65</v>
      </c>
      <c r="S198" s="18">
        <v>1711.9</v>
      </c>
      <c r="T198" s="18">
        <v>39038.497000000003</v>
      </c>
      <c r="U198" s="18">
        <v>55379.887000000002</v>
      </c>
      <c r="V198" s="18">
        <v>47072.90395</v>
      </c>
      <c r="W198" s="18">
        <v>-8034.4069499999996</v>
      </c>
      <c r="X198" s="18">
        <v>-5624.0848649999998</v>
      </c>
      <c r="Y198" s="18">
        <v>0.89800000000000002</v>
      </c>
      <c r="Z198" s="18">
        <v>9029</v>
      </c>
      <c r="AA198" s="18">
        <v>49731.138526000002</v>
      </c>
      <c r="AB198" s="18">
        <v>49441.419835345703</v>
      </c>
      <c r="AC198" s="18">
        <v>5475.8466979007299</v>
      </c>
      <c r="AD198" s="18">
        <v>150.086824034768</v>
      </c>
      <c r="AE198" s="18">
        <v>1355134</v>
      </c>
      <c r="AF198" s="18"/>
      <c r="AG198" s="18"/>
    </row>
    <row r="199" spans="1:33">
      <c r="A199" s="18" t="s">
        <v>824</v>
      </c>
      <c r="B199" s="18" t="s">
        <v>830</v>
      </c>
      <c r="C199" s="18" t="s">
        <v>498</v>
      </c>
      <c r="D199" s="18">
        <v>52763.303999999996</v>
      </c>
      <c r="E199" s="18">
        <v>7957</v>
      </c>
      <c r="F199" s="18">
        <v>60720.303999999996</v>
      </c>
      <c r="G199" s="18">
        <v>58957</v>
      </c>
      <c r="H199" s="18">
        <v>6442</v>
      </c>
      <c r="I199" s="18">
        <v>495</v>
      </c>
      <c r="J199" s="18">
        <v>284</v>
      </c>
      <c r="K199" s="18">
        <v>3056</v>
      </c>
      <c r="L199" s="18">
        <v>15</v>
      </c>
      <c r="M199" s="18">
        <v>36560</v>
      </c>
      <c r="N199" s="18">
        <v>7957</v>
      </c>
      <c r="O199" s="18">
        <v>7</v>
      </c>
      <c r="P199" s="18">
        <v>82038.665500000003</v>
      </c>
      <c r="Q199" s="18">
        <v>8735.4500000000007</v>
      </c>
      <c r="R199" s="18">
        <v>-31094.7</v>
      </c>
      <c r="S199" s="18">
        <v>548.25</v>
      </c>
      <c r="T199" s="18">
        <v>60227.665500000003</v>
      </c>
      <c r="U199" s="18">
        <v>60720.303999999996</v>
      </c>
      <c r="V199" s="18">
        <v>51612.258399999999</v>
      </c>
      <c r="W199" s="18">
        <v>8615.4071000000004</v>
      </c>
      <c r="X199" s="18">
        <v>6030.7849699999997</v>
      </c>
      <c r="Y199" s="18">
        <v>1.099</v>
      </c>
      <c r="Z199" s="18">
        <v>11518</v>
      </c>
      <c r="AA199" s="18">
        <v>66731.614096000005</v>
      </c>
      <c r="AB199" s="18">
        <v>66342.855735862395</v>
      </c>
      <c r="AC199" s="18">
        <v>5759.9284368694598</v>
      </c>
      <c r="AD199" s="18">
        <v>434.16856300349701</v>
      </c>
      <c r="AE199" s="18">
        <v>5000754</v>
      </c>
      <c r="AF199" s="18"/>
      <c r="AG199" s="18"/>
    </row>
    <row r="200" spans="1:33">
      <c r="A200" s="18" t="s">
        <v>824</v>
      </c>
      <c r="B200" s="18" t="s">
        <v>831</v>
      </c>
      <c r="C200" s="18" t="s">
        <v>499</v>
      </c>
      <c r="D200" s="18">
        <v>77078.176999999996</v>
      </c>
      <c r="E200" s="18">
        <v>7100</v>
      </c>
      <c r="F200" s="18">
        <v>84178.176999999996</v>
      </c>
      <c r="G200" s="18">
        <v>64928</v>
      </c>
      <c r="H200" s="18">
        <v>10646</v>
      </c>
      <c r="I200" s="18">
        <v>2227</v>
      </c>
      <c r="J200" s="18">
        <v>0</v>
      </c>
      <c r="K200" s="18">
        <v>4225</v>
      </c>
      <c r="L200" s="18">
        <v>360</v>
      </c>
      <c r="M200" s="18">
        <v>27495</v>
      </c>
      <c r="N200" s="18">
        <v>7100</v>
      </c>
      <c r="O200" s="18">
        <v>14</v>
      </c>
      <c r="P200" s="18">
        <v>90347.312000000005</v>
      </c>
      <c r="Q200" s="18">
        <v>14533.3</v>
      </c>
      <c r="R200" s="18">
        <v>-23688.65</v>
      </c>
      <c r="S200" s="18">
        <v>1360.85</v>
      </c>
      <c r="T200" s="18">
        <v>82552.812000000005</v>
      </c>
      <c r="U200" s="18">
        <v>84178.176999999996</v>
      </c>
      <c r="V200" s="18">
        <v>71551.450450000004</v>
      </c>
      <c r="W200" s="18">
        <v>11001.36155</v>
      </c>
      <c r="X200" s="18">
        <v>7700.9530850000101</v>
      </c>
      <c r="Y200" s="18">
        <v>1.091</v>
      </c>
      <c r="Z200" s="18">
        <v>16667</v>
      </c>
      <c r="AA200" s="18">
        <v>91838.391107000003</v>
      </c>
      <c r="AB200" s="18">
        <v>91303.368197572505</v>
      </c>
      <c r="AC200" s="18">
        <v>5478.0925300037497</v>
      </c>
      <c r="AD200" s="18">
        <v>152.33265613779199</v>
      </c>
      <c r="AE200" s="18">
        <v>2538928</v>
      </c>
      <c r="AF200" s="18"/>
      <c r="AG200" s="18"/>
    </row>
    <row r="201" spans="1:33">
      <c r="A201" s="18" t="s">
        <v>824</v>
      </c>
      <c r="B201" s="18" t="s">
        <v>832</v>
      </c>
      <c r="C201" s="18" t="s">
        <v>500</v>
      </c>
      <c r="D201" s="18">
        <v>456007.44099999999</v>
      </c>
      <c r="E201" s="18">
        <v>43739</v>
      </c>
      <c r="F201" s="18">
        <v>499746.44099999999</v>
      </c>
      <c r="G201" s="18">
        <v>191250</v>
      </c>
      <c r="H201" s="18">
        <v>96528</v>
      </c>
      <c r="I201" s="18">
        <v>16182</v>
      </c>
      <c r="J201" s="18">
        <v>0</v>
      </c>
      <c r="K201" s="18">
        <v>5518</v>
      </c>
      <c r="L201" s="18">
        <v>1027</v>
      </c>
      <c r="M201" s="18">
        <v>15176</v>
      </c>
      <c r="N201" s="18">
        <v>43739</v>
      </c>
      <c r="O201" s="18">
        <v>7336</v>
      </c>
      <c r="P201" s="18">
        <v>266124.375</v>
      </c>
      <c r="Q201" s="18">
        <v>100493.8</v>
      </c>
      <c r="R201" s="18">
        <v>-20008.150000000001</v>
      </c>
      <c r="S201" s="18">
        <v>34598.230000000003</v>
      </c>
      <c r="T201" s="18">
        <v>381208.255</v>
      </c>
      <c r="U201" s="18">
        <v>499746.44099999999</v>
      </c>
      <c r="V201" s="18">
        <v>424784.47485</v>
      </c>
      <c r="W201" s="18">
        <v>-43576.219850000103</v>
      </c>
      <c r="X201" s="18">
        <v>-30503.353895</v>
      </c>
      <c r="Y201" s="18">
        <v>0.93899999999999995</v>
      </c>
      <c r="Z201" s="18">
        <v>94824</v>
      </c>
      <c r="AA201" s="18">
        <v>469261.90809899999</v>
      </c>
      <c r="AB201" s="18">
        <v>466528.129029829</v>
      </c>
      <c r="AC201" s="18">
        <v>4919.9372419411702</v>
      </c>
      <c r="AD201" s="18">
        <v>-405.82263192479002</v>
      </c>
      <c r="AE201" s="18">
        <v>-38481725</v>
      </c>
      <c r="AF201" s="18"/>
      <c r="AG201" s="18"/>
    </row>
    <row r="202" spans="1:33">
      <c r="A202" s="18" t="s">
        <v>824</v>
      </c>
      <c r="B202" s="18" t="s">
        <v>833</v>
      </c>
      <c r="C202" s="18" t="s">
        <v>501</v>
      </c>
      <c r="D202" s="18">
        <v>61748.463000000003</v>
      </c>
      <c r="E202" s="18">
        <v>6793</v>
      </c>
      <c r="F202" s="18">
        <v>68541.463000000003</v>
      </c>
      <c r="G202" s="18">
        <v>48431</v>
      </c>
      <c r="H202" s="18">
        <v>7883</v>
      </c>
      <c r="I202" s="18">
        <v>816</v>
      </c>
      <c r="J202" s="18">
        <v>0</v>
      </c>
      <c r="K202" s="18">
        <v>4705</v>
      </c>
      <c r="L202" s="18">
        <v>115</v>
      </c>
      <c r="M202" s="18">
        <v>26148</v>
      </c>
      <c r="N202" s="18">
        <v>6793</v>
      </c>
      <c r="O202" s="18">
        <v>54</v>
      </c>
      <c r="P202" s="18">
        <v>67391.736499999999</v>
      </c>
      <c r="Q202" s="18">
        <v>11393.4</v>
      </c>
      <c r="R202" s="18">
        <v>-22369.45</v>
      </c>
      <c r="S202" s="18">
        <v>1328.89</v>
      </c>
      <c r="T202" s="18">
        <v>57744.576500000003</v>
      </c>
      <c r="U202" s="18">
        <v>68541.463000000003</v>
      </c>
      <c r="V202" s="18">
        <v>58260.243549999999</v>
      </c>
      <c r="W202" s="18">
        <v>-515.667050000004</v>
      </c>
      <c r="X202" s="18">
        <v>-360.96693500000299</v>
      </c>
      <c r="Y202" s="18">
        <v>0.995</v>
      </c>
      <c r="Z202" s="18">
        <v>12089</v>
      </c>
      <c r="AA202" s="18">
        <v>68198.755684999996</v>
      </c>
      <c r="AB202" s="18">
        <v>67801.450198197505</v>
      </c>
      <c r="AC202" s="18">
        <v>5608.5242946643702</v>
      </c>
      <c r="AD202" s="18">
        <v>282.76442079840803</v>
      </c>
      <c r="AE202" s="18">
        <v>3418339</v>
      </c>
      <c r="AF202" s="18"/>
      <c r="AG202" s="18"/>
    </row>
    <row r="203" spans="1:33">
      <c r="A203" s="18" t="s">
        <v>824</v>
      </c>
      <c r="B203" s="18" t="s">
        <v>834</v>
      </c>
      <c r="C203" s="18" t="s">
        <v>502</v>
      </c>
      <c r="D203" s="18">
        <v>118617.588</v>
      </c>
      <c r="E203" s="18">
        <v>11131</v>
      </c>
      <c r="F203" s="18">
        <v>129748.588</v>
      </c>
      <c r="G203" s="18">
        <v>70519</v>
      </c>
      <c r="H203" s="18">
        <v>16775</v>
      </c>
      <c r="I203" s="18">
        <v>1458</v>
      </c>
      <c r="J203" s="18">
        <v>0</v>
      </c>
      <c r="K203" s="18">
        <v>4690</v>
      </c>
      <c r="L203" s="18">
        <v>31</v>
      </c>
      <c r="M203" s="18">
        <v>18028</v>
      </c>
      <c r="N203" s="18">
        <v>11131</v>
      </c>
      <c r="O203" s="18">
        <v>36</v>
      </c>
      <c r="P203" s="18">
        <v>98127.188500000004</v>
      </c>
      <c r="Q203" s="18">
        <v>19484.55</v>
      </c>
      <c r="R203" s="18">
        <v>-15380.75</v>
      </c>
      <c r="S203" s="18">
        <v>6396.59</v>
      </c>
      <c r="T203" s="18">
        <v>108627.5785</v>
      </c>
      <c r="U203" s="18">
        <v>129748.588</v>
      </c>
      <c r="V203" s="18">
        <v>110286.29979999999</v>
      </c>
      <c r="W203" s="18">
        <v>-1658.7212999999899</v>
      </c>
      <c r="X203" s="18">
        <v>-1161.10490999999</v>
      </c>
      <c r="Y203" s="18">
        <v>0.99099999999999999</v>
      </c>
      <c r="Z203" s="18">
        <v>24220</v>
      </c>
      <c r="AA203" s="18">
        <v>128580.850708</v>
      </c>
      <c r="AB203" s="18">
        <v>127831.777253933</v>
      </c>
      <c r="AC203" s="18">
        <v>5277.9429089154901</v>
      </c>
      <c r="AD203" s="18">
        <v>-47.816964950465298</v>
      </c>
      <c r="AE203" s="18">
        <v>-1158127</v>
      </c>
      <c r="AF203" s="18"/>
      <c r="AG203" s="18"/>
    </row>
    <row r="204" spans="1:33">
      <c r="A204" s="18" t="s">
        <v>824</v>
      </c>
      <c r="B204" s="18" t="s">
        <v>835</v>
      </c>
      <c r="C204" s="18" t="s">
        <v>503</v>
      </c>
      <c r="D204" s="18">
        <v>22750.550999999999</v>
      </c>
      <c r="E204" s="18">
        <v>2518</v>
      </c>
      <c r="F204" s="18">
        <v>25268.550999999999</v>
      </c>
      <c r="G204" s="18">
        <v>21200</v>
      </c>
      <c r="H204" s="18">
        <v>584</v>
      </c>
      <c r="I204" s="18">
        <v>164</v>
      </c>
      <c r="J204" s="18">
        <v>0</v>
      </c>
      <c r="K204" s="18">
        <v>2085</v>
      </c>
      <c r="L204" s="18">
        <v>31</v>
      </c>
      <c r="M204" s="18">
        <v>12715</v>
      </c>
      <c r="N204" s="18">
        <v>2518</v>
      </c>
      <c r="O204" s="18">
        <v>0</v>
      </c>
      <c r="P204" s="18">
        <v>29499.8</v>
      </c>
      <c r="Q204" s="18">
        <v>2408.0500000000002</v>
      </c>
      <c r="R204" s="18">
        <v>-10834.1</v>
      </c>
      <c r="S204" s="18">
        <v>-21.25</v>
      </c>
      <c r="T204" s="18">
        <v>21052.5</v>
      </c>
      <c r="U204" s="18">
        <v>25268.550999999999</v>
      </c>
      <c r="V204" s="18">
        <v>21478.268349999998</v>
      </c>
      <c r="W204" s="18">
        <v>-425.76834999999801</v>
      </c>
      <c r="X204" s="18">
        <v>-298.03784499999898</v>
      </c>
      <c r="Y204" s="18">
        <v>0.98799999999999999</v>
      </c>
      <c r="Z204" s="18">
        <v>3721</v>
      </c>
      <c r="AA204" s="18">
        <v>24965.328388000002</v>
      </c>
      <c r="AB204" s="18">
        <v>24819.887875944401</v>
      </c>
      <c r="AC204" s="18">
        <v>6670.2198000388198</v>
      </c>
      <c r="AD204" s="18">
        <v>1344.4599261728599</v>
      </c>
      <c r="AE204" s="18">
        <v>5002735</v>
      </c>
      <c r="AF204" s="18"/>
      <c r="AG204" s="18"/>
    </row>
    <row r="205" spans="1:33">
      <c r="A205" s="18" t="s">
        <v>824</v>
      </c>
      <c r="B205" s="18" t="s">
        <v>836</v>
      </c>
      <c r="C205" s="18" t="s">
        <v>504</v>
      </c>
      <c r="D205" s="18">
        <v>7598.415</v>
      </c>
      <c r="E205" s="18">
        <v>1841</v>
      </c>
      <c r="F205" s="18">
        <v>9439.4150000000009</v>
      </c>
      <c r="G205" s="18">
        <v>11826</v>
      </c>
      <c r="H205" s="18">
        <v>2694</v>
      </c>
      <c r="I205" s="18">
        <v>22</v>
      </c>
      <c r="J205" s="18">
        <v>0</v>
      </c>
      <c r="K205" s="18">
        <v>1831</v>
      </c>
      <c r="L205" s="18">
        <v>0</v>
      </c>
      <c r="M205" s="18">
        <v>4695</v>
      </c>
      <c r="N205" s="18">
        <v>1841</v>
      </c>
      <c r="O205" s="18">
        <v>0</v>
      </c>
      <c r="P205" s="18">
        <v>16455.879000000001</v>
      </c>
      <c r="Q205" s="18">
        <v>3864.95</v>
      </c>
      <c r="R205" s="18">
        <v>-3990.75</v>
      </c>
      <c r="S205" s="18">
        <v>766.7</v>
      </c>
      <c r="T205" s="18">
        <v>17096.778999999999</v>
      </c>
      <c r="U205" s="18">
        <v>9439.4150000000009</v>
      </c>
      <c r="V205" s="18">
        <v>8023.5027499999997</v>
      </c>
      <c r="W205" s="18">
        <v>9073.2762500000008</v>
      </c>
      <c r="X205" s="18">
        <v>6351.2933750000002</v>
      </c>
      <c r="Y205" s="18">
        <v>1.673</v>
      </c>
      <c r="Z205" s="18">
        <v>4007</v>
      </c>
      <c r="AA205" s="18">
        <v>15792.141294999999</v>
      </c>
      <c r="AB205" s="18">
        <v>15700.1410184283</v>
      </c>
      <c r="AC205" s="18">
        <v>3918.178442333</v>
      </c>
      <c r="AD205" s="18">
        <v>-1407.5814315329601</v>
      </c>
      <c r="AE205" s="18">
        <v>-5640179</v>
      </c>
      <c r="AF205" s="18"/>
      <c r="AG205" s="18"/>
    </row>
    <row r="206" spans="1:33">
      <c r="A206" s="18" t="s">
        <v>824</v>
      </c>
      <c r="B206" s="18" t="s">
        <v>837</v>
      </c>
      <c r="C206" s="18" t="s">
        <v>505</v>
      </c>
      <c r="D206" s="18">
        <v>86928.726999999999</v>
      </c>
      <c r="E206" s="18">
        <v>6566</v>
      </c>
      <c r="F206" s="18">
        <v>93494.726999999999</v>
      </c>
      <c r="G206" s="18">
        <v>53899</v>
      </c>
      <c r="H206" s="18">
        <v>5867</v>
      </c>
      <c r="I206" s="18">
        <v>1446</v>
      </c>
      <c r="J206" s="18">
        <v>0</v>
      </c>
      <c r="K206" s="18">
        <v>3596</v>
      </c>
      <c r="L206" s="18">
        <v>498</v>
      </c>
      <c r="M206" s="18">
        <v>18939</v>
      </c>
      <c r="N206" s="18">
        <v>6566</v>
      </c>
      <c r="O206" s="18">
        <v>1043</v>
      </c>
      <c r="P206" s="18">
        <v>75000.458499999993</v>
      </c>
      <c r="Q206" s="18">
        <v>9272.65</v>
      </c>
      <c r="R206" s="18">
        <v>-17408</v>
      </c>
      <c r="S206" s="18">
        <v>2361.4699999999998</v>
      </c>
      <c r="T206" s="18">
        <v>69226.578500000003</v>
      </c>
      <c r="U206" s="18">
        <v>93494.726999999999</v>
      </c>
      <c r="V206" s="18">
        <v>79470.517949999994</v>
      </c>
      <c r="W206" s="18">
        <v>-10243.93945</v>
      </c>
      <c r="X206" s="18">
        <v>-7170.7576150000004</v>
      </c>
      <c r="Y206" s="18">
        <v>0.92300000000000004</v>
      </c>
      <c r="Z206" s="18">
        <v>13318</v>
      </c>
      <c r="AA206" s="18">
        <v>86295.633021000001</v>
      </c>
      <c r="AB206" s="18">
        <v>85792.900557013505</v>
      </c>
      <c r="AC206" s="18">
        <v>6441.87569882966</v>
      </c>
      <c r="AD206" s="18">
        <v>1116.1158249637101</v>
      </c>
      <c r="AE206" s="18">
        <v>14864431</v>
      </c>
      <c r="AF206" s="18"/>
      <c r="AG206" s="18"/>
    </row>
    <row r="207" spans="1:33">
      <c r="A207" s="18" t="s">
        <v>824</v>
      </c>
      <c r="B207" s="18" t="s">
        <v>838</v>
      </c>
      <c r="C207" s="18" t="s">
        <v>506</v>
      </c>
      <c r="D207" s="18">
        <v>107151.22199999999</v>
      </c>
      <c r="E207" s="18">
        <v>6801</v>
      </c>
      <c r="F207" s="18">
        <v>113952.22199999999</v>
      </c>
      <c r="G207" s="18">
        <v>54044</v>
      </c>
      <c r="H207" s="18">
        <v>6793</v>
      </c>
      <c r="I207" s="18">
        <v>285</v>
      </c>
      <c r="J207" s="18">
        <v>0</v>
      </c>
      <c r="K207" s="18">
        <v>2626</v>
      </c>
      <c r="L207" s="18">
        <v>0</v>
      </c>
      <c r="M207" s="18">
        <v>5848</v>
      </c>
      <c r="N207" s="18">
        <v>6801</v>
      </c>
      <c r="O207" s="18">
        <v>0</v>
      </c>
      <c r="P207" s="18">
        <v>75202.225999999995</v>
      </c>
      <c r="Q207" s="18">
        <v>8248.4</v>
      </c>
      <c r="R207" s="18">
        <v>-4970.8</v>
      </c>
      <c r="S207" s="18">
        <v>4786.6899999999996</v>
      </c>
      <c r="T207" s="18">
        <v>83266.516000000003</v>
      </c>
      <c r="U207" s="18">
        <v>113952.22199999999</v>
      </c>
      <c r="V207" s="18">
        <v>96859.388699999996</v>
      </c>
      <c r="W207" s="18">
        <v>-13592.8727</v>
      </c>
      <c r="X207" s="18">
        <v>-9515.0108900000105</v>
      </c>
      <c r="Y207" s="18">
        <v>0.91600000000000004</v>
      </c>
      <c r="Z207" s="18">
        <v>15444</v>
      </c>
      <c r="AA207" s="18">
        <v>104380.235352</v>
      </c>
      <c r="AB207" s="18">
        <v>103772.147421325</v>
      </c>
      <c r="AC207" s="18">
        <v>6719.2532647840799</v>
      </c>
      <c r="AD207" s="18">
        <v>1393.49339091812</v>
      </c>
      <c r="AE207" s="18">
        <v>21521112</v>
      </c>
      <c r="AF207" s="18"/>
      <c r="AG207" s="18"/>
    </row>
    <row r="208" spans="1:33">
      <c r="A208" s="18" t="s">
        <v>824</v>
      </c>
      <c r="B208" s="18" t="s">
        <v>839</v>
      </c>
      <c r="C208" s="18" t="s">
        <v>507</v>
      </c>
      <c r="D208" s="18">
        <v>63328.148999999998</v>
      </c>
      <c r="E208" s="18">
        <v>5824</v>
      </c>
      <c r="F208" s="18">
        <v>69152.149000000005</v>
      </c>
      <c r="G208" s="18">
        <v>46269</v>
      </c>
      <c r="H208" s="18">
        <v>6382</v>
      </c>
      <c r="I208" s="18">
        <v>1567</v>
      </c>
      <c r="J208" s="18">
        <v>0</v>
      </c>
      <c r="K208" s="18">
        <v>3436</v>
      </c>
      <c r="L208" s="18">
        <v>70</v>
      </c>
      <c r="M208" s="18">
        <v>6968</v>
      </c>
      <c r="N208" s="18">
        <v>5824</v>
      </c>
      <c r="O208" s="18">
        <v>77</v>
      </c>
      <c r="P208" s="18">
        <v>64383.313499999997</v>
      </c>
      <c r="Q208" s="18">
        <v>9677.25</v>
      </c>
      <c r="R208" s="18">
        <v>-6047.75</v>
      </c>
      <c r="S208" s="18">
        <v>3765.84</v>
      </c>
      <c r="T208" s="18">
        <v>71778.6535</v>
      </c>
      <c r="U208" s="18">
        <v>69152.149000000005</v>
      </c>
      <c r="V208" s="18">
        <v>58779.326650000003</v>
      </c>
      <c r="W208" s="18">
        <v>12999.326849999999</v>
      </c>
      <c r="X208" s="18">
        <v>9099.5287949999893</v>
      </c>
      <c r="Y208" s="18">
        <v>1.1319999999999999</v>
      </c>
      <c r="Z208" s="18">
        <v>11545</v>
      </c>
      <c r="AA208" s="18">
        <v>78280.232667999997</v>
      </c>
      <c r="AB208" s="18">
        <v>77824.195521357295</v>
      </c>
      <c r="AC208" s="18">
        <v>6740.9437437295201</v>
      </c>
      <c r="AD208" s="18">
        <v>1415.1838698635599</v>
      </c>
      <c r="AE208" s="18">
        <v>16338298</v>
      </c>
      <c r="AF208" s="18"/>
      <c r="AG208" s="18"/>
    </row>
    <row r="209" spans="1:33">
      <c r="A209" s="18" t="s">
        <v>824</v>
      </c>
      <c r="B209" s="18" t="s">
        <v>840</v>
      </c>
      <c r="C209" s="18" t="s">
        <v>508</v>
      </c>
      <c r="D209" s="18">
        <v>38305.656999999999</v>
      </c>
      <c r="E209" s="18">
        <v>6101</v>
      </c>
      <c r="F209" s="18">
        <v>44406.656999999999</v>
      </c>
      <c r="G209" s="18">
        <v>29997</v>
      </c>
      <c r="H209" s="18">
        <v>9543</v>
      </c>
      <c r="I209" s="18">
        <v>359</v>
      </c>
      <c r="J209" s="18">
        <v>0</v>
      </c>
      <c r="K209" s="18">
        <v>2897</v>
      </c>
      <c r="L209" s="18">
        <v>340</v>
      </c>
      <c r="M209" s="18">
        <v>17168</v>
      </c>
      <c r="N209" s="18">
        <v>6101</v>
      </c>
      <c r="O209" s="18">
        <v>328</v>
      </c>
      <c r="P209" s="18">
        <v>41740.825499999999</v>
      </c>
      <c r="Q209" s="18">
        <v>10879.15</v>
      </c>
      <c r="R209" s="18">
        <v>-15160.6</v>
      </c>
      <c r="S209" s="18">
        <v>2267.29</v>
      </c>
      <c r="T209" s="18">
        <v>39726.665500000003</v>
      </c>
      <c r="U209" s="18">
        <v>44406.656999999999</v>
      </c>
      <c r="V209" s="18">
        <v>37745.658450000003</v>
      </c>
      <c r="W209" s="18">
        <v>1981.0070500000099</v>
      </c>
      <c r="X209" s="18">
        <v>1386.70493500001</v>
      </c>
      <c r="Y209" s="18">
        <v>1.0309999999999999</v>
      </c>
      <c r="Z209" s="18">
        <v>10017</v>
      </c>
      <c r="AA209" s="18">
        <v>45783.263367</v>
      </c>
      <c r="AB209" s="18">
        <v>45516.543812416799</v>
      </c>
      <c r="AC209" s="18">
        <v>4543.9297007504001</v>
      </c>
      <c r="AD209" s="18">
        <v>-781.83017311555398</v>
      </c>
      <c r="AE209" s="18">
        <v>-7831593</v>
      </c>
      <c r="AF209" s="18"/>
      <c r="AG209" s="18"/>
    </row>
    <row r="210" spans="1:33">
      <c r="A210" s="18" t="s">
        <v>841</v>
      </c>
      <c r="B210" s="18" t="s">
        <v>842</v>
      </c>
      <c r="C210" s="18" t="s">
        <v>510</v>
      </c>
      <c r="D210" s="18">
        <v>53151.031000000003</v>
      </c>
      <c r="E210" s="18">
        <v>4523</v>
      </c>
      <c r="F210" s="18">
        <v>57674.031000000003</v>
      </c>
      <c r="G210" s="18">
        <v>31939</v>
      </c>
      <c r="H210" s="18">
        <v>7851</v>
      </c>
      <c r="I210" s="18">
        <v>338</v>
      </c>
      <c r="J210" s="18">
        <v>0</v>
      </c>
      <c r="K210" s="18">
        <v>2267</v>
      </c>
      <c r="L210" s="18">
        <v>1</v>
      </c>
      <c r="M210" s="18">
        <v>7895</v>
      </c>
      <c r="N210" s="18">
        <v>4523</v>
      </c>
      <c r="O210" s="18">
        <v>0</v>
      </c>
      <c r="P210" s="18">
        <v>44443.118499999997</v>
      </c>
      <c r="Q210" s="18">
        <v>8887.6</v>
      </c>
      <c r="R210" s="18">
        <v>-6711.6</v>
      </c>
      <c r="S210" s="18">
        <v>2502.4</v>
      </c>
      <c r="T210" s="18">
        <v>49121.518499999998</v>
      </c>
      <c r="U210" s="18">
        <v>57674.031000000003</v>
      </c>
      <c r="V210" s="18">
        <v>49022.926350000002</v>
      </c>
      <c r="W210" s="18">
        <v>98.592149999996806</v>
      </c>
      <c r="X210" s="18">
        <v>69.014504999997698</v>
      </c>
      <c r="Y210" s="18">
        <v>1.0009999999999999</v>
      </c>
      <c r="Z210" s="18">
        <v>11431</v>
      </c>
      <c r="AA210" s="18">
        <v>57731.705030999998</v>
      </c>
      <c r="AB210" s="18">
        <v>57395.3774405492</v>
      </c>
      <c r="AC210" s="18">
        <v>5021.0285574795898</v>
      </c>
      <c r="AD210" s="18">
        <v>-304.73131638636698</v>
      </c>
      <c r="AE210" s="18">
        <v>-3483384</v>
      </c>
      <c r="AF210" s="18"/>
      <c r="AG210" s="18"/>
    </row>
    <row r="211" spans="1:33">
      <c r="A211" s="18" t="s">
        <v>841</v>
      </c>
      <c r="B211" s="18" t="s">
        <v>843</v>
      </c>
      <c r="C211" s="18" t="s">
        <v>511</v>
      </c>
      <c r="D211" s="18">
        <v>55165.951999999997</v>
      </c>
      <c r="E211" s="18">
        <v>3574</v>
      </c>
      <c r="F211" s="18">
        <v>58739.951999999997</v>
      </c>
      <c r="G211" s="18">
        <v>23293</v>
      </c>
      <c r="H211" s="18">
        <v>7454</v>
      </c>
      <c r="I211" s="18">
        <v>10</v>
      </c>
      <c r="J211" s="18">
        <v>0</v>
      </c>
      <c r="K211" s="18">
        <v>855</v>
      </c>
      <c r="L211" s="18">
        <v>5</v>
      </c>
      <c r="M211" s="18">
        <v>252</v>
      </c>
      <c r="N211" s="18">
        <v>3574</v>
      </c>
      <c r="O211" s="18">
        <v>40</v>
      </c>
      <c r="P211" s="18">
        <v>32412.209500000001</v>
      </c>
      <c r="Q211" s="18">
        <v>7071.15</v>
      </c>
      <c r="R211" s="18">
        <v>-252.45</v>
      </c>
      <c r="S211" s="18">
        <v>2995.06</v>
      </c>
      <c r="T211" s="18">
        <v>42225.969499999999</v>
      </c>
      <c r="U211" s="18">
        <v>58739.951999999997</v>
      </c>
      <c r="V211" s="18">
        <v>49928.959199999998</v>
      </c>
      <c r="W211" s="18">
        <v>-7702.9897000000001</v>
      </c>
      <c r="X211" s="18">
        <v>-5392.0927899999997</v>
      </c>
      <c r="Y211" s="18">
        <v>0.90800000000000003</v>
      </c>
      <c r="Z211" s="18">
        <v>9633</v>
      </c>
      <c r="AA211" s="18">
        <v>53335.876415999999</v>
      </c>
      <c r="AB211" s="18">
        <v>53025.1576040414</v>
      </c>
      <c r="AC211" s="18">
        <v>5504.53208803503</v>
      </c>
      <c r="AD211" s="18">
        <v>178.77221416907099</v>
      </c>
      <c r="AE211" s="18">
        <v>1722113</v>
      </c>
      <c r="AF211" s="18"/>
      <c r="AG211" s="18"/>
    </row>
    <row r="212" spans="1:33">
      <c r="A212" s="18" t="s">
        <v>841</v>
      </c>
      <c r="B212" s="18" t="s">
        <v>844</v>
      </c>
      <c r="C212" s="18" t="s">
        <v>512</v>
      </c>
      <c r="D212" s="18">
        <v>59466.841</v>
      </c>
      <c r="E212" s="18">
        <v>7142</v>
      </c>
      <c r="F212" s="18">
        <v>66608.841</v>
      </c>
      <c r="G212" s="18">
        <v>45132</v>
      </c>
      <c r="H212" s="18">
        <v>19043</v>
      </c>
      <c r="I212" s="18">
        <v>895</v>
      </c>
      <c r="J212" s="18">
        <v>0</v>
      </c>
      <c r="K212" s="18">
        <v>3916</v>
      </c>
      <c r="L212" s="18">
        <v>216</v>
      </c>
      <c r="M212" s="18">
        <v>15905</v>
      </c>
      <c r="N212" s="18">
        <v>7142</v>
      </c>
      <c r="O212" s="18">
        <v>1069</v>
      </c>
      <c r="P212" s="18">
        <v>62801.178</v>
      </c>
      <c r="Q212" s="18">
        <v>20275.900000000001</v>
      </c>
      <c r="R212" s="18">
        <v>-14611.5</v>
      </c>
      <c r="S212" s="18">
        <v>3366.85</v>
      </c>
      <c r="T212" s="18">
        <v>71832.428</v>
      </c>
      <c r="U212" s="18">
        <v>66608.841</v>
      </c>
      <c r="V212" s="18">
        <v>56617.51485</v>
      </c>
      <c r="W212" s="18">
        <v>15214.91315</v>
      </c>
      <c r="X212" s="18">
        <v>10650.439205000001</v>
      </c>
      <c r="Y212" s="18">
        <v>1.1599999999999999</v>
      </c>
      <c r="Z212" s="18">
        <v>16001</v>
      </c>
      <c r="AA212" s="18">
        <v>77266.255560000005</v>
      </c>
      <c r="AB212" s="18">
        <v>76816.125539733097</v>
      </c>
      <c r="AC212" s="18">
        <v>4800.7078019956898</v>
      </c>
      <c r="AD212" s="18">
        <v>-525.05207187026804</v>
      </c>
      <c r="AE212" s="18">
        <v>-8401358</v>
      </c>
      <c r="AF212" s="18"/>
      <c r="AG212" s="18"/>
    </row>
    <row r="213" spans="1:33">
      <c r="A213" s="18" t="s">
        <v>841</v>
      </c>
      <c r="B213" s="18" t="s">
        <v>845</v>
      </c>
      <c r="C213" s="18" t="s">
        <v>513</v>
      </c>
      <c r="D213" s="18">
        <v>32626.083999999999</v>
      </c>
      <c r="E213" s="18">
        <v>4415</v>
      </c>
      <c r="F213" s="18">
        <v>37041.084000000003</v>
      </c>
      <c r="G213" s="18">
        <v>33276</v>
      </c>
      <c r="H213" s="18">
        <v>8130</v>
      </c>
      <c r="I213" s="18">
        <v>124</v>
      </c>
      <c r="J213" s="18">
        <v>0</v>
      </c>
      <c r="K213" s="18">
        <v>2218</v>
      </c>
      <c r="L213" s="18">
        <v>30</v>
      </c>
      <c r="M213" s="18">
        <v>22563</v>
      </c>
      <c r="N213" s="18">
        <v>4415</v>
      </c>
      <c r="O213" s="18">
        <v>0</v>
      </c>
      <c r="P213" s="18">
        <v>46303.553999999996</v>
      </c>
      <c r="Q213" s="18">
        <v>8901.2000000000007</v>
      </c>
      <c r="R213" s="18">
        <v>-19204.05</v>
      </c>
      <c r="S213" s="18">
        <v>-82.96</v>
      </c>
      <c r="T213" s="18">
        <v>35917.743999999999</v>
      </c>
      <c r="U213" s="18">
        <v>37041.084000000003</v>
      </c>
      <c r="V213" s="18">
        <v>31484.921399999999</v>
      </c>
      <c r="W213" s="18">
        <v>4432.8226000000004</v>
      </c>
      <c r="X213" s="18">
        <v>3102.9758200000001</v>
      </c>
      <c r="Y213" s="18">
        <v>1.0840000000000001</v>
      </c>
      <c r="Z213" s="18">
        <v>6882</v>
      </c>
      <c r="AA213" s="18">
        <v>40152.535056000001</v>
      </c>
      <c r="AB213" s="18">
        <v>39918.618434992102</v>
      </c>
      <c r="AC213" s="18">
        <v>5800.4385985167301</v>
      </c>
      <c r="AD213" s="18">
        <v>474.67872465076999</v>
      </c>
      <c r="AE213" s="18">
        <v>3266739</v>
      </c>
      <c r="AF213" s="18"/>
      <c r="AG213" s="18"/>
    </row>
    <row r="214" spans="1:33">
      <c r="A214" s="18" t="s">
        <v>841</v>
      </c>
      <c r="B214" s="18" t="s">
        <v>846</v>
      </c>
      <c r="C214" s="18" t="s">
        <v>514</v>
      </c>
      <c r="D214" s="18">
        <v>152723.12599999999</v>
      </c>
      <c r="E214" s="18">
        <v>12685</v>
      </c>
      <c r="F214" s="18">
        <v>165408.12599999999</v>
      </c>
      <c r="G214" s="18">
        <v>82930</v>
      </c>
      <c r="H214" s="18">
        <v>17406</v>
      </c>
      <c r="I214" s="18">
        <v>2829</v>
      </c>
      <c r="J214" s="18">
        <v>0</v>
      </c>
      <c r="K214" s="18">
        <v>4475</v>
      </c>
      <c r="L214" s="18">
        <v>336</v>
      </c>
      <c r="M214" s="18">
        <v>20910</v>
      </c>
      <c r="N214" s="18">
        <v>12685</v>
      </c>
      <c r="O214" s="18">
        <v>520</v>
      </c>
      <c r="P214" s="18">
        <v>115397.095</v>
      </c>
      <c r="Q214" s="18">
        <v>21003.5</v>
      </c>
      <c r="R214" s="18">
        <v>-18501.099999999999</v>
      </c>
      <c r="S214" s="18">
        <v>7227.55</v>
      </c>
      <c r="T214" s="18">
        <v>125127.045</v>
      </c>
      <c r="U214" s="18">
        <v>165408.12599999999</v>
      </c>
      <c r="V214" s="18">
        <v>140596.90710000001</v>
      </c>
      <c r="W214" s="18">
        <v>-15469.8621</v>
      </c>
      <c r="X214" s="18">
        <v>-10828.903469999999</v>
      </c>
      <c r="Y214" s="18">
        <v>0.93500000000000005</v>
      </c>
      <c r="Z214" s="18">
        <v>30267</v>
      </c>
      <c r="AA214" s="18">
        <v>154656.59781000001</v>
      </c>
      <c r="AB214" s="18">
        <v>153755.61487764399</v>
      </c>
      <c r="AC214" s="18">
        <v>5079.9753816910797</v>
      </c>
      <c r="AD214" s="18">
        <v>-245.78449217488199</v>
      </c>
      <c r="AE214" s="18">
        <v>-7439159</v>
      </c>
      <c r="AF214" s="18"/>
      <c r="AG214" s="18"/>
    </row>
    <row r="215" spans="1:33">
      <c r="A215" s="18" t="s">
        <v>841</v>
      </c>
      <c r="B215" s="18" t="s">
        <v>847</v>
      </c>
      <c r="C215" s="18" t="s">
        <v>515</v>
      </c>
      <c r="D215" s="18">
        <v>141553.42600000001</v>
      </c>
      <c r="E215" s="18">
        <v>6106</v>
      </c>
      <c r="F215" s="18">
        <v>147659.42600000001</v>
      </c>
      <c r="G215" s="18">
        <v>81694</v>
      </c>
      <c r="H215" s="18">
        <v>16290</v>
      </c>
      <c r="I215" s="18">
        <v>2190</v>
      </c>
      <c r="J215" s="18">
        <v>0</v>
      </c>
      <c r="K215" s="18">
        <v>7940</v>
      </c>
      <c r="L215" s="18">
        <v>1576</v>
      </c>
      <c r="M215" s="18">
        <v>10183</v>
      </c>
      <c r="N215" s="18">
        <v>6106</v>
      </c>
      <c r="O215" s="18">
        <v>4333</v>
      </c>
      <c r="P215" s="18">
        <v>113677.201</v>
      </c>
      <c r="Q215" s="18">
        <v>22457</v>
      </c>
      <c r="R215" s="18">
        <v>-13678.2</v>
      </c>
      <c r="S215" s="18">
        <v>3458.99</v>
      </c>
      <c r="T215" s="18">
        <v>125914.99099999999</v>
      </c>
      <c r="U215" s="18">
        <v>147659.42600000001</v>
      </c>
      <c r="V215" s="18">
        <v>125510.51210000001</v>
      </c>
      <c r="W215" s="18">
        <v>404.478900000002</v>
      </c>
      <c r="X215" s="18">
        <v>283.135230000001</v>
      </c>
      <c r="Y215" s="18">
        <v>1.002</v>
      </c>
      <c r="Z215" s="18">
        <v>21842</v>
      </c>
      <c r="AA215" s="18">
        <v>147954.744852</v>
      </c>
      <c r="AB215" s="18">
        <v>147092.80490400901</v>
      </c>
      <c r="AC215" s="18">
        <v>6734.4018360960199</v>
      </c>
      <c r="AD215" s="18">
        <v>1408.64196223006</v>
      </c>
      <c r="AE215" s="18">
        <v>30767558</v>
      </c>
      <c r="AF215" s="18"/>
      <c r="AG215" s="18"/>
    </row>
    <row r="216" spans="1:33">
      <c r="A216" s="18" t="s">
        <v>841</v>
      </c>
      <c r="B216" s="18" t="s">
        <v>848</v>
      </c>
      <c r="C216" s="18" t="s">
        <v>516</v>
      </c>
      <c r="D216" s="18">
        <v>32328.556</v>
      </c>
      <c r="E216" s="18">
        <v>2010</v>
      </c>
      <c r="F216" s="18">
        <v>34338.555999999997</v>
      </c>
      <c r="G216" s="18">
        <v>16295</v>
      </c>
      <c r="H216" s="18">
        <v>7916</v>
      </c>
      <c r="I216" s="18">
        <v>1162</v>
      </c>
      <c r="J216" s="18">
        <v>0</v>
      </c>
      <c r="K216" s="18">
        <v>1861</v>
      </c>
      <c r="L216" s="18">
        <v>0</v>
      </c>
      <c r="M216" s="18">
        <v>3677</v>
      </c>
      <c r="N216" s="18">
        <v>2010</v>
      </c>
      <c r="O216" s="18">
        <v>0</v>
      </c>
      <c r="P216" s="18">
        <v>22674.4925</v>
      </c>
      <c r="Q216" s="18">
        <v>9298.15</v>
      </c>
      <c r="R216" s="18">
        <v>-3125.45</v>
      </c>
      <c r="S216" s="18">
        <v>1083.4100000000001</v>
      </c>
      <c r="T216" s="18">
        <v>29930.602500000001</v>
      </c>
      <c r="U216" s="18">
        <v>34338.555999999997</v>
      </c>
      <c r="V216" s="18">
        <v>29187.7726</v>
      </c>
      <c r="W216" s="18">
        <v>742.82990000000405</v>
      </c>
      <c r="X216" s="18">
        <v>519.98093000000301</v>
      </c>
      <c r="Y216" s="18">
        <v>1.0149999999999999</v>
      </c>
      <c r="Z216" s="18">
        <v>5653</v>
      </c>
      <c r="AA216" s="18">
        <v>34853.634339999997</v>
      </c>
      <c r="AB216" s="18">
        <v>34650.5875245676</v>
      </c>
      <c r="AC216" s="18">
        <v>6129.59269849065</v>
      </c>
      <c r="AD216" s="18">
        <v>803.83282462468901</v>
      </c>
      <c r="AE216" s="18">
        <v>4544067</v>
      </c>
      <c r="AF216" s="18"/>
      <c r="AG216" s="18"/>
    </row>
    <row r="217" spans="1:33">
      <c r="A217" s="18" t="s">
        <v>841</v>
      </c>
      <c r="B217" s="18" t="s">
        <v>849</v>
      </c>
      <c r="C217" s="18" t="s">
        <v>517</v>
      </c>
      <c r="D217" s="18">
        <v>40226.500999999997</v>
      </c>
      <c r="E217" s="18">
        <v>2468</v>
      </c>
      <c r="F217" s="18">
        <v>42694.500999999997</v>
      </c>
      <c r="G217" s="18">
        <v>26122</v>
      </c>
      <c r="H217" s="18">
        <v>8323</v>
      </c>
      <c r="I217" s="18">
        <v>693</v>
      </c>
      <c r="J217" s="18">
        <v>0</v>
      </c>
      <c r="K217" s="18">
        <v>5562</v>
      </c>
      <c r="L217" s="18">
        <v>527</v>
      </c>
      <c r="M217" s="18">
        <v>4977</v>
      </c>
      <c r="N217" s="18">
        <v>2468</v>
      </c>
      <c r="O217" s="18">
        <v>0</v>
      </c>
      <c r="P217" s="18">
        <v>36348.762999999999</v>
      </c>
      <c r="Q217" s="18">
        <v>12391.3</v>
      </c>
      <c r="R217" s="18">
        <v>-4678.3999999999996</v>
      </c>
      <c r="S217" s="18">
        <v>1251.71</v>
      </c>
      <c r="T217" s="18">
        <v>45313.373</v>
      </c>
      <c r="U217" s="18">
        <v>42694.500999999997</v>
      </c>
      <c r="V217" s="18">
        <v>36290.325850000001</v>
      </c>
      <c r="W217" s="18">
        <v>9023.0471500000003</v>
      </c>
      <c r="X217" s="18">
        <v>6316.1330049999997</v>
      </c>
      <c r="Y217" s="18">
        <v>1.1479999999999999</v>
      </c>
      <c r="Z217" s="18">
        <v>8446</v>
      </c>
      <c r="AA217" s="18">
        <v>49013.287148000003</v>
      </c>
      <c r="AB217" s="18">
        <v>48727.750444074401</v>
      </c>
      <c r="AC217" s="18">
        <v>5769.3287288745396</v>
      </c>
      <c r="AD217" s="18">
        <v>443.56885500857999</v>
      </c>
      <c r="AE217" s="18">
        <v>3746383</v>
      </c>
      <c r="AF217" s="18"/>
      <c r="AG217" s="18"/>
    </row>
    <row r="218" spans="1:33">
      <c r="A218" s="18" t="s">
        <v>841</v>
      </c>
      <c r="B218" s="18" t="s">
        <v>850</v>
      </c>
      <c r="C218" s="18" t="s">
        <v>518</v>
      </c>
      <c r="D218" s="18">
        <v>168867.86799999999</v>
      </c>
      <c r="E218" s="18">
        <v>13402</v>
      </c>
      <c r="F218" s="18">
        <v>182269.86799999999</v>
      </c>
      <c r="G218" s="18">
        <v>94640</v>
      </c>
      <c r="H218" s="18">
        <v>26982</v>
      </c>
      <c r="I218" s="18">
        <v>2251</v>
      </c>
      <c r="J218" s="18">
        <v>0</v>
      </c>
      <c r="K218" s="18">
        <v>3982</v>
      </c>
      <c r="L218" s="18">
        <v>298</v>
      </c>
      <c r="M218" s="18">
        <v>32860</v>
      </c>
      <c r="N218" s="18">
        <v>13402</v>
      </c>
      <c r="O218" s="18">
        <v>34</v>
      </c>
      <c r="P218" s="18">
        <v>131691.56</v>
      </c>
      <c r="Q218" s="18">
        <v>28232.75</v>
      </c>
      <c r="R218" s="18">
        <v>-28213.200000000001</v>
      </c>
      <c r="S218" s="18">
        <v>5805.5</v>
      </c>
      <c r="T218" s="18">
        <v>137516.60999999999</v>
      </c>
      <c r="U218" s="18">
        <v>182269.86799999999</v>
      </c>
      <c r="V218" s="18">
        <v>154929.3878</v>
      </c>
      <c r="W218" s="18">
        <v>-17412.7778</v>
      </c>
      <c r="X218" s="18">
        <v>-12188.944460000001</v>
      </c>
      <c r="Y218" s="18">
        <v>0.93300000000000005</v>
      </c>
      <c r="Z218" s="18">
        <v>23651</v>
      </c>
      <c r="AA218" s="18">
        <v>170057.78684399999</v>
      </c>
      <c r="AB218" s="18">
        <v>169067.08120563501</v>
      </c>
      <c r="AC218" s="18">
        <v>7148.4115346342696</v>
      </c>
      <c r="AD218" s="18">
        <v>1822.65166076831</v>
      </c>
      <c r="AE218" s="18">
        <v>43107534</v>
      </c>
      <c r="AF218" s="18"/>
      <c r="AG218" s="18"/>
    </row>
    <row r="219" spans="1:33">
      <c r="A219" s="18" t="s">
        <v>841</v>
      </c>
      <c r="B219" s="18" t="s">
        <v>851</v>
      </c>
      <c r="C219" s="18" t="s">
        <v>519</v>
      </c>
      <c r="D219" s="18">
        <v>21798.675999999999</v>
      </c>
      <c r="E219" s="18">
        <v>3417</v>
      </c>
      <c r="F219" s="18">
        <v>25215.675999999999</v>
      </c>
      <c r="G219" s="18">
        <v>7243</v>
      </c>
      <c r="H219" s="18">
        <v>5730</v>
      </c>
      <c r="I219" s="18">
        <v>0</v>
      </c>
      <c r="J219" s="18">
        <v>0</v>
      </c>
      <c r="K219" s="18">
        <v>932</v>
      </c>
      <c r="L219" s="18">
        <v>0</v>
      </c>
      <c r="M219" s="18">
        <v>590</v>
      </c>
      <c r="N219" s="18">
        <v>3417</v>
      </c>
      <c r="O219" s="18">
        <v>0</v>
      </c>
      <c r="P219" s="18">
        <v>10078.6345</v>
      </c>
      <c r="Q219" s="18">
        <v>5662.7</v>
      </c>
      <c r="R219" s="18">
        <v>-501.5</v>
      </c>
      <c r="S219" s="18">
        <v>2804.15</v>
      </c>
      <c r="T219" s="18">
        <v>18043.984499999999</v>
      </c>
      <c r="U219" s="18">
        <v>25215.675999999999</v>
      </c>
      <c r="V219" s="18">
        <v>21433.3246</v>
      </c>
      <c r="W219" s="18">
        <v>-3389.3400999999999</v>
      </c>
      <c r="X219" s="18">
        <v>-2372.5380700000001</v>
      </c>
      <c r="Y219" s="18">
        <v>0.90600000000000003</v>
      </c>
      <c r="Z219" s="18">
        <v>4689</v>
      </c>
      <c r="AA219" s="18">
        <v>22845.402456</v>
      </c>
      <c r="AB219" s="18">
        <v>22712.311996316199</v>
      </c>
      <c r="AC219" s="18">
        <v>4843.7432280478197</v>
      </c>
      <c r="AD219" s="18">
        <v>-482.01664581814401</v>
      </c>
      <c r="AE219" s="18">
        <v>-2260176</v>
      </c>
      <c r="AF219" s="18"/>
      <c r="AG219" s="18"/>
    </row>
    <row r="220" spans="1:33">
      <c r="A220" s="18" t="s">
        <v>841</v>
      </c>
      <c r="B220" s="18" t="s">
        <v>852</v>
      </c>
      <c r="C220" s="18" t="s">
        <v>520</v>
      </c>
      <c r="D220" s="18">
        <v>70225.092000000004</v>
      </c>
      <c r="E220" s="18">
        <v>6734</v>
      </c>
      <c r="F220" s="18">
        <v>76959.092000000004</v>
      </c>
      <c r="G220" s="18">
        <v>27300</v>
      </c>
      <c r="H220" s="18">
        <v>14375</v>
      </c>
      <c r="I220" s="18">
        <v>95</v>
      </c>
      <c r="J220" s="18">
        <v>0</v>
      </c>
      <c r="K220" s="18">
        <v>2621</v>
      </c>
      <c r="L220" s="18">
        <v>32</v>
      </c>
      <c r="M220" s="18">
        <v>8624</v>
      </c>
      <c r="N220" s="18">
        <v>6734</v>
      </c>
      <c r="O220" s="18">
        <v>0</v>
      </c>
      <c r="P220" s="18">
        <v>37987.949999999997</v>
      </c>
      <c r="Q220" s="18">
        <v>14527.35</v>
      </c>
      <c r="R220" s="18">
        <v>-7357.6</v>
      </c>
      <c r="S220" s="18">
        <v>4257.82</v>
      </c>
      <c r="T220" s="18">
        <v>49415.519999999997</v>
      </c>
      <c r="U220" s="18">
        <v>76959.092000000004</v>
      </c>
      <c r="V220" s="18">
        <v>65415.228199999998</v>
      </c>
      <c r="W220" s="18">
        <v>-15999.708199999999</v>
      </c>
      <c r="X220" s="18">
        <v>-11199.79574</v>
      </c>
      <c r="Y220" s="18">
        <v>0.85399999999999998</v>
      </c>
      <c r="Z220" s="18">
        <v>10703</v>
      </c>
      <c r="AA220" s="18">
        <v>65723.064568000002</v>
      </c>
      <c r="AB220" s="18">
        <v>65340.1817147857</v>
      </c>
      <c r="AC220" s="18">
        <v>6104.8473993072703</v>
      </c>
      <c r="AD220" s="18">
        <v>779.08752544130903</v>
      </c>
      <c r="AE220" s="18">
        <v>8338574</v>
      </c>
      <c r="AF220" s="18"/>
      <c r="AG220" s="18"/>
    </row>
    <row r="221" spans="1:33">
      <c r="A221" s="18" t="s">
        <v>841</v>
      </c>
      <c r="B221" s="18" t="s">
        <v>853</v>
      </c>
      <c r="C221" s="18" t="s">
        <v>521</v>
      </c>
      <c r="D221" s="18">
        <v>910116.45700000005</v>
      </c>
      <c r="E221" s="18">
        <v>66960</v>
      </c>
      <c r="F221" s="18">
        <v>977076.45700000005</v>
      </c>
      <c r="G221" s="18">
        <v>514758</v>
      </c>
      <c r="H221" s="18">
        <v>120792</v>
      </c>
      <c r="I221" s="18">
        <v>75001</v>
      </c>
      <c r="J221" s="18">
        <v>37946</v>
      </c>
      <c r="K221" s="18">
        <v>0</v>
      </c>
      <c r="L221" s="18">
        <v>67297</v>
      </c>
      <c r="M221" s="18">
        <v>48061</v>
      </c>
      <c r="N221" s="18">
        <v>66960</v>
      </c>
      <c r="O221" s="18">
        <v>12172</v>
      </c>
      <c r="P221" s="18">
        <v>716285.75699999998</v>
      </c>
      <c r="Q221" s="18">
        <v>198678.15</v>
      </c>
      <c r="R221" s="18">
        <v>-108400.5</v>
      </c>
      <c r="S221" s="18">
        <v>48745.63</v>
      </c>
      <c r="T221" s="18">
        <v>855309.03700000001</v>
      </c>
      <c r="U221" s="18">
        <v>977076.45700000005</v>
      </c>
      <c r="V221" s="18">
        <v>830514.98844999995</v>
      </c>
      <c r="W221" s="18">
        <v>24794.048549999901</v>
      </c>
      <c r="X221" s="18">
        <v>17355.833985000001</v>
      </c>
      <c r="Y221" s="18">
        <v>1.018</v>
      </c>
      <c r="Z221" s="18">
        <v>156517</v>
      </c>
      <c r="AA221" s="18">
        <v>994663.83322599996</v>
      </c>
      <c r="AB221" s="18">
        <v>988869.22019390902</v>
      </c>
      <c r="AC221" s="18">
        <v>6317.9668674579098</v>
      </c>
      <c r="AD221" s="18">
        <v>992.20699359194998</v>
      </c>
      <c r="AE221" s="18">
        <v>155297262</v>
      </c>
      <c r="AF221" s="18"/>
      <c r="AG221" s="18"/>
    </row>
    <row r="222" spans="1:33">
      <c r="A222" s="18" t="s">
        <v>854</v>
      </c>
      <c r="B222" s="18" t="s">
        <v>855</v>
      </c>
      <c r="C222" s="18" t="s">
        <v>523</v>
      </c>
      <c r="D222" s="18">
        <v>69888.570999999996</v>
      </c>
      <c r="E222" s="18">
        <v>7500</v>
      </c>
      <c r="F222" s="18">
        <v>77388.570999999996</v>
      </c>
      <c r="G222" s="18">
        <v>30481</v>
      </c>
      <c r="H222" s="18">
        <v>6363</v>
      </c>
      <c r="I222" s="18">
        <v>364</v>
      </c>
      <c r="J222" s="18">
        <v>0</v>
      </c>
      <c r="K222" s="18">
        <v>1886</v>
      </c>
      <c r="L222" s="18">
        <v>978</v>
      </c>
      <c r="M222" s="18">
        <v>1883</v>
      </c>
      <c r="N222" s="18">
        <v>7500</v>
      </c>
      <c r="O222" s="18">
        <v>124</v>
      </c>
      <c r="P222" s="18">
        <v>42414.311500000003</v>
      </c>
      <c r="Q222" s="18">
        <v>7321.05</v>
      </c>
      <c r="R222" s="18">
        <v>-2537.25</v>
      </c>
      <c r="S222" s="18">
        <v>6054.89</v>
      </c>
      <c r="T222" s="18">
        <v>53253.001499999998</v>
      </c>
      <c r="U222" s="18">
        <v>77388.570999999996</v>
      </c>
      <c r="V222" s="18">
        <v>65780.285350000006</v>
      </c>
      <c r="W222" s="18">
        <v>-12527.28385</v>
      </c>
      <c r="X222" s="18">
        <v>-8769.0986949999897</v>
      </c>
      <c r="Y222" s="18">
        <v>0.88700000000000001</v>
      </c>
      <c r="Z222" s="18">
        <v>14013</v>
      </c>
      <c r="AA222" s="18">
        <v>68643.662477000005</v>
      </c>
      <c r="AB222" s="18">
        <v>68243.765096726696</v>
      </c>
      <c r="AC222" s="18">
        <v>4870.0324767520697</v>
      </c>
      <c r="AD222" s="18">
        <v>-455.72739711389102</v>
      </c>
      <c r="AE222" s="18">
        <v>-6386108</v>
      </c>
      <c r="AF222" s="18"/>
      <c r="AG222" s="18"/>
    </row>
    <row r="223" spans="1:33">
      <c r="A223" s="18" t="s">
        <v>854</v>
      </c>
      <c r="B223" s="18" t="s">
        <v>856</v>
      </c>
      <c r="C223" s="18" t="s">
        <v>524</v>
      </c>
      <c r="D223" s="18">
        <v>62573.267</v>
      </c>
      <c r="E223" s="18">
        <v>4040</v>
      </c>
      <c r="F223" s="18">
        <v>66613.267000000007</v>
      </c>
      <c r="G223" s="18">
        <v>38099</v>
      </c>
      <c r="H223" s="18">
        <v>4521</v>
      </c>
      <c r="I223" s="18">
        <v>580</v>
      </c>
      <c r="J223" s="18">
        <v>0</v>
      </c>
      <c r="K223" s="18">
        <v>840</v>
      </c>
      <c r="L223" s="18">
        <v>181</v>
      </c>
      <c r="M223" s="18">
        <v>12239</v>
      </c>
      <c r="N223" s="18">
        <v>4040</v>
      </c>
      <c r="O223" s="18">
        <v>115</v>
      </c>
      <c r="P223" s="18">
        <v>53014.758500000004</v>
      </c>
      <c r="Q223" s="18">
        <v>5049.8500000000004</v>
      </c>
      <c r="R223" s="18">
        <v>-10654.75</v>
      </c>
      <c r="S223" s="18">
        <v>1353.37</v>
      </c>
      <c r="T223" s="18">
        <v>48763.228499999997</v>
      </c>
      <c r="U223" s="18">
        <v>66613.267000000007</v>
      </c>
      <c r="V223" s="18">
        <v>56621.276949999999</v>
      </c>
      <c r="W223" s="18">
        <v>-7858.0484499999902</v>
      </c>
      <c r="X223" s="18">
        <v>-5500.6339150000003</v>
      </c>
      <c r="Y223" s="18">
        <v>0.91700000000000004</v>
      </c>
      <c r="Z223" s="18">
        <v>13286</v>
      </c>
      <c r="AA223" s="18">
        <v>61084.365838999998</v>
      </c>
      <c r="AB223" s="18">
        <v>60728.506652686097</v>
      </c>
      <c r="AC223" s="18">
        <v>4570.8645681684602</v>
      </c>
      <c r="AD223" s="18">
        <v>-754.89530569750195</v>
      </c>
      <c r="AE223" s="18">
        <v>-10029539</v>
      </c>
      <c r="AF223" s="18"/>
      <c r="AG223" s="18"/>
    </row>
    <row r="224" spans="1:33">
      <c r="A224" s="18" t="s">
        <v>854</v>
      </c>
      <c r="B224" s="18" t="s">
        <v>857</v>
      </c>
      <c r="C224" s="18" t="s">
        <v>525</v>
      </c>
      <c r="D224" s="18">
        <v>119558.02899999999</v>
      </c>
      <c r="E224" s="18">
        <v>8816</v>
      </c>
      <c r="F224" s="18">
        <v>128374.02899999999</v>
      </c>
      <c r="G224" s="18">
        <v>58788</v>
      </c>
      <c r="H224" s="18">
        <v>20992</v>
      </c>
      <c r="I224" s="18">
        <v>1372</v>
      </c>
      <c r="J224" s="18">
        <v>0</v>
      </c>
      <c r="K224" s="18">
        <v>4554</v>
      </c>
      <c r="L224" s="18">
        <v>21</v>
      </c>
      <c r="M224" s="18">
        <v>14288</v>
      </c>
      <c r="N224" s="18">
        <v>8816</v>
      </c>
      <c r="O224" s="18">
        <v>108</v>
      </c>
      <c r="P224" s="18">
        <v>81803.501999999993</v>
      </c>
      <c r="Q224" s="18">
        <v>22880.3</v>
      </c>
      <c r="R224" s="18">
        <v>-12254.45</v>
      </c>
      <c r="S224" s="18">
        <v>5064.6400000000003</v>
      </c>
      <c r="T224" s="18">
        <v>97493.991999999998</v>
      </c>
      <c r="U224" s="18">
        <v>128374.02899999999</v>
      </c>
      <c r="V224" s="18">
        <v>109117.92465</v>
      </c>
      <c r="W224" s="18">
        <v>-11623.932650000001</v>
      </c>
      <c r="X224" s="18">
        <v>-8136.7528549999897</v>
      </c>
      <c r="Y224" s="18">
        <v>0.93700000000000006</v>
      </c>
      <c r="Z224" s="18">
        <v>16409</v>
      </c>
      <c r="AA224" s="18">
        <v>120286.465173</v>
      </c>
      <c r="AB224" s="18">
        <v>119585.712320235</v>
      </c>
      <c r="AC224" s="18">
        <v>7287.8123176448698</v>
      </c>
      <c r="AD224" s="18">
        <v>1962.0524437789099</v>
      </c>
      <c r="AE224" s="18">
        <v>32195319</v>
      </c>
      <c r="AF224" s="18"/>
      <c r="AG224" s="18"/>
    </row>
    <row r="225" spans="1:33">
      <c r="A225" s="18" t="s">
        <v>854</v>
      </c>
      <c r="B225" s="18" t="s">
        <v>858</v>
      </c>
      <c r="C225" s="18" t="s">
        <v>526</v>
      </c>
      <c r="D225" s="18">
        <v>71787.97</v>
      </c>
      <c r="E225" s="18">
        <v>3454</v>
      </c>
      <c r="F225" s="18">
        <v>75241.97</v>
      </c>
      <c r="G225" s="18">
        <v>49713</v>
      </c>
      <c r="H225" s="18">
        <v>11361</v>
      </c>
      <c r="I225" s="18">
        <v>3058</v>
      </c>
      <c r="J225" s="18">
        <v>0</v>
      </c>
      <c r="K225" s="18">
        <v>2298</v>
      </c>
      <c r="L225" s="18">
        <v>81</v>
      </c>
      <c r="M225" s="18">
        <v>10351</v>
      </c>
      <c r="N225" s="18">
        <v>3454</v>
      </c>
      <c r="O225" s="18">
        <v>2234</v>
      </c>
      <c r="P225" s="18">
        <v>69175.639500000005</v>
      </c>
      <c r="Q225" s="18">
        <v>14209.45</v>
      </c>
      <c r="R225" s="18">
        <v>-10766.1</v>
      </c>
      <c r="S225" s="18">
        <v>1176.23</v>
      </c>
      <c r="T225" s="18">
        <v>73795.219500000007</v>
      </c>
      <c r="U225" s="18">
        <v>75241.97</v>
      </c>
      <c r="V225" s="18">
        <v>63955.674500000001</v>
      </c>
      <c r="W225" s="18">
        <v>9839.5449999999892</v>
      </c>
      <c r="X225" s="18">
        <v>6887.6814999999897</v>
      </c>
      <c r="Y225" s="18">
        <v>1.0920000000000001</v>
      </c>
      <c r="Z225" s="18">
        <v>8729</v>
      </c>
      <c r="AA225" s="18">
        <v>82164.231239999994</v>
      </c>
      <c r="AB225" s="18">
        <v>81685.567083115093</v>
      </c>
      <c r="AC225" s="18">
        <v>9357.9524668478807</v>
      </c>
      <c r="AD225" s="18">
        <v>4032.1925929819199</v>
      </c>
      <c r="AE225" s="18">
        <v>35197009</v>
      </c>
      <c r="AF225" s="18"/>
      <c r="AG225" s="18"/>
    </row>
    <row r="226" spans="1:33">
      <c r="A226" s="18" t="s">
        <v>854</v>
      </c>
      <c r="B226" s="18" t="s">
        <v>859</v>
      </c>
      <c r="C226" s="18" t="s">
        <v>527</v>
      </c>
      <c r="D226" s="18">
        <v>122372.015</v>
      </c>
      <c r="E226" s="18">
        <v>9924</v>
      </c>
      <c r="F226" s="18">
        <v>132296.01500000001</v>
      </c>
      <c r="G226" s="18">
        <v>104995</v>
      </c>
      <c r="H226" s="18">
        <v>12343</v>
      </c>
      <c r="I226" s="18">
        <v>641</v>
      </c>
      <c r="J226" s="18">
        <v>0</v>
      </c>
      <c r="K226" s="18">
        <v>3543</v>
      </c>
      <c r="L226" s="18">
        <v>165</v>
      </c>
      <c r="M226" s="18">
        <v>23287</v>
      </c>
      <c r="N226" s="18">
        <v>9924</v>
      </c>
      <c r="O226" s="18">
        <v>1158</v>
      </c>
      <c r="P226" s="18">
        <v>146100.54250000001</v>
      </c>
      <c r="Q226" s="18">
        <v>14047.95</v>
      </c>
      <c r="R226" s="18">
        <v>-20918.5</v>
      </c>
      <c r="S226" s="18">
        <v>4476.6099999999997</v>
      </c>
      <c r="T226" s="18">
        <v>143706.60250000001</v>
      </c>
      <c r="U226" s="18">
        <v>132296.01500000001</v>
      </c>
      <c r="V226" s="18">
        <v>112451.61275</v>
      </c>
      <c r="W226" s="18">
        <v>31254.989750000001</v>
      </c>
      <c r="X226" s="18">
        <v>21878.492825000001</v>
      </c>
      <c r="Y226" s="18">
        <v>1.165</v>
      </c>
      <c r="Z226" s="18">
        <v>26160</v>
      </c>
      <c r="AA226" s="18">
        <v>154124.857475</v>
      </c>
      <c r="AB226" s="18">
        <v>153226.97230228101</v>
      </c>
      <c r="AC226" s="18">
        <v>5857.30016446027</v>
      </c>
      <c r="AD226" s="18">
        <v>531.54029059431605</v>
      </c>
      <c r="AE226" s="18">
        <v>13905094</v>
      </c>
      <c r="AF226" s="18"/>
      <c r="AG226" s="18"/>
    </row>
    <row r="227" spans="1:33">
      <c r="A227" s="18" t="s">
        <v>854</v>
      </c>
      <c r="B227" s="18" t="s">
        <v>860</v>
      </c>
      <c r="C227" s="18" t="s">
        <v>528</v>
      </c>
      <c r="D227" s="18">
        <v>20591.723000000002</v>
      </c>
      <c r="E227" s="18">
        <v>3078</v>
      </c>
      <c r="F227" s="18">
        <v>23669.723000000002</v>
      </c>
      <c r="G227" s="18">
        <v>21558</v>
      </c>
      <c r="H227" s="18">
        <v>286</v>
      </c>
      <c r="I227" s="18">
        <v>94</v>
      </c>
      <c r="J227" s="18">
        <v>0</v>
      </c>
      <c r="K227" s="18">
        <v>340</v>
      </c>
      <c r="L227" s="18">
        <v>320</v>
      </c>
      <c r="M227" s="18">
        <v>10221</v>
      </c>
      <c r="N227" s="18">
        <v>3078</v>
      </c>
      <c r="O227" s="18">
        <v>-1</v>
      </c>
      <c r="P227" s="18">
        <v>29997.956999999999</v>
      </c>
      <c r="Q227" s="18">
        <v>612</v>
      </c>
      <c r="R227" s="18">
        <v>-8959</v>
      </c>
      <c r="S227" s="18">
        <v>878.73</v>
      </c>
      <c r="T227" s="18">
        <v>22529.687000000002</v>
      </c>
      <c r="U227" s="18">
        <v>23669.723000000002</v>
      </c>
      <c r="V227" s="18">
        <v>20119.26455</v>
      </c>
      <c r="W227" s="18">
        <v>2410.42245</v>
      </c>
      <c r="X227" s="18">
        <v>1687.295715</v>
      </c>
      <c r="Y227" s="18">
        <v>1.071</v>
      </c>
      <c r="Z227" s="18">
        <v>5725</v>
      </c>
      <c r="AA227" s="18">
        <v>25350.273333000001</v>
      </c>
      <c r="AB227" s="18">
        <v>25202.590247201999</v>
      </c>
      <c r="AC227" s="18">
        <v>4402.1991698169504</v>
      </c>
      <c r="AD227" s="18">
        <v>-923.56070404901095</v>
      </c>
      <c r="AE227" s="18">
        <v>-5287385</v>
      </c>
      <c r="AF227" s="18"/>
      <c r="AG227" s="18"/>
    </row>
    <row r="228" spans="1:33">
      <c r="A228" s="18" t="s">
        <v>854</v>
      </c>
      <c r="B228" s="18" t="s">
        <v>861</v>
      </c>
      <c r="C228" s="18" t="s">
        <v>529</v>
      </c>
      <c r="D228" s="18">
        <v>132853.302</v>
      </c>
      <c r="E228" s="18">
        <v>8466</v>
      </c>
      <c r="F228" s="18">
        <v>141319.302</v>
      </c>
      <c r="G228" s="18">
        <v>62883</v>
      </c>
      <c r="H228" s="18">
        <v>14543</v>
      </c>
      <c r="I228" s="18">
        <v>1224</v>
      </c>
      <c r="J228" s="18">
        <v>480</v>
      </c>
      <c r="K228" s="18">
        <v>4181</v>
      </c>
      <c r="L228" s="18">
        <v>123</v>
      </c>
      <c r="M228" s="18">
        <v>6391</v>
      </c>
      <c r="N228" s="18">
        <v>8466</v>
      </c>
      <c r="O228" s="18">
        <v>0</v>
      </c>
      <c r="P228" s="18">
        <v>87501.694499999998</v>
      </c>
      <c r="Q228" s="18">
        <v>17363.8</v>
      </c>
      <c r="R228" s="18">
        <v>-5536.9</v>
      </c>
      <c r="S228" s="18">
        <v>6109.63</v>
      </c>
      <c r="T228" s="18">
        <v>105438.2245</v>
      </c>
      <c r="U228" s="18">
        <v>141319.302</v>
      </c>
      <c r="V228" s="18">
        <v>120121.40670000001</v>
      </c>
      <c r="W228" s="18">
        <v>-14683.182199999999</v>
      </c>
      <c r="X228" s="18">
        <v>-10278.22754</v>
      </c>
      <c r="Y228" s="18">
        <v>0.92700000000000005</v>
      </c>
      <c r="Z228" s="18">
        <v>22859</v>
      </c>
      <c r="AA228" s="18">
        <v>131002.992954</v>
      </c>
      <c r="AB228" s="18">
        <v>130239.80882599999</v>
      </c>
      <c r="AC228" s="18">
        <v>5697.5287119296399</v>
      </c>
      <c r="AD228" s="18">
        <v>371.76883806367999</v>
      </c>
      <c r="AE228" s="18">
        <v>8498264</v>
      </c>
      <c r="AF228" s="18"/>
      <c r="AG228" s="18"/>
    </row>
    <row r="229" spans="1:33">
      <c r="A229" s="18" t="s">
        <v>854</v>
      </c>
      <c r="B229" s="18" t="s">
        <v>862</v>
      </c>
      <c r="C229" s="18" t="s">
        <v>530</v>
      </c>
      <c r="D229" s="18">
        <v>13823.361000000001</v>
      </c>
      <c r="E229" s="18">
        <v>1757</v>
      </c>
      <c r="F229" s="18">
        <v>15580.361000000001</v>
      </c>
      <c r="G229" s="18">
        <v>11988</v>
      </c>
      <c r="H229" s="18">
        <v>2521</v>
      </c>
      <c r="I229" s="18">
        <v>240</v>
      </c>
      <c r="J229" s="18">
        <v>0</v>
      </c>
      <c r="K229" s="18">
        <v>2124</v>
      </c>
      <c r="L229" s="18">
        <v>-1</v>
      </c>
      <c r="M229" s="18">
        <v>5985</v>
      </c>
      <c r="N229" s="18">
        <v>1757</v>
      </c>
      <c r="O229" s="18">
        <v>0</v>
      </c>
      <c r="P229" s="18">
        <v>16681.302</v>
      </c>
      <c r="Q229" s="18">
        <v>4152.25</v>
      </c>
      <c r="R229" s="18">
        <v>-5086.3999999999996</v>
      </c>
      <c r="S229" s="18">
        <v>476</v>
      </c>
      <c r="T229" s="18">
        <v>16223.152</v>
      </c>
      <c r="U229" s="18">
        <v>15580.361000000001</v>
      </c>
      <c r="V229" s="18">
        <v>13243.306850000001</v>
      </c>
      <c r="W229" s="18">
        <v>2979.8451500000001</v>
      </c>
      <c r="X229" s="18">
        <v>2085.8916049999998</v>
      </c>
      <c r="Y229" s="18">
        <v>1.1339999999999999</v>
      </c>
      <c r="Z229" s="18">
        <v>4373</v>
      </c>
      <c r="AA229" s="18">
        <v>17668.129374</v>
      </c>
      <c r="AB229" s="18">
        <v>17565.2001537918</v>
      </c>
      <c r="AC229" s="18">
        <v>4016.73911589111</v>
      </c>
      <c r="AD229" s="18">
        <v>-1309.0207579748501</v>
      </c>
      <c r="AE229" s="18">
        <v>-5724348</v>
      </c>
      <c r="AF229" s="18"/>
      <c r="AG229" s="18"/>
    </row>
    <row r="230" spans="1:33">
      <c r="A230" s="18" t="s">
        <v>854</v>
      </c>
      <c r="B230" s="18" t="s">
        <v>863</v>
      </c>
      <c r="C230" s="18" t="s">
        <v>531</v>
      </c>
      <c r="D230" s="18">
        <v>32047.035</v>
      </c>
      <c r="E230" s="18">
        <v>6343</v>
      </c>
      <c r="F230" s="18">
        <v>38390.035000000003</v>
      </c>
      <c r="G230" s="18">
        <v>28344</v>
      </c>
      <c r="H230" s="18">
        <v>4049</v>
      </c>
      <c r="I230" s="18">
        <v>90</v>
      </c>
      <c r="J230" s="18">
        <v>0</v>
      </c>
      <c r="K230" s="18">
        <v>4941</v>
      </c>
      <c r="L230" s="18">
        <v>0</v>
      </c>
      <c r="M230" s="18">
        <v>12204</v>
      </c>
      <c r="N230" s="18">
        <v>6343</v>
      </c>
      <c r="O230" s="18">
        <v>850</v>
      </c>
      <c r="P230" s="18">
        <v>39440.675999999999</v>
      </c>
      <c r="Q230" s="18">
        <v>7718</v>
      </c>
      <c r="R230" s="18">
        <v>-11095.9</v>
      </c>
      <c r="S230" s="18">
        <v>3316.87</v>
      </c>
      <c r="T230" s="18">
        <v>39379.646000000001</v>
      </c>
      <c r="U230" s="18">
        <v>38390.035000000003</v>
      </c>
      <c r="V230" s="18">
        <v>32631.529750000002</v>
      </c>
      <c r="W230" s="18">
        <v>6748.11625</v>
      </c>
      <c r="X230" s="18">
        <v>4723.6813750000001</v>
      </c>
      <c r="Y230" s="18">
        <v>1.123</v>
      </c>
      <c r="Z230" s="18">
        <v>10100</v>
      </c>
      <c r="AA230" s="18">
        <v>43112.009305</v>
      </c>
      <c r="AB230" s="18">
        <v>42860.851675041602</v>
      </c>
      <c r="AC230" s="18">
        <v>4243.6486806971898</v>
      </c>
      <c r="AD230" s="18">
        <v>-1082.1111931687699</v>
      </c>
      <c r="AE230" s="18">
        <v>-10929323</v>
      </c>
      <c r="AF230" s="18"/>
      <c r="AG230" s="18"/>
    </row>
    <row r="231" spans="1:33">
      <c r="A231" s="18" t="s">
        <v>854</v>
      </c>
      <c r="B231" s="18" t="s">
        <v>864</v>
      </c>
      <c r="C231" s="18" t="s">
        <v>532</v>
      </c>
      <c r="D231" s="18">
        <v>738731.91599999997</v>
      </c>
      <c r="E231" s="18">
        <v>64693</v>
      </c>
      <c r="F231" s="18">
        <v>803424.91599999997</v>
      </c>
      <c r="G231" s="18">
        <v>234468</v>
      </c>
      <c r="H231" s="18">
        <v>260354</v>
      </c>
      <c r="I231" s="18">
        <v>14095</v>
      </c>
      <c r="J231" s="18">
        <v>0</v>
      </c>
      <c r="K231" s="18">
        <v>8056</v>
      </c>
      <c r="L231" s="18">
        <v>0</v>
      </c>
      <c r="M231" s="18">
        <v>0</v>
      </c>
      <c r="N231" s="18">
        <v>64693</v>
      </c>
      <c r="O231" s="18">
        <v>464</v>
      </c>
      <c r="P231" s="18">
        <v>326262.22200000001</v>
      </c>
      <c r="Q231" s="18">
        <v>240129.25</v>
      </c>
      <c r="R231" s="18">
        <v>-394.4</v>
      </c>
      <c r="S231" s="18">
        <v>54989.05</v>
      </c>
      <c r="T231" s="18">
        <v>620986.12199999997</v>
      </c>
      <c r="U231" s="18">
        <v>803424.91599999997</v>
      </c>
      <c r="V231" s="18">
        <v>682911.17859999998</v>
      </c>
      <c r="W231" s="18">
        <v>-61925.056599999902</v>
      </c>
      <c r="X231" s="18">
        <v>-43347.539619999901</v>
      </c>
      <c r="Y231" s="18">
        <v>0.94599999999999995</v>
      </c>
      <c r="Z231" s="18">
        <v>155574</v>
      </c>
      <c r="AA231" s="18">
        <v>760039.97053599998</v>
      </c>
      <c r="AB231" s="18">
        <v>755612.20572636195</v>
      </c>
      <c r="AC231" s="18">
        <v>4856.9311435481604</v>
      </c>
      <c r="AD231" s="18">
        <v>-468.82873031779502</v>
      </c>
      <c r="AE231" s="18">
        <v>-72937561</v>
      </c>
      <c r="AF231" s="18"/>
      <c r="AG231" s="18"/>
    </row>
    <row r="232" spans="1:33">
      <c r="A232" s="18" t="s">
        <v>865</v>
      </c>
      <c r="B232" s="18" t="s">
        <v>866</v>
      </c>
      <c r="C232" s="18" t="s">
        <v>534</v>
      </c>
      <c r="D232" s="18">
        <v>91355.410999999993</v>
      </c>
      <c r="E232" s="18">
        <v>8792</v>
      </c>
      <c r="F232" s="18">
        <v>100147.41099999999</v>
      </c>
      <c r="G232" s="18">
        <v>64727</v>
      </c>
      <c r="H232" s="18">
        <v>19280</v>
      </c>
      <c r="I232" s="18">
        <v>2127</v>
      </c>
      <c r="J232" s="18">
        <v>0</v>
      </c>
      <c r="K232" s="18">
        <v>4295</v>
      </c>
      <c r="L232" s="18">
        <v>102</v>
      </c>
      <c r="M232" s="18">
        <v>21370</v>
      </c>
      <c r="N232" s="18">
        <v>8792</v>
      </c>
      <c r="O232" s="18">
        <v>769</v>
      </c>
      <c r="P232" s="18">
        <v>90067.620500000005</v>
      </c>
      <c r="Q232" s="18">
        <v>21846.7</v>
      </c>
      <c r="R232" s="18">
        <v>-18904.849999999999</v>
      </c>
      <c r="S232" s="18">
        <v>3840.3</v>
      </c>
      <c r="T232" s="18">
        <v>96849.770499999999</v>
      </c>
      <c r="U232" s="18">
        <v>100147.41099999999</v>
      </c>
      <c r="V232" s="18">
        <v>85125.299350000001</v>
      </c>
      <c r="W232" s="18">
        <v>11724.471149999999</v>
      </c>
      <c r="X232" s="18">
        <v>8207.1298050000096</v>
      </c>
      <c r="Y232" s="18">
        <v>1.0820000000000001</v>
      </c>
      <c r="Z232" s="18">
        <v>23100</v>
      </c>
      <c r="AA232" s="18">
        <v>108359.498702</v>
      </c>
      <c r="AB232" s="18">
        <v>107728.228777072</v>
      </c>
      <c r="AC232" s="18">
        <v>4663.5596873191198</v>
      </c>
      <c r="AD232" s="18">
        <v>-662.20018654683497</v>
      </c>
      <c r="AE232" s="18">
        <v>-15296824</v>
      </c>
      <c r="AF232" s="18"/>
      <c r="AG232" s="18"/>
    </row>
    <row r="233" spans="1:33">
      <c r="A233" s="18" t="s">
        <v>865</v>
      </c>
      <c r="B233" s="18" t="s">
        <v>867</v>
      </c>
      <c r="C233" s="18" t="s">
        <v>535</v>
      </c>
      <c r="D233" s="18">
        <v>300286.07199999999</v>
      </c>
      <c r="E233" s="18">
        <v>39137</v>
      </c>
      <c r="F233" s="18">
        <v>339423.07199999999</v>
      </c>
      <c r="G233" s="18">
        <v>218819</v>
      </c>
      <c r="H233" s="18">
        <v>55097</v>
      </c>
      <c r="I233" s="18">
        <v>3532</v>
      </c>
      <c r="J233" s="18">
        <v>0</v>
      </c>
      <c r="K233" s="18">
        <v>11053</v>
      </c>
      <c r="L233" s="18">
        <v>680</v>
      </c>
      <c r="M233" s="18">
        <v>69701</v>
      </c>
      <c r="N233" s="18">
        <v>39137</v>
      </c>
      <c r="O233" s="18">
        <v>3457</v>
      </c>
      <c r="P233" s="18">
        <v>304486.6385</v>
      </c>
      <c r="Q233" s="18">
        <v>59229.7</v>
      </c>
      <c r="R233" s="18">
        <v>-62762.3</v>
      </c>
      <c r="S233" s="18">
        <v>21417.279999999999</v>
      </c>
      <c r="T233" s="18">
        <v>322371.31849999999</v>
      </c>
      <c r="U233" s="18">
        <v>339423.07199999999</v>
      </c>
      <c r="V233" s="18">
        <v>288509.61119999998</v>
      </c>
      <c r="W233" s="18">
        <v>33861.707300000096</v>
      </c>
      <c r="X233" s="18">
        <v>23703.195110000001</v>
      </c>
      <c r="Y233" s="18">
        <v>1.07</v>
      </c>
      <c r="Z233" s="18">
        <v>52439</v>
      </c>
      <c r="AA233" s="18">
        <v>363182.68703999999</v>
      </c>
      <c r="AB233" s="18">
        <v>361066.893682433</v>
      </c>
      <c r="AC233" s="18">
        <v>6885.4648960207696</v>
      </c>
      <c r="AD233" s="18">
        <v>1559.70502215481</v>
      </c>
      <c r="AE233" s="18">
        <v>81789372</v>
      </c>
      <c r="AF233" s="18"/>
      <c r="AG233" s="18"/>
    </row>
    <row r="234" spans="1:33">
      <c r="A234" s="18" t="s">
        <v>865</v>
      </c>
      <c r="B234" s="18" t="s">
        <v>868</v>
      </c>
      <c r="C234" s="18" t="s">
        <v>536</v>
      </c>
      <c r="D234" s="18">
        <v>316983.93599999999</v>
      </c>
      <c r="E234" s="18">
        <v>38937</v>
      </c>
      <c r="F234" s="18">
        <v>355920.93599999999</v>
      </c>
      <c r="G234" s="18">
        <v>147368</v>
      </c>
      <c r="H234" s="18">
        <v>53017</v>
      </c>
      <c r="I234" s="18">
        <v>18044</v>
      </c>
      <c r="J234" s="18">
        <v>0</v>
      </c>
      <c r="K234" s="18">
        <v>3538</v>
      </c>
      <c r="L234" s="18">
        <v>8678</v>
      </c>
      <c r="M234" s="18">
        <v>56</v>
      </c>
      <c r="N234" s="18">
        <v>38937</v>
      </c>
      <c r="O234" s="18">
        <v>114</v>
      </c>
      <c r="P234" s="18">
        <v>205062.57199999999</v>
      </c>
      <c r="Q234" s="18">
        <v>63409.15</v>
      </c>
      <c r="R234" s="18">
        <v>-7520.8</v>
      </c>
      <c r="S234" s="18">
        <v>33086.93</v>
      </c>
      <c r="T234" s="18">
        <v>294037.85200000001</v>
      </c>
      <c r="U234" s="18">
        <v>355920.93599999999</v>
      </c>
      <c r="V234" s="18">
        <v>302532.79560000001</v>
      </c>
      <c r="W234" s="18">
        <v>-8494.9435999999405</v>
      </c>
      <c r="X234" s="18">
        <v>-5946.4605199999596</v>
      </c>
      <c r="Y234" s="18">
        <v>0.98299999999999998</v>
      </c>
      <c r="Z234" s="18">
        <v>59537</v>
      </c>
      <c r="AA234" s="18">
        <v>349870.280088</v>
      </c>
      <c r="AB234" s="18">
        <v>347832.04081879498</v>
      </c>
      <c r="AC234" s="18">
        <v>5842.2836357020897</v>
      </c>
      <c r="AD234" s="18">
        <v>516.52376183612705</v>
      </c>
      <c r="AE234" s="18">
        <v>30752275</v>
      </c>
      <c r="AF234" s="18"/>
      <c r="AG234" s="18"/>
    </row>
    <row r="235" spans="1:33">
      <c r="A235" s="18" t="s">
        <v>865</v>
      </c>
      <c r="B235" s="18" t="s">
        <v>869</v>
      </c>
      <c r="C235" s="18" t="s">
        <v>537</v>
      </c>
      <c r="D235" s="18">
        <v>51076.675000000003</v>
      </c>
      <c r="E235" s="18">
        <v>6494</v>
      </c>
      <c r="F235" s="18">
        <v>57570.675000000003</v>
      </c>
      <c r="G235" s="18">
        <v>24252</v>
      </c>
      <c r="H235" s="18">
        <v>7591</v>
      </c>
      <c r="I235" s="18">
        <v>422</v>
      </c>
      <c r="J235" s="18">
        <v>288</v>
      </c>
      <c r="K235" s="18">
        <v>3306</v>
      </c>
      <c r="L235" s="18">
        <v>625</v>
      </c>
      <c r="M235" s="18">
        <v>0</v>
      </c>
      <c r="N235" s="18">
        <v>6494</v>
      </c>
      <c r="O235" s="18">
        <v>0</v>
      </c>
      <c r="P235" s="18">
        <v>33746.658000000003</v>
      </c>
      <c r="Q235" s="18">
        <v>9865.9500000000007</v>
      </c>
      <c r="R235" s="18">
        <v>-531.25</v>
      </c>
      <c r="S235" s="18">
        <v>5519.9</v>
      </c>
      <c r="T235" s="18">
        <v>48601.258000000002</v>
      </c>
      <c r="U235" s="18">
        <v>57570.675000000003</v>
      </c>
      <c r="V235" s="18">
        <v>48935.073750000003</v>
      </c>
      <c r="W235" s="18">
        <v>-333.81575000000902</v>
      </c>
      <c r="X235" s="18">
        <v>-233.67102500000601</v>
      </c>
      <c r="Y235" s="18">
        <v>0.996</v>
      </c>
      <c r="Z235" s="18">
        <v>10376</v>
      </c>
      <c r="AA235" s="18">
        <v>57340.3923</v>
      </c>
      <c r="AB235" s="18">
        <v>57006.344380102099</v>
      </c>
      <c r="AC235" s="18">
        <v>5494.0578623845604</v>
      </c>
      <c r="AD235" s="18">
        <v>168.29798851859701</v>
      </c>
      <c r="AE235" s="18">
        <v>1746260</v>
      </c>
      <c r="AF235" s="18"/>
      <c r="AG235" s="18"/>
    </row>
    <row r="236" spans="1:33">
      <c r="A236" s="18" t="s">
        <v>865</v>
      </c>
      <c r="B236" s="18" t="s">
        <v>870</v>
      </c>
      <c r="C236" s="18" t="s">
        <v>538</v>
      </c>
      <c r="D236" s="18">
        <v>85871.126000000004</v>
      </c>
      <c r="E236" s="18">
        <v>14796</v>
      </c>
      <c r="F236" s="18">
        <v>100667.126</v>
      </c>
      <c r="G236" s="18">
        <v>63445</v>
      </c>
      <c r="H236" s="18">
        <v>5187</v>
      </c>
      <c r="I236" s="18">
        <v>670</v>
      </c>
      <c r="J236" s="18">
        <v>-690</v>
      </c>
      <c r="K236" s="18">
        <v>4547</v>
      </c>
      <c r="L236" s="18">
        <v>363</v>
      </c>
      <c r="M236" s="18">
        <v>18181</v>
      </c>
      <c r="N236" s="18">
        <v>14796</v>
      </c>
      <c r="O236" s="18">
        <v>1764</v>
      </c>
      <c r="P236" s="18">
        <v>88283.717499999999</v>
      </c>
      <c r="Q236" s="18">
        <v>8256.9</v>
      </c>
      <c r="R236" s="18">
        <v>-17261.8</v>
      </c>
      <c r="S236" s="18">
        <v>9485.83</v>
      </c>
      <c r="T236" s="18">
        <v>88764.647500000006</v>
      </c>
      <c r="U236" s="18">
        <v>100667.126</v>
      </c>
      <c r="V236" s="18">
        <v>85567.057100000005</v>
      </c>
      <c r="W236" s="18">
        <v>3197.59039999999</v>
      </c>
      <c r="X236" s="18">
        <v>2238.3132799999898</v>
      </c>
      <c r="Y236" s="18">
        <v>1.022</v>
      </c>
      <c r="Z236" s="18">
        <v>15423</v>
      </c>
      <c r="AA236" s="18">
        <v>102881.802772</v>
      </c>
      <c r="AB236" s="18">
        <v>102282.444259914</v>
      </c>
      <c r="AC236" s="18">
        <v>6631.81250469523</v>
      </c>
      <c r="AD236" s="18">
        <v>1306.0526308292699</v>
      </c>
      <c r="AE236" s="18">
        <v>20143250</v>
      </c>
      <c r="AF236" s="18"/>
      <c r="AG236" s="18"/>
    </row>
    <row r="237" spans="1:33">
      <c r="A237" s="18" t="s">
        <v>865</v>
      </c>
      <c r="B237" s="18" t="s">
        <v>871</v>
      </c>
      <c r="C237" s="18" t="s">
        <v>539</v>
      </c>
      <c r="D237" s="18">
        <v>41357.319000000003</v>
      </c>
      <c r="E237" s="18">
        <v>5277</v>
      </c>
      <c r="F237" s="18">
        <v>46634.319000000003</v>
      </c>
      <c r="G237" s="18">
        <v>38440</v>
      </c>
      <c r="H237" s="18">
        <v>1766</v>
      </c>
      <c r="I237" s="18">
        <v>412</v>
      </c>
      <c r="J237" s="18">
        <v>0</v>
      </c>
      <c r="K237" s="18">
        <v>3540</v>
      </c>
      <c r="L237" s="18">
        <v>0</v>
      </c>
      <c r="M237" s="18">
        <v>13595</v>
      </c>
      <c r="N237" s="18">
        <v>5277</v>
      </c>
      <c r="O237" s="18">
        <v>66</v>
      </c>
      <c r="P237" s="18">
        <v>53489.26</v>
      </c>
      <c r="Q237" s="18">
        <v>4860.3</v>
      </c>
      <c r="R237" s="18">
        <v>-11611.85</v>
      </c>
      <c r="S237" s="18">
        <v>2174.3000000000002</v>
      </c>
      <c r="T237" s="18">
        <v>48912.01</v>
      </c>
      <c r="U237" s="18">
        <v>46634.319000000003</v>
      </c>
      <c r="V237" s="18">
        <v>39639.171150000002</v>
      </c>
      <c r="W237" s="18">
        <v>9272.8388500000092</v>
      </c>
      <c r="X237" s="18">
        <v>6490.9871950000097</v>
      </c>
      <c r="Y237" s="18">
        <v>1.139</v>
      </c>
      <c r="Z237" s="18">
        <v>15782</v>
      </c>
      <c r="AA237" s="18">
        <v>53116.489341</v>
      </c>
      <c r="AB237" s="18">
        <v>52807.048612310798</v>
      </c>
      <c r="AC237" s="18">
        <v>3346.0301997408901</v>
      </c>
      <c r="AD237" s="18">
        <v>-1979.72967412506</v>
      </c>
      <c r="AE237" s="18">
        <v>-31244094</v>
      </c>
      <c r="AF237" s="18"/>
      <c r="AG237" s="18"/>
    </row>
    <row r="238" spans="1:33">
      <c r="A238" s="18" t="s">
        <v>865</v>
      </c>
      <c r="B238" s="18" t="s">
        <v>872</v>
      </c>
      <c r="C238" s="18" t="s">
        <v>540</v>
      </c>
      <c r="D238" s="18">
        <v>121811.651</v>
      </c>
      <c r="E238" s="18">
        <v>14417</v>
      </c>
      <c r="F238" s="18">
        <v>136228.65100000001</v>
      </c>
      <c r="G238" s="18">
        <v>83197</v>
      </c>
      <c r="H238" s="18">
        <v>29090</v>
      </c>
      <c r="I238" s="18">
        <v>2135</v>
      </c>
      <c r="J238" s="18">
        <v>0</v>
      </c>
      <c r="K238" s="18">
        <v>4048</v>
      </c>
      <c r="L238" s="18">
        <v>6</v>
      </c>
      <c r="M238" s="18">
        <v>28225</v>
      </c>
      <c r="N238" s="18">
        <v>14417</v>
      </c>
      <c r="O238" s="18">
        <v>1840</v>
      </c>
      <c r="P238" s="18">
        <v>115768.62549999999</v>
      </c>
      <c r="Q238" s="18">
        <v>29982.05</v>
      </c>
      <c r="R238" s="18">
        <v>-25560.35</v>
      </c>
      <c r="S238" s="18">
        <v>7456.2</v>
      </c>
      <c r="T238" s="18">
        <v>127646.5255</v>
      </c>
      <c r="U238" s="18">
        <v>136228.65100000001</v>
      </c>
      <c r="V238" s="18">
        <v>115794.35335</v>
      </c>
      <c r="W238" s="18">
        <v>11852.17215</v>
      </c>
      <c r="X238" s="18">
        <v>8296.5205049999804</v>
      </c>
      <c r="Y238" s="18">
        <v>1.0609999999999999</v>
      </c>
      <c r="Z238" s="18">
        <v>26666</v>
      </c>
      <c r="AA238" s="18">
        <v>144538.598711</v>
      </c>
      <c r="AB238" s="18">
        <v>143696.56020537301</v>
      </c>
      <c r="AC238" s="18">
        <v>5388.7557265946498</v>
      </c>
      <c r="AD238" s="18">
        <v>62.995852728692597</v>
      </c>
      <c r="AE238" s="18">
        <v>1679847</v>
      </c>
      <c r="AF238" s="18"/>
      <c r="AG238" s="18"/>
    </row>
    <row r="239" spans="1:33">
      <c r="A239" s="18" t="s">
        <v>865</v>
      </c>
      <c r="B239" s="18" t="s">
        <v>873</v>
      </c>
      <c r="C239" s="18" t="s">
        <v>541</v>
      </c>
      <c r="D239" s="18">
        <v>49373.194000000003</v>
      </c>
      <c r="E239" s="18">
        <v>5004</v>
      </c>
      <c r="F239" s="18">
        <v>54377.194000000003</v>
      </c>
      <c r="G239" s="18">
        <v>37434</v>
      </c>
      <c r="H239" s="18">
        <v>8499</v>
      </c>
      <c r="I239" s="18">
        <v>1297</v>
      </c>
      <c r="J239" s="18">
        <v>0</v>
      </c>
      <c r="K239" s="18">
        <v>2751</v>
      </c>
      <c r="L239" s="18">
        <v>0</v>
      </c>
      <c r="M239" s="18">
        <v>11487</v>
      </c>
      <c r="N239" s="18">
        <v>5004</v>
      </c>
      <c r="O239" s="18">
        <v>0</v>
      </c>
      <c r="P239" s="18">
        <v>52089.411</v>
      </c>
      <c r="Q239" s="18">
        <v>10664.95</v>
      </c>
      <c r="R239" s="18">
        <v>-9763.9500000000007</v>
      </c>
      <c r="S239" s="18">
        <v>2300.61</v>
      </c>
      <c r="T239" s="18">
        <v>55291.021000000001</v>
      </c>
      <c r="U239" s="18">
        <v>54377.194000000003</v>
      </c>
      <c r="V239" s="18">
        <v>46220.6149</v>
      </c>
      <c r="W239" s="18">
        <v>9070.4061000000002</v>
      </c>
      <c r="X239" s="18">
        <v>6349.2842700000001</v>
      </c>
      <c r="Y239" s="18">
        <v>1.117</v>
      </c>
      <c r="Z239" s="18">
        <v>10112</v>
      </c>
      <c r="AA239" s="18">
        <v>60739.325698000001</v>
      </c>
      <c r="AB239" s="18">
        <v>60385.476612014303</v>
      </c>
      <c r="AC239" s="18">
        <v>5971.6650130552098</v>
      </c>
      <c r="AD239" s="18">
        <v>645.90513918925501</v>
      </c>
      <c r="AE239" s="18">
        <v>6531393</v>
      </c>
      <c r="AF239" s="18"/>
      <c r="AG239" s="18"/>
    </row>
    <row r="240" spans="1:33">
      <c r="A240" s="18" t="s">
        <v>865</v>
      </c>
      <c r="B240" s="18" t="s">
        <v>874</v>
      </c>
      <c r="C240" s="18" t="s">
        <v>542</v>
      </c>
      <c r="D240" s="18">
        <v>122594.227</v>
      </c>
      <c r="E240" s="18">
        <v>11461</v>
      </c>
      <c r="F240" s="18">
        <v>134055.22700000001</v>
      </c>
      <c r="G240" s="18">
        <v>73240</v>
      </c>
      <c r="H240" s="18">
        <v>10952</v>
      </c>
      <c r="I240" s="18">
        <v>8949</v>
      </c>
      <c r="J240" s="18">
        <v>0</v>
      </c>
      <c r="K240" s="18">
        <v>4494</v>
      </c>
      <c r="L240" s="18">
        <v>5135</v>
      </c>
      <c r="M240" s="18">
        <v>20</v>
      </c>
      <c r="N240" s="18">
        <v>11461</v>
      </c>
      <c r="O240" s="18">
        <v>3238</v>
      </c>
      <c r="P240" s="18">
        <v>101913.46</v>
      </c>
      <c r="Q240" s="18">
        <v>20735.75</v>
      </c>
      <c r="R240" s="18">
        <v>-7134.05</v>
      </c>
      <c r="S240" s="18">
        <v>9738.4500000000007</v>
      </c>
      <c r="T240" s="18">
        <v>125253.61</v>
      </c>
      <c r="U240" s="18">
        <v>134055.22700000001</v>
      </c>
      <c r="V240" s="18">
        <v>113946.94295</v>
      </c>
      <c r="W240" s="18">
        <v>11306.66705</v>
      </c>
      <c r="X240" s="18">
        <v>7914.6669349999802</v>
      </c>
      <c r="Y240" s="18">
        <v>1.0589999999999999</v>
      </c>
      <c r="Z240" s="18">
        <v>20490</v>
      </c>
      <c r="AA240" s="18">
        <v>141964.48539300001</v>
      </c>
      <c r="AB240" s="18">
        <v>141137.442899171</v>
      </c>
      <c r="AC240" s="18">
        <v>6888.1133674558996</v>
      </c>
      <c r="AD240" s="18">
        <v>1562.3534935899399</v>
      </c>
      <c r="AE240" s="18">
        <v>32012623</v>
      </c>
      <c r="AF240" s="18"/>
      <c r="AG240" s="18"/>
    </row>
    <row r="241" spans="1:33">
      <c r="A241" s="18" t="s">
        <v>865</v>
      </c>
      <c r="B241" s="18" t="s">
        <v>875</v>
      </c>
      <c r="C241" s="18" t="s">
        <v>543</v>
      </c>
      <c r="D241" s="18">
        <v>31285.205000000002</v>
      </c>
      <c r="E241" s="18">
        <v>4965</v>
      </c>
      <c r="F241" s="18">
        <v>36250.205000000002</v>
      </c>
      <c r="G241" s="18">
        <v>14698</v>
      </c>
      <c r="H241" s="18">
        <v>5386</v>
      </c>
      <c r="I241" s="18">
        <v>76</v>
      </c>
      <c r="J241" s="18">
        <v>0</v>
      </c>
      <c r="K241" s="18">
        <v>1809</v>
      </c>
      <c r="L241" s="18">
        <v>0</v>
      </c>
      <c r="M241" s="18">
        <v>4072</v>
      </c>
      <c r="N241" s="18">
        <v>4965</v>
      </c>
      <c r="O241" s="18">
        <v>0</v>
      </c>
      <c r="P241" s="18">
        <v>20452.267</v>
      </c>
      <c r="Q241" s="18">
        <v>6180.35</v>
      </c>
      <c r="R241" s="18">
        <v>-3461.2</v>
      </c>
      <c r="S241" s="18">
        <v>3528.01</v>
      </c>
      <c r="T241" s="18">
        <v>26699.427</v>
      </c>
      <c r="U241" s="18">
        <v>36250.205000000002</v>
      </c>
      <c r="V241" s="18">
        <v>30812.67425</v>
      </c>
      <c r="W241" s="18">
        <v>-4113.2472500000003</v>
      </c>
      <c r="X241" s="18">
        <v>-2879.2730750000001</v>
      </c>
      <c r="Y241" s="18">
        <v>0.92100000000000004</v>
      </c>
      <c r="Z241" s="18">
        <v>6898</v>
      </c>
      <c r="AA241" s="18">
        <v>33386.438804999998</v>
      </c>
      <c r="AB241" s="18">
        <v>33191.939430505699</v>
      </c>
      <c r="AC241" s="18">
        <v>4811.8207350689599</v>
      </c>
      <c r="AD241" s="18">
        <v>-513.93913879699403</v>
      </c>
      <c r="AE241" s="18">
        <v>-3545152</v>
      </c>
      <c r="AF241" s="18"/>
      <c r="AG241" s="18"/>
    </row>
    <row r="242" spans="1:33">
      <c r="A242" s="18" t="s">
        <v>865</v>
      </c>
      <c r="B242" s="18" t="s">
        <v>876</v>
      </c>
      <c r="C242" s="18" t="s">
        <v>544</v>
      </c>
      <c r="D242" s="18">
        <v>59546.983999999997</v>
      </c>
      <c r="E242" s="18">
        <v>4222</v>
      </c>
      <c r="F242" s="18">
        <v>63768.983999999997</v>
      </c>
      <c r="G242" s="18">
        <v>31211</v>
      </c>
      <c r="H242" s="18">
        <v>468</v>
      </c>
      <c r="I242" s="18">
        <v>2408</v>
      </c>
      <c r="J242" s="18">
        <v>0</v>
      </c>
      <c r="K242" s="18">
        <v>2114</v>
      </c>
      <c r="L242" s="18">
        <v>29</v>
      </c>
      <c r="M242" s="18">
        <v>958</v>
      </c>
      <c r="N242" s="18">
        <v>4222</v>
      </c>
      <c r="O242" s="18">
        <v>0</v>
      </c>
      <c r="P242" s="18">
        <v>43430.106500000002</v>
      </c>
      <c r="Q242" s="18">
        <v>4241.5</v>
      </c>
      <c r="R242" s="18">
        <v>-838.95</v>
      </c>
      <c r="S242" s="18">
        <v>3425.84</v>
      </c>
      <c r="T242" s="18">
        <v>50258.496500000001</v>
      </c>
      <c r="U242" s="18">
        <v>63768.983999999997</v>
      </c>
      <c r="V242" s="18">
        <v>54203.636400000003</v>
      </c>
      <c r="W242" s="18">
        <v>-3945.1398999999901</v>
      </c>
      <c r="X242" s="18">
        <v>-2761.5979299999899</v>
      </c>
      <c r="Y242" s="18">
        <v>0.95699999999999996</v>
      </c>
      <c r="Z242" s="18">
        <v>11028</v>
      </c>
      <c r="AA242" s="18">
        <v>61026.917688000001</v>
      </c>
      <c r="AB242" s="18">
        <v>60671.393177375903</v>
      </c>
      <c r="AC242" s="18">
        <v>5501.5771832948703</v>
      </c>
      <c r="AD242" s="18">
        <v>175.817309428914</v>
      </c>
      <c r="AE242" s="18">
        <v>1938913</v>
      </c>
      <c r="AF242" s="18"/>
      <c r="AG242" s="18"/>
    </row>
    <row r="243" spans="1:33">
      <c r="A243" s="18" t="s">
        <v>865</v>
      </c>
      <c r="B243" s="18" t="s">
        <v>877</v>
      </c>
      <c r="C243" s="18" t="s">
        <v>545</v>
      </c>
      <c r="D243" s="18">
        <v>40959.659</v>
      </c>
      <c r="E243" s="18">
        <v>3397</v>
      </c>
      <c r="F243" s="18">
        <v>44356.659</v>
      </c>
      <c r="G243" s="18">
        <v>19728</v>
      </c>
      <c r="H243" s="18">
        <v>9923</v>
      </c>
      <c r="I243" s="18">
        <v>771</v>
      </c>
      <c r="J243" s="18">
        <v>0</v>
      </c>
      <c r="K243" s="18">
        <v>1475</v>
      </c>
      <c r="L243" s="18">
        <v>176</v>
      </c>
      <c r="M243" s="18">
        <v>0</v>
      </c>
      <c r="N243" s="18">
        <v>3397</v>
      </c>
      <c r="O243" s="18">
        <v>0</v>
      </c>
      <c r="P243" s="18">
        <v>27451.511999999999</v>
      </c>
      <c r="Q243" s="18">
        <v>10343.65</v>
      </c>
      <c r="R243" s="18">
        <v>-149.6</v>
      </c>
      <c r="S243" s="18">
        <v>2887.45</v>
      </c>
      <c r="T243" s="18">
        <v>40533.012000000002</v>
      </c>
      <c r="U243" s="18">
        <v>44356.659</v>
      </c>
      <c r="V243" s="18">
        <v>37703.160150000003</v>
      </c>
      <c r="W243" s="18">
        <v>2829.85185</v>
      </c>
      <c r="X243" s="18">
        <v>1980.896295</v>
      </c>
      <c r="Y243" s="18">
        <v>1.0449999999999999</v>
      </c>
      <c r="Z243" s="18">
        <v>10842</v>
      </c>
      <c r="AA243" s="18">
        <v>46352.708655000002</v>
      </c>
      <c r="AB243" s="18">
        <v>46082.671683037501</v>
      </c>
      <c r="AC243" s="18">
        <v>4250.3847706177403</v>
      </c>
      <c r="AD243" s="18">
        <v>-1075.3751032482201</v>
      </c>
      <c r="AE243" s="18">
        <v>-11659217</v>
      </c>
      <c r="AF243" s="18"/>
      <c r="AG243" s="18"/>
    </row>
    <row r="244" spans="1:33">
      <c r="A244" s="18" t="s">
        <v>865</v>
      </c>
      <c r="B244" s="18" t="s">
        <v>878</v>
      </c>
      <c r="C244" s="18" t="s">
        <v>546</v>
      </c>
      <c r="D244" s="18">
        <v>53217.188999999998</v>
      </c>
      <c r="E244" s="18">
        <v>4788</v>
      </c>
      <c r="F244" s="18">
        <v>58005.188999999998</v>
      </c>
      <c r="G244" s="18">
        <v>35388</v>
      </c>
      <c r="H244" s="18">
        <v>5688</v>
      </c>
      <c r="I244" s="18">
        <v>791</v>
      </c>
      <c r="J244" s="18">
        <v>0</v>
      </c>
      <c r="K244" s="18">
        <v>3308</v>
      </c>
      <c r="L244" s="18">
        <v>151</v>
      </c>
      <c r="M244" s="18">
        <v>11297</v>
      </c>
      <c r="N244" s="18">
        <v>4788</v>
      </c>
      <c r="O244" s="18">
        <v>0</v>
      </c>
      <c r="P244" s="18">
        <v>49242.402000000002</v>
      </c>
      <c r="Q244" s="18">
        <v>8318.9500000000007</v>
      </c>
      <c r="R244" s="18">
        <v>-9730.7999999999993</v>
      </c>
      <c r="S244" s="18">
        <v>2149.31</v>
      </c>
      <c r="T244" s="18">
        <v>49979.862000000001</v>
      </c>
      <c r="U244" s="18">
        <v>58005.188999999998</v>
      </c>
      <c r="V244" s="18">
        <v>49304.410649999998</v>
      </c>
      <c r="W244" s="18">
        <v>675.45134999999595</v>
      </c>
      <c r="X244" s="18">
        <v>472.81594499999699</v>
      </c>
      <c r="Y244" s="18">
        <v>1.008</v>
      </c>
      <c r="Z244" s="18">
        <v>11147</v>
      </c>
      <c r="AA244" s="18">
        <v>58469.230512000002</v>
      </c>
      <c r="AB244" s="18">
        <v>58128.6063193999</v>
      </c>
      <c r="AC244" s="18">
        <v>5214.7309876558602</v>
      </c>
      <c r="AD244" s="18">
        <v>-111.02888621009799</v>
      </c>
      <c r="AE244" s="18">
        <v>-1237639</v>
      </c>
      <c r="AF244" s="18"/>
      <c r="AG244" s="18"/>
    </row>
    <row r="245" spans="1:33">
      <c r="A245" s="18" t="s">
        <v>865</v>
      </c>
      <c r="B245" s="18" t="s">
        <v>620</v>
      </c>
      <c r="C245" s="18" t="s">
        <v>547</v>
      </c>
      <c r="D245" s="18">
        <v>34513.457999999999</v>
      </c>
      <c r="E245" s="18">
        <v>3103</v>
      </c>
      <c r="F245" s="18">
        <v>37616.457999999999</v>
      </c>
      <c r="G245" s="18">
        <v>18156</v>
      </c>
      <c r="H245" s="18">
        <v>11354</v>
      </c>
      <c r="I245" s="18">
        <v>113</v>
      </c>
      <c r="J245" s="18">
        <v>0</v>
      </c>
      <c r="K245" s="18">
        <v>2627</v>
      </c>
      <c r="L245" s="18">
        <v>65</v>
      </c>
      <c r="M245" s="18">
        <v>9018</v>
      </c>
      <c r="N245" s="18">
        <v>3103</v>
      </c>
      <c r="O245" s="18">
        <v>0</v>
      </c>
      <c r="P245" s="18">
        <v>25264.074000000001</v>
      </c>
      <c r="Q245" s="18">
        <v>11979.9</v>
      </c>
      <c r="R245" s="18">
        <v>-7720.55</v>
      </c>
      <c r="S245" s="18">
        <v>1104.49</v>
      </c>
      <c r="T245" s="18">
        <v>30627.914000000001</v>
      </c>
      <c r="U245" s="18">
        <v>37616.457999999999</v>
      </c>
      <c r="V245" s="18">
        <v>31973.989300000001</v>
      </c>
      <c r="W245" s="18">
        <v>-1346.07529999999</v>
      </c>
      <c r="X245" s="18">
        <v>-942.25270999999498</v>
      </c>
      <c r="Y245" s="18">
        <v>0.97499999999999998</v>
      </c>
      <c r="Z245" s="18">
        <v>6807</v>
      </c>
      <c r="AA245" s="18">
        <v>36676.046549999999</v>
      </c>
      <c r="AB245" s="18">
        <v>36462.382907867803</v>
      </c>
      <c r="AC245" s="18">
        <v>5356.6009854367303</v>
      </c>
      <c r="AD245" s="18">
        <v>30.841111570774999</v>
      </c>
      <c r="AE245" s="18">
        <v>209935</v>
      </c>
      <c r="AF245" s="18"/>
      <c r="AG245" s="18"/>
    </row>
    <row r="246" spans="1:33">
      <c r="A246" s="18" t="s">
        <v>865</v>
      </c>
      <c r="B246" s="18" t="s">
        <v>879</v>
      </c>
      <c r="C246" s="18" t="s">
        <v>548</v>
      </c>
      <c r="D246" s="18">
        <v>23300.638999999999</v>
      </c>
      <c r="E246" s="18">
        <v>3146</v>
      </c>
      <c r="F246" s="18">
        <v>26446.638999999999</v>
      </c>
      <c r="G246" s="18">
        <v>11512</v>
      </c>
      <c r="H246" s="18">
        <v>3448</v>
      </c>
      <c r="I246" s="18">
        <v>13</v>
      </c>
      <c r="J246" s="18">
        <v>0</v>
      </c>
      <c r="K246" s="18">
        <v>1838</v>
      </c>
      <c r="L246" s="18">
        <v>0</v>
      </c>
      <c r="M246" s="18">
        <v>1501</v>
      </c>
      <c r="N246" s="18">
        <v>3146</v>
      </c>
      <c r="O246" s="18">
        <v>0</v>
      </c>
      <c r="P246" s="18">
        <v>16018.948</v>
      </c>
      <c r="Q246" s="18">
        <v>4504.1499999999996</v>
      </c>
      <c r="R246" s="18">
        <v>-1275.8499999999999</v>
      </c>
      <c r="S246" s="18">
        <v>2418.9299999999998</v>
      </c>
      <c r="T246" s="18">
        <v>21666.178</v>
      </c>
      <c r="U246" s="18">
        <v>26446.638999999999</v>
      </c>
      <c r="V246" s="18">
        <v>22479.64315</v>
      </c>
      <c r="W246" s="18">
        <v>-813.46514999999999</v>
      </c>
      <c r="X246" s="18">
        <v>-569.42560500000002</v>
      </c>
      <c r="Y246" s="18">
        <v>0.97799999999999998</v>
      </c>
      <c r="Z246" s="18">
        <v>7034</v>
      </c>
      <c r="AA246" s="18">
        <v>25864.812942</v>
      </c>
      <c r="AB246" s="18">
        <v>25714.132302833499</v>
      </c>
      <c r="AC246" s="18">
        <v>3655.69125715574</v>
      </c>
      <c r="AD246" s="18">
        <v>-1670.0686167102201</v>
      </c>
      <c r="AE246" s="18">
        <v>-11747263</v>
      </c>
      <c r="AF246" s="18"/>
      <c r="AG246" s="18"/>
    </row>
    <row r="247" spans="1:33">
      <c r="A247" s="18" t="s">
        <v>880</v>
      </c>
      <c r="B247" s="18" t="s">
        <v>881</v>
      </c>
      <c r="C247" s="18" t="s">
        <v>550</v>
      </c>
      <c r="D247" s="18">
        <v>170338.43</v>
      </c>
      <c r="E247" s="18">
        <v>18730</v>
      </c>
      <c r="F247" s="18">
        <v>189068.43</v>
      </c>
      <c r="G247" s="18">
        <v>90709</v>
      </c>
      <c r="H247" s="18">
        <v>10333</v>
      </c>
      <c r="I247" s="18">
        <v>2883</v>
      </c>
      <c r="J247" s="18">
        <v>0</v>
      </c>
      <c r="K247" s="18">
        <v>5782</v>
      </c>
      <c r="L247" s="18">
        <v>992</v>
      </c>
      <c r="M247" s="18">
        <v>23849</v>
      </c>
      <c r="N247" s="18">
        <v>18730</v>
      </c>
      <c r="O247" s="18">
        <v>17008</v>
      </c>
      <c r="P247" s="18">
        <v>126221.5735</v>
      </c>
      <c r="Q247" s="18">
        <v>16148.3</v>
      </c>
      <c r="R247" s="18">
        <v>-35571.65</v>
      </c>
      <c r="S247" s="18">
        <v>11866.17</v>
      </c>
      <c r="T247" s="18">
        <v>118664.39350000001</v>
      </c>
      <c r="U247" s="18">
        <v>189068.43</v>
      </c>
      <c r="V247" s="18">
        <v>160708.1655</v>
      </c>
      <c r="W247" s="18">
        <v>-42043.771999999997</v>
      </c>
      <c r="X247" s="18">
        <v>-29430.6404</v>
      </c>
      <c r="Y247" s="18">
        <v>0.84399999999999997</v>
      </c>
      <c r="Z247" s="18">
        <v>26811</v>
      </c>
      <c r="AA247" s="18">
        <v>159573.75492000001</v>
      </c>
      <c r="AB247" s="18">
        <v>158644.12610577</v>
      </c>
      <c r="AC247" s="18">
        <v>5917.1282721931402</v>
      </c>
      <c r="AD247" s="18">
        <v>591.36839832717999</v>
      </c>
      <c r="AE247" s="18">
        <v>15855178</v>
      </c>
      <c r="AF247" s="18"/>
      <c r="AG247" s="18"/>
    </row>
    <row r="248" spans="1:33">
      <c r="A248" s="18" t="s">
        <v>880</v>
      </c>
      <c r="B248" s="18" t="s">
        <v>882</v>
      </c>
      <c r="C248" s="18" t="s">
        <v>551</v>
      </c>
      <c r="D248" s="18">
        <v>498078.31199999998</v>
      </c>
      <c r="E248" s="18">
        <v>44108</v>
      </c>
      <c r="F248" s="18">
        <v>542186.31200000003</v>
      </c>
      <c r="G248" s="18">
        <v>282041</v>
      </c>
      <c r="H248" s="18">
        <v>107053</v>
      </c>
      <c r="I248" s="18">
        <v>214119</v>
      </c>
      <c r="J248" s="18">
        <v>0</v>
      </c>
      <c r="K248" s="18">
        <v>3784</v>
      </c>
      <c r="L248" s="18">
        <v>186842</v>
      </c>
      <c r="M248" s="18">
        <v>68763</v>
      </c>
      <c r="N248" s="18">
        <v>44108</v>
      </c>
      <c r="O248" s="18">
        <v>3257</v>
      </c>
      <c r="P248" s="18">
        <v>392460.0515</v>
      </c>
      <c r="Q248" s="18">
        <v>276212.59999999998</v>
      </c>
      <c r="R248" s="18">
        <v>-220032.7</v>
      </c>
      <c r="S248" s="18">
        <v>25802.09</v>
      </c>
      <c r="T248" s="18">
        <v>474442.04149999999</v>
      </c>
      <c r="U248" s="18">
        <v>542186.31200000003</v>
      </c>
      <c r="V248" s="18">
        <v>460858.3652</v>
      </c>
      <c r="W248" s="18">
        <v>13583.676300000099</v>
      </c>
      <c r="X248" s="18">
        <v>9508.57341000003</v>
      </c>
      <c r="Y248" s="18">
        <v>1.018</v>
      </c>
      <c r="Z248" s="18">
        <v>102827</v>
      </c>
      <c r="AA248" s="18">
        <v>551945.66561599995</v>
      </c>
      <c r="AB248" s="18">
        <v>548730.19578574505</v>
      </c>
      <c r="AC248" s="18">
        <v>5336.4407770891403</v>
      </c>
      <c r="AD248" s="18">
        <v>10.6809032231768</v>
      </c>
      <c r="AE248" s="18">
        <v>1098285</v>
      </c>
      <c r="AF248" s="18"/>
      <c r="AG248" s="18"/>
    </row>
    <row r="249" spans="1:33">
      <c r="A249" s="18" t="s">
        <v>880</v>
      </c>
      <c r="B249" s="18" t="s">
        <v>883</v>
      </c>
      <c r="C249" s="18" t="s">
        <v>552</v>
      </c>
      <c r="D249" s="18">
        <v>48342.453999999998</v>
      </c>
      <c r="E249" s="18">
        <v>8570</v>
      </c>
      <c r="F249" s="18">
        <v>56912.453999999998</v>
      </c>
      <c r="G249" s="18">
        <v>49246</v>
      </c>
      <c r="H249" s="18">
        <v>6711</v>
      </c>
      <c r="I249" s="18">
        <v>446</v>
      </c>
      <c r="J249" s="18">
        <v>0</v>
      </c>
      <c r="K249" s="18">
        <v>4579</v>
      </c>
      <c r="L249" s="18">
        <v>701</v>
      </c>
      <c r="M249" s="18">
        <v>27673</v>
      </c>
      <c r="N249" s="18">
        <v>8570</v>
      </c>
      <c r="O249" s="18">
        <v>0</v>
      </c>
      <c r="P249" s="18">
        <v>68525.808999999994</v>
      </c>
      <c r="Q249" s="18">
        <v>9975.6</v>
      </c>
      <c r="R249" s="18">
        <v>-24117.9</v>
      </c>
      <c r="S249" s="18">
        <v>2580.09</v>
      </c>
      <c r="T249" s="18">
        <v>56963.599000000002</v>
      </c>
      <c r="U249" s="18">
        <v>56912.453999999998</v>
      </c>
      <c r="V249" s="18">
        <v>48375.585899999998</v>
      </c>
      <c r="W249" s="18">
        <v>8588.0131000000001</v>
      </c>
      <c r="X249" s="18">
        <v>6011.6091699999997</v>
      </c>
      <c r="Y249" s="18">
        <v>1.1060000000000001</v>
      </c>
      <c r="Z249" s="18">
        <v>9567</v>
      </c>
      <c r="AA249" s="18">
        <v>62945.174123999997</v>
      </c>
      <c r="AB249" s="18">
        <v>62578.474426974601</v>
      </c>
      <c r="AC249" s="18">
        <v>6541.0760350135397</v>
      </c>
      <c r="AD249" s="18">
        <v>1215.31616114758</v>
      </c>
      <c r="AE249" s="18">
        <v>11626930</v>
      </c>
      <c r="AF249" s="18"/>
      <c r="AG249" s="18"/>
    </row>
    <row r="250" spans="1:33">
      <c r="A250" s="18" t="s">
        <v>880</v>
      </c>
      <c r="B250" s="18" t="s">
        <v>884</v>
      </c>
      <c r="C250" s="18" t="s">
        <v>553</v>
      </c>
      <c r="D250" s="18">
        <v>254681.723</v>
      </c>
      <c r="E250" s="18">
        <v>21926</v>
      </c>
      <c r="F250" s="18">
        <v>276607.723</v>
      </c>
      <c r="G250" s="18">
        <v>156279</v>
      </c>
      <c r="H250" s="18">
        <v>67595</v>
      </c>
      <c r="I250" s="18">
        <v>6478</v>
      </c>
      <c r="J250" s="18">
        <v>6153</v>
      </c>
      <c r="K250" s="18">
        <v>0</v>
      </c>
      <c r="L250" s="18">
        <v>297</v>
      </c>
      <c r="M250" s="18">
        <v>51039</v>
      </c>
      <c r="N250" s="18">
        <v>21926</v>
      </c>
      <c r="O250" s="18">
        <v>721</v>
      </c>
      <c r="P250" s="18">
        <v>217462.2285</v>
      </c>
      <c r="Q250" s="18">
        <v>68192.100000000006</v>
      </c>
      <c r="R250" s="18">
        <v>-44248.45</v>
      </c>
      <c r="S250" s="18">
        <v>9960.4699999999993</v>
      </c>
      <c r="T250" s="18">
        <v>251366.34849999999</v>
      </c>
      <c r="U250" s="18">
        <v>276607.723</v>
      </c>
      <c r="V250" s="18">
        <v>235116.56455000001</v>
      </c>
      <c r="W250" s="18">
        <v>16249.783949999999</v>
      </c>
      <c r="X250" s="18">
        <v>11374.848765000001</v>
      </c>
      <c r="Y250" s="18">
        <v>1.0409999999999999</v>
      </c>
      <c r="Z250" s="18">
        <v>37605</v>
      </c>
      <c r="AA250" s="18">
        <v>287948.63964299997</v>
      </c>
      <c r="AB250" s="18">
        <v>286271.13727072999</v>
      </c>
      <c r="AC250" s="18">
        <v>7612.5817649442797</v>
      </c>
      <c r="AD250" s="18">
        <v>2286.8218910783198</v>
      </c>
      <c r="AE250" s="18">
        <v>85995937</v>
      </c>
      <c r="AF250" s="18"/>
      <c r="AG250" s="18"/>
    </row>
    <row r="251" spans="1:33">
      <c r="A251" s="18" t="s">
        <v>880</v>
      </c>
      <c r="B251" s="18" t="s">
        <v>885</v>
      </c>
      <c r="C251" s="18" t="s">
        <v>554</v>
      </c>
      <c r="D251" s="18">
        <v>124137.249</v>
      </c>
      <c r="E251" s="18">
        <v>9813</v>
      </c>
      <c r="F251" s="18">
        <v>133950.24900000001</v>
      </c>
      <c r="G251" s="18">
        <v>68484</v>
      </c>
      <c r="H251" s="18">
        <v>17975</v>
      </c>
      <c r="I251" s="18">
        <v>1073</v>
      </c>
      <c r="J251" s="18">
        <v>0</v>
      </c>
      <c r="K251" s="18">
        <v>3413</v>
      </c>
      <c r="L251" s="18">
        <v>69</v>
      </c>
      <c r="M251" s="18">
        <v>32600</v>
      </c>
      <c r="N251" s="18">
        <v>9813</v>
      </c>
      <c r="O251" s="18">
        <v>78</v>
      </c>
      <c r="P251" s="18">
        <v>95295.486000000004</v>
      </c>
      <c r="Q251" s="18">
        <v>19091.849999999999</v>
      </c>
      <c r="R251" s="18">
        <v>-27834.95</v>
      </c>
      <c r="S251" s="18">
        <v>2799.05</v>
      </c>
      <c r="T251" s="18">
        <v>89351.436000000002</v>
      </c>
      <c r="U251" s="18">
        <v>133950.24900000001</v>
      </c>
      <c r="V251" s="18">
        <v>113857.71165</v>
      </c>
      <c r="W251" s="18">
        <v>-24506.27565</v>
      </c>
      <c r="X251" s="18">
        <v>-17154.392954999999</v>
      </c>
      <c r="Y251" s="18">
        <v>0.872</v>
      </c>
      <c r="Z251" s="18">
        <v>18883</v>
      </c>
      <c r="AA251" s="18">
        <v>116804.617128</v>
      </c>
      <c r="AB251" s="18">
        <v>116124.148477176</v>
      </c>
      <c r="AC251" s="18">
        <v>6149.6662859279004</v>
      </c>
      <c r="AD251" s="18">
        <v>823.90641206193902</v>
      </c>
      <c r="AE251" s="18">
        <v>15557825</v>
      </c>
      <c r="AF251" s="18"/>
      <c r="AG251" s="119"/>
    </row>
    <row r="252" spans="1:33">
      <c r="A252" s="18" t="s">
        <v>880</v>
      </c>
      <c r="B252" s="18" t="s">
        <v>886</v>
      </c>
      <c r="C252" s="18" t="s">
        <v>555</v>
      </c>
      <c r="D252" s="18">
        <v>34246.684999999998</v>
      </c>
      <c r="E252" s="18">
        <v>6019</v>
      </c>
      <c r="F252" s="18">
        <v>40265.684999999998</v>
      </c>
      <c r="G252" s="18">
        <v>15233</v>
      </c>
      <c r="H252" s="18">
        <v>12158</v>
      </c>
      <c r="I252" s="18">
        <v>1003</v>
      </c>
      <c r="J252" s="18">
        <v>0</v>
      </c>
      <c r="K252" s="18">
        <v>1807</v>
      </c>
      <c r="L252" s="18">
        <v>909</v>
      </c>
      <c r="M252" s="18">
        <v>0</v>
      </c>
      <c r="N252" s="18">
        <v>6019</v>
      </c>
      <c r="O252" s="18">
        <v>0</v>
      </c>
      <c r="P252" s="18">
        <v>21196.719499999999</v>
      </c>
      <c r="Q252" s="18">
        <v>12722.8</v>
      </c>
      <c r="R252" s="18">
        <v>-772.65</v>
      </c>
      <c r="S252" s="18">
        <v>5116.1499999999996</v>
      </c>
      <c r="T252" s="18">
        <v>38263.019500000002</v>
      </c>
      <c r="U252" s="18">
        <v>40265.684999999998</v>
      </c>
      <c r="V252" s="18">
        <v>34225.832249999999</v>
      </c>
      <c r="W252" s="18">
        <v>4037.1872499999999</v>
      </c>
      <c r="X252" s="18">
        <v>2826.0310749999999</v>
      </c>
      <c r="Y252" s="18">
        <v>1.07</v>
      </c>
      <c r="Z252" s="18">
        <v>9489</v>
      </c>
      <c r="AA252" s="18">
        <v>43084.282950000001</v>
      </c>
      <c r="AB252" s="18">
        <v>42833.286845466202</v>
      </c>
      <c r="AC252" s="18">
        <v>4513.99376598864</v>
      </c>
      <c r="AD252" s="18">
        <v>-811.76610787731499</v>
      </c>
      <c r="AE252" s="18">
        <v>-7702849</v>
      </c>
      <c r="AF252" s="18"/>
      <c r="AG252" s="18"/>
    </row>
    <row r="253" spans="1:33">
      <c r="A253" s="18" t="s">
        <v>880</v>
      </c>
      <c r="B253" s="18" t="s">
        <v>887</v>
      </c>
      <c r="C253" s="18" t="s">
        <v>556</v>
      </c>
      <c r="D253" s="18">
        <v>32814.999000000003</v>
      </c>
      <c r="E253" s="18">
        <v>6539</v>
      </c>
      <c r="F253" s="18">
        <v>39353.999000000003</v>
      </c>
      <c r="G253" s="18">
        <v>13954</v>
      </c>
      <c r="H253" s="18">
        <v>5894</v>
      </c>
      <c r="I253" s="18">
        <v>164</v>
      </c>
      <c r="J253" s="18">
        <v>0</v>
      </c>
      <c r="K253" s="18">
        <v>160</v>
      </c>
      <c r="L253" s="18">
        <v>6</v>
      </c>
      <c r="M253" s="18">
        <v>4539</v>
      </c>
      <c r="N253" s="18">
        <v>6539</v>
      </c>
      <c r="O253" s="18">
        <v>0</v>
      </c>
      <c r="P253" s="18">
        <v>19416.991000000002</v>
      </c>
      <c r="Q253" s="18">
        <v>5285.3</v>
      </c>
      <c r="R253" s="18">
        <v>-3863.25</v>
      </c>
      <c r="S253" s="18">
        <v>4786.5200000000004</v>
      </c>
      <c r="T253" s="18">
        <v>25625.561000000002</v>
      </c>
      <c r="U253" s="18">
        <v>39353.999000000003</v>
      </c>
      <c r="V253" s="18">
        <v>33450.899149999997</v>
      </c>
      <c r="W253" s="18">
        <v>-7825.3381500000096</v>
      </c>
      <c r="X253" s="18">
        <v>-5477.7367050000003</v>
      </c>
      <c r="Y253" s="18">
        <v>0.86099999999999999</v>
      </c>
      <c r="Z253" s="18">
        <v>5881</v>
      </c>
      <c r="AA253" s="18">
        <v>33883.793139000001</v>
      </c>
      <c r="AB253" s="18">
        <v>33686.3963273927</v>
      </c>
      <c r="AC253" s="18">
        <v>5728.00481676461</v>
      </c>
      <c r="AD253" s="18">
        <v>402.24494289865601</v>
      </c>
      <c r="AE253" s="18">
        <v>2365603</v>
      </c>
      <c r="AF253" s="18"/>
      <c r="AG253" s="18"/>
    </row>
    <row r="254" spans="1:33">
      <c r="A254" s="18" t="s">
        <v>880</v>
      </c>
      <c r="B254" s="18" t="s">
        <v>888</v>
      </c>
      <c r="C254" s="18" t="s">
        <v>557</v>
      </c>
      <c r="D254" s="18">
        <v>64289.057000000001</v>
      </c>
      <c r="E254" s="18">
        <v>3233</v>
      </c>
      <c r="F254" s="18">
        <v>67522.057000000001</v>
      </c>
      <c r="G254" s="18">
        <v>30835</v>
      </c>
      <c r="H254" s="18">
        <v>5185</v>
      </c>
      <c r="I254" s="18">
        <v>55</v>
      </c>
      <c r="J254" s="18">
        <v>0</v>
      </c>
      <c r="K254" s="18">
        <v>2564</v>
      </c>
      <c r="L254" s="18">
        <v>1</v>
      </c>
      <c r="M254" s="18">
        <v>4595</v>
      </c>
      <c r="N254" s="18">
        <v>3233</v>
      </c>
      <c r="O254" s="18">
        <v>0</v>
      </c>
      <c r="P254" s="18">
        <v>42906.902499999997</v>
      </c>
      <c r="Q254" s="18">
        <v>6633.4</v>
      </c>
      <c r="R254" s="18">
        <v>-3906.6</v>
      </c>
      <c r="S254" s="18">
        <v>1966.9</v>
      </c>
      <c r="T254" s="18">
        <v>47600.602500000001</v>
      </c>
      <c r="U254" s="18">
        <v>67522.057000000001</v>
      </c>
      <c r="V254" s="18">
        <v>57393.748449999999</v>
      </c>
      <c r="W254" s="18">
        <v>-9793.1459500000001</v>
      </c>
      <c r="X254" s="18">
        <v>-6855.2021649999997</v>
      </c>
      <c r="Y254" s="18">
        <v>0.89800000000000002</v>
      </c>
      <c r="Z254" s="18">
        <v>11677</v>
      </c>
      <c r="AA254" s="18">
        <v>60634.807185999998</v>
      </c>
      <c r="AB254" s="18">
        <v>60281.5669935033</v>
      </c>
      <c r="AC254" s="18">
        <v>5162.4190283037797</v>
      </c>
      <c r="AD254" s="18">
        <v>-163.34084556217601</v>
      </c>
      <c r="AE254" s="18">
        <v>-1907331</v>
      </c>
      <c r="AF254" s="18"/>
      <c r="AG254" s="18"/>
    </row>
    <row r="255" spans="1:33">
      <c r="A255" s="18" t="s">
        <v>880</v>
      </c>
      <c r="B255" s="18" t="s">
        <v>889</v>
      </c>
      <c r="C255" s="18" t="s">
        <v>558</v>
      </c>
      <c r="D255" s="18">
        <v>171342.796</v>
      </c>
      <c r="E255" s="18">
        <v>15706</v>
      </c>
      <c r="F255" s="18">
        <v>187048.796</v>
      </c>
      <c r="G255" s="18">
        <v>100373</v>
      </c>
      <c r="H255" s="18">
        <v>8404</v>
      </c>
      <c r="I255" s="18">
        <v>5994</v>
      </c>
      <c r="J255" s="18">
        <v>0</v>
      </c>
      <c r="K255" s="18">
        <v>5511</v>
      </c>
      <c r="L255" s="18">
        <v>2386</v>
      </c>
      <c r="M255" s="18">
        <v>27846</v>
      </c>
      <c r="N255" s="18">
        <v>15706</v>
      </c>
      <c r="O255" s="18">
        <v>0</v>
      </c>
      <c r="P255" s="18">
        <v>139669.0295</v>
      </c>
      <c r="Q255" s="18">
        <v>16922.650000000001</v>
      </c>
      <c r="R255" s="18">
        <v>-25697.200000000001</v>
      </c>
      <c r="S255" s="18">
        <v>8616.2800000000007</v>
      </c>
      <c r="T255" s="18">
        <v>139510.75949999999</v>
      </c>
      <c r="U255" s="18">
        <v>187048.796</v>
      </c>
      <c r="V255" s="18">
        <v>158991.47659999999</v>
      </c>
      <c r="W255" s="18">
        <v>-19480.717100000002</v>
      </c>
      <c r="X255" s="18">
        <v>-13636.501969999999</v>
      </c>
      <c r="Y255" s="18">
        <v>0.92700000000000005</v>
      </c>
      <c r="Z255" s="18">
        <v>39309</v>
      </c>
      <c r="AA255" s="18">
        <v>173394.23389199999</v>
      </c>
      <c r="AB255" s="18">
        <v>172384.091114273</v>
      </c>
      <c r="AC255" s="18">
        <v>4385.3593608148904</v>
      </c>
      <c r="AD255" s="18">
        <v>-940.40051305106795</v>
      </c>
      <c r="AE255" s="18">
        <v>-36966204</v>
      </c>
      <c r="AF255" s="18"/>
      <c r="AG255" s="18"/>
    </row>
    <row r="256" spans="1:33">
      <c r="A256" s="18" t="s">
        <v>880</v>
      </c>
      <c r="B256" s="18" t="s">
        <v>890</v>
      </c>
      <c r="C256" s="18" t="s">
        <v>559</v>
      </c>
      <c r="D256" s="18">
        <v>173658.03099999999</v>
      </c>
      <c r="E256" s="18">
        <v>11124</v>
      </c>
      <c r="F256" s="18">
        <v>184782.03099999999</v>
      </c>
      <c r="G256" s="18">
        <v>86263</v>
      </c>
      <c r="H256" s="18">
        <v>11546</v>
      </c>
      <c r="I256" s="18">
        <v>25125</v>
      </c>
      <c r="J256" s="18">
        <v>5045</v>
      </c>
      <c r="K256" s="18">
        <v>0</v>
      </c>
      <c r="L256" s="18">
        <v>57</v>
      </c>
      <c r="M256" s="18">
        <v>18150</v>
      </c>
      <c r="N256" s="18">
        <v>11124</v>
      </c>
      <c r="O256" s="18">
        <v>445</v>
      </c>
      <c r="P256" s="18">
        <v>120034.9645</v>
      </c>
      <c r="Q256" s="18">
        <v>35458.6</v>
      </c>
      <c r="R256" s="18">
        <v>-15854.2</v>
      </c>
      <c r="S256" s="18">
        <v>6369.9</v>
      </c>
      <c r="T256" s="18">
        <v>146009.26449999999</v>
      </c>
      <c r="U256" s="18">
        <v>184782.03099999999</v>
      </c>
      <c r="V256" s="18">
        <v>157064.72635000001</v>
      </c>
      <c r="W256" s="18">
        <v>-11055.46185</v>
      </c>
      <c r="X256" s="18">
        <v>-7738.8232949999901</v>
      </c>
      <c r="Y256" s="18">
        <v>0.95799999999999996</v>
      </c>
      <c r="Z256" s="18">
        <v>25582</v>
      </c>
      <c r="AA256" s="18">
        <v>177021.18569799999</v>
      </c>
      <c r="AB256" s="18">
        <v>175989.913387359</v>
      </c>
      <c r="AC256" s="18">
        <v>6879.4431001234898</v>
      </c>
      <c r="AD256" s="18">
        <v>1553.6832262575399</v>
      </c>
      <c r="AE256" s="18">
        <v>39746324</v>
      </c>
      <c r="AF256" s="18"/>
      <c r="AG256" s="18"/>
    </row>
    <row r="257" spans="1:33">
      <c r="A257" s="18" t="s">
        <v>891</v>
      </c>
      <c r="B257" s="18" t="s">
        <v>892</v>
      </c>
      <c r="C257" s="18" t="s">
        <v>561</v>
      </c>
      <c r="D257" s="18">
        <v>194969.12400000001</v>
      </c>
      <c r="E257" s="18">
        <v>12000</v>
      </c>
      <c r="F257" s="18">
        <v>206969.12400000001</v>
      </c>
      <c r="G257" s="18">
        <v>89729</v>
      </c>
      <c r="H257" s="18">
        <v>24479</v>
      </c>
      <c r="I257" s="18">
        <v>6276</v>
      </c>
      <c r="J257" s="18">
        <v>10647</v>
      </c>
      <c r="K257" s="18">
        <v>0</v>
      </c>
      <c r="L257" s="18">
        <v>4517</v>
      </c>
      <c r="M257" s="18">
        <v>3577</v>
      </c>
      <c r="N257" s="18">
        <v>12000</v>
      </c>
      <c r="O257" s="18">
        <v>2300</v>
      </c>
      <c r="P257" s="18">
        <v>124857.9035</v>
      </c>
      <c r="Q257" s="18">
        <v>35191.699999999997</v>
      </c>
      <c r="R257" s="18">
        <v>-8834.9</v>
      </c>
      <c r="S257" s="18">
        <v>9591.91</v>
      </c>
      <c r="T257" s="18">
        <v>160806.61350000001</v>
      </c>
      <c r="U257" s="18">
        <v>206969.12400000001</v>
      </c>
      <c r="V257" s="18">
        <v>175923.75539999999</v>
      </c>
      <c r="W257" s="18">
        <v>-15117.141900000001</v>
      </c>
      <c r="X257" s="18">
        <v>-10581.999330000001</v>
      </c>
      <c r="Y257" s="18">
        <v>0.94899999999999995</v>
      </c>
      <c r="Z257" s="18">
        <v>25111</v>
      </c>
      <c r="AA257" s="18">
        <v>196413.698676</v>
      </c>
      <c r="AB257" s="18">
        <v>195269.45140369501</v>
      </c>
      <c r="AC257" s="18">
        <v>7776.2514994900703</v>
      </c>
      <c r="AD257" s="18">
        <v>2450.4916256241099</v>
      </c>
      <c r="AE257" s="18">
        <v>61534295</v>
      </c>
      <c r="AF257" s="18"/>
      <c r="AG257" s="18"/>
    </row>
    <row r="258" spans="1:33">
      <c r="A258" s="18" t="s">
        <v>891</v>
      </c>
      <c r="B258" s="18" t="s">
        <v>893</v>
      </c>
      <c r="C258" s="18" t="s">
        <v>562</v>
      </c>
      <c r="D258" s="18">
        <v>118101.83100000001</v>
      </c>
      <c r="E258" s="18">
        <v>10983</v>
      </c>
      <c r="F258" s="18">
        <v>129084.83100000001</v>
      </c>
      <c r="G258" s="18">
        <v>86621</v>
      </c>
      <c r="H258" s="18">
        <v>9461</v>
      </c>
      <c r="I258" s="18">
        <v>1754</v>
      </c>
      <c r="J258" s="18">
        <v>0</v>
      </c>
      <c r="K258" s="18">
        <v>3992</v>
      </c>
      <c r="L258" s="18">
        <v>1420</v>
      </c>
      <c r="M258" s="18">
        <v>28678</v>
      </c>
      <c r="N258" s="18">
        <v>10983</v>
      </c>
      <c r="O258" s="18">
        <v>0</v>
      </c>
      <c r="P258" s="18">
        <v>120533.12149999999</v>
      </c>
      <c r="Q258" s="18">
        <v>12925.95</v>
      </c>
      <c r="R258" s="18">
        <v>-25583.3</v>
      </c>
      <c r="S258" s="18">
        <v>4460.29</v>
      </c>
      <c r="T258" s="18">
        <v>112336.0615</v>
      </c>
      <c r="U258" s="18">
        <v>129084.83100000001</v>
      </c>
      <c r="V258" s="18">
        <v>109722.10635</v>
      </c>
      <c r="W258" s="18">
        <v>2613.9551499999802</v>
      </c>
      <c r="X258" s="18">
        <v>1829.76860499999</v>
      </c>
      <c r="Y258" s="18">
        <v>1.014</v>
      </c>
      <c r="Z258" s="18">
        <v>18112</v>
      </c>
      <c r="AA258" s="18">
        <v>130892.01863399999</v>
      </c>
      <c r="AB258" s="18">
        <v>130129.481009089</v>
      </c>
      <c r="AC258" s="18">
        <v>7184.71074475976</v>
      </c>
      <c r="AD258" s="18">
        <v>1858.9508708937999</v>
      </c>
      <c r="AE258" s="18">
        <v>33669318</v>
      </c>
      <c r="AF258" s="18"/>
      <c r="AG258" s="18"/>
    </row>
    <row r="259" spans="1:33">
      <c r="A259" s="18" t="s">
        <v>891</v>
      </c>
      <c r="B259" s="18" t="s">
        <v>894</v>
      </c>
      <c r="C259" s="18" t="s">
        <v>563</v>
      </c>
      <c r="D259" s="18">
        <v>140284.89000000001</v>
      </c>
      <c r="E259" s="18">
        <v>12764</v>
      </c>
      <c r="F259" s="18">
        <v>153048.89000000001</v>
      </c>
      <c r="G259" s="18">
        <v>81554</v>
      </c>
      <c r="H259" s="18">
        <v>9015</v>
      </c>
      <c r="I259" s="18">
        <v>1918</v>
      </c>
      <c r="J259" s="18">
        <v>415</v>
      </c>
      <c r="K259" s="18">
        <v>4915</v>
      </c>
      <c r="L259" s="18">
        <v>173</v>
      </c>
      <c r="M259" s="18">
        <v>25525</v>
      </c>
      <c r="N259" s="18">
        <v>12764</v>
      </c>
      <c r="O259" s="18">
        <v>58</v>
      </c>
      <c r="P259" s="18">
        <v>113482.391</v>
      </c>
      <c r="Q259" s="18">
        <v>13823.55</v>
      </c>
      <c r="R259" s="18">
        <v>-21892.6</v>
      </c>
      <c r="S259" s="18">
        <v>6510.15</v>
      </c>
      <c r="T259" s="18">
        <v>111923.49099999999</v>
      </c>
      <c r="U259" s="18">
        <v>153048.89000000001</v>
      </c>
      <c r="V259" s="18">
        <v>130091.55650000001</v>
      </c>
      <c r="W259" s="18">
        <v>-18168.065500000001</v>
      </c>
      <c r="X259" s="18">
        <v>-12717.645850000001</v>
      </c>
      <c r="Y259" s="18">
        <v>0.91700000000000004</v>
      </c>
      <c r="Z259" s="18">
        <v>18900</v>
      </c>
      <c r="AA259" s="18">
        <v>140345.83213</v>
      </c>
      <c r="AB259" s="18">
        <v>139528.21942438601</v>
      </c>
      <c r="AC259" s="18">
        <v>7382.44547218975</v>
      </c>
      <c r="AD259" s="18">
        <v>2056.6855983237901</v>
      </c>
      <c r="AE259" s="18">
        <v>38871358</v>
      </c>
      <c r="AF259" s="18"/>
      <c r="AG259" s="18"/>
    </row>
    <row r="260" spans="1:33">
      <c r="A260" s="18" t="s">
        <v>891</v>
      </c>
      <c r="B260" s="18" t="s">
        <v>895</v>
      </c>
      <c r="C260" s="18" t="s">
        <v>564</v>
      </c>
      <c r="D260" s="18">
        <v>488538.08799999999</v>
      </c>
      <c r="E260" s="18">
        <v>43151</v>
      </c>
      <c r="F260" s="18">
        <v>531689.08799999999</v>
      </c>
      <c r="G260" s="18">
        <v>275857</v>
      </c>
      <c r="H260" s="18">
        <v>54891</v>
      </c>
      <c r="I260" s="18">
        <v>38688</v>
      </c>
      <c r="J260" s="18">
        <v>0</v>
      </c>
      <c r="K260" s="18">
        <v>14395</v>
      </c>
      <c r="L260" s="18">
        <v>16885</v>
      </c>
      <c r="M260" s="18">
        <v>36455</v>
      </c>
      <c r="N260" s="18">
        <v>43151</v>
      </c>
      <c r="O260" s="18">
        <v>423</v>
      </c>
      <c r="P260" s="18">
        <v>383855.01549999998</v>
      </c>
      <c r="Q260" s="18">
        <v>91777.9</v>
      </c>
      <c r="R260" s="18">
        <v>-45698.55</v>
      </c>
      <c r="S260" s="18">
        <v>30481</v>
      </c>
      <c r="T260" s="18">
        <v>460415.36550000001</v>
      </c>
      <c r="U260" s="18">
        <v>531689.08799999999</v>
      </c>
      <c r="V260" s="18">
        <v>451935.72480000003</v>
      </c>
      <c r="W260" s="18">
        <v>8479.6407000000509</v>
      </c>
      <c r="X260" s="18">
        <v>5935.74849000003</v>
      </c>
      <c r="Y260" s="18">
        <v>1.0109999999999999</v>
      </c>
      <c r="Z260" s="18">
        <v>99437</v>
      </c>
      <c r="AA260" s="18">
        <v>537537.66796800005</v>
      </c>
      <c r="AB260" s="18">
        <v>534406.13480875699</v>
      </c>
      <c r="AC260" s="18">
        <v>5374.3187627216903</v>
      </c>
      <c r="AD260" s="18">
        <v>48.558888855733997</v>
      </c>
      <c r="AE260" s="18">
        <v>4828550</v>
      </c>
      <c r="AF260" s="18"/>
      <c r="AG260" s="18"/>
    </row>
    <row r="261" spans="1:33">
      <c r="A261" s="18" t="s">
        <v>891</v>
      </c>
      <c r="B261" s="18" t="s">
        <v>896</v>
      </c>
      <c r="C261" s="18" t="s">
        <v>565</v>
      </c>
      <c r="D261" s="18">
        <v>79237.172999999995</v>
      </c>
      <c r="E261" s="18">
        <v>8350</v>
      </c>
      <c r="F261" s="18">
        <v>87587.172999999995</v>
      </c>
      <c r="G261" s="18">
        <v>40834</v>
      </c>
      <c r="H261" s="18">
        <v>10292</v>
      </c>
      <c r="I261" s="18">
        <v>5491</v>
      </c>
      <c r="J261" s="18">
        <v>0</v>
      </c>
      <c r="K261" s="18">
        <v>-114</v>
      </c>
      <c r="L261" s="18">
        <v>87</v>
      </c>
      <c r="M261" s="18">
        <v>9652</v>
      </c>
      <c r="N261" s="18">
        <v>8350</v>
      </c>
      <c r="O261" s="18">
        <v>0</v>
      </c>
      <c r="P261" s="18">
        <v>56820.510999999999</v>
      </c>
      <c r="Q261" s="18">
        <v>13318.65</v>
      </c>
      <c r="R261" s="18">
        <v>-8278.15</v>
      </c>
      <c r="S261" s="18">
        <v>5456.66</v>
      </c>
      <c r="T261" s="18">
        <v>67317.671000000002</v>
      </c>
      <c r="U261" s="18">
        <v>87587.172999999995</v>
      </c>
      <c r="V261" s="18">
        <v>74449.097049999997</v>
      </c>
      <c r="W261" s="18">
        <v>-7131.42605000001</v>
      </c>
      <c r="X261" s="18">
        <v>-4991.99823500001</v>
      </c>
      <c r="Y261" s="18">
        <v>0.94299999999999995</v>
      </c>
      <c r="Z261" s="18">
        <v>17973</v>
      </c>
      <c r="AA261" s="18">
        <v>82594.704138999994</v>
      </c>
      <c r="AB261" s="18">
        <v>82113.532176173903</v>
      </c>
      <c r="AC261" s="18">
        <v>4568.7159726352802</v>
      </c>
      <c r="AD261" s="18">
        <v>-757.04390123068094</v>
      </c>
      <c r="AE261" s="18">
        <v>-13606350</v>
      </c>
      <c r="AF261" s="18"/>
      <c r="AG261" s="18"/>
    </row>
    <row r="262" spans="1:33">
      <c r="A262" s="18" t="s">
        <v>891</v>
      </c>
      <c r="B262" s="18" t="s">
        <v>897</v>
      </c>
      <c r="C262" s="18" t="s">
        <v>566</v>
      </c>
      <c r="D262" s="18">
        <v>54580.837</v>
      </c>
      <c r="E262" s="18">
        <v>3719</v>
      </c>
      <c r="F262" s="18">
        <v>58299.837</v>
      </c>
      <c r="G262" s="18">
        <v>20972</v>
      </c>
      <c r="H262" s="18">
        <v>15601</v>
      </c>
      <c r="I262" s="18">
        <v>906</v>
      </c>
      <c r="J262" s="18">
        <v>0</v>
      </c>
      <c r="K262" s="18">
        <v>1402</v>
      </c>
      <c r="L262" s="18">
        <v>552</v>
      </c>
      <c r="M262" s="18">
        <v>6768</v>
      </c>
      <c r="N262" s="18">
        <v>3719</v>
      </c>
      <c r="O262" s="18">
        <v>-7</v>
      </c>
      <c r="P262" s="18">
        <v>29182.538</v>
      </c>
      <c r="Q262" s="18">
        <v>15222.65</v>
      </c>
      <c r="R262" s="18">
        <v>-6216.05</v>
      </c>
      <c r="S262" s="18">
        <v>2010.59</v>
      </c>
      <c r="T262" s="18">
        <v>40199.728000000003</v>
      </c>
      <c r="U262" s="18">
        <v>58299.837</v>
      </c>
      <c r="V262" s="18">
        <v>49554.861449999997</v>
      </c>
      <c r="W262" s="18">
        <v>-9355.1334499999903</v>
      </c>
      <c r="X262" s="18">
        <v>-6548.5934150000003</v>
      </c>
      <c r="Y262" s="18">
        <v>0.88800000000000001</v>
      </c>
      <c r="Z262" s="18">
        <v>9268</v>
      </c>
      <c r="AA262" s="18">
        <v>51770.255255999997</v>
      </c>
      <c r="AB262" s="18">
        <v>51468.657283136999</v>
      </c>
      <c r="AC262" s="18">
        <v>5553.3726028417204</v>
      </c>
      <c r="AD262" s="18">
        <v>227.61272897575799</v>
      </c>
      <c r="AE262" s="18">
        <v>2109515</v>
      </c>
      <c r="AF262" s="18"/>
      <c r="AG262" s="18"/>
    </row>
    <row r="263" spans="1:33">
      <c r="A263" s="18" t="s">
        <v>891</v>
      </c>
      <c r="B263" s="18" t="s">
        <v>898</v>
      </c>
      <c r="C263" s="18" t="s">
        <v>567</v>
      </c>
      <c r="D263" s="18">
        <v>326968.21999999997</v>
      </c>
      <c r="E263" s="18">
        <v>26816</v>
      </c>
      <c r="F263" s="18">
        <v>353784.22</v>
      </c>
      <c r="G263" s="18">
        <v>188198</v>
      </c>
      <c r="H263" s="18">
        <v>41226</v>
      </c>
      <c r="I263" s="18">
        <v>11212</v>
      </c>
      <c r="J263" s="18">
        <v>4789</v>
      </c>
      <c r="K263" s="18">
        <v>-562</v>
      </c>
      <c r="L263" s="18">
        <v>1257</v>
      </c>
      <c r="M263" s="18">
        <v>59542</v>
      </c>
      <c r="N263" s="18">
        <v>26816</v>
      </c>
      <c r="O263" s="18">
        <v>488</v>
      </c>
      <c r="P263" s="18">
        <v>261877.51699999999</v>
      </c>
      <c r="Q263" s="18">
        <v>48165.25</v>
      </c>
      <c r="R263" s="18">
        <v>-52093.95</v>
      </c>
      <c r="S263" s="18">
        <v>12671.46</v>
      </c>
      <c r="T263" s="18">
        <v>270620.277</v>
      </c>
      <c r="U263" s="18">
        <v>353784.22</v>
      </c>
      <c r="V263" s="18">
        <v>300716.587</v>
      </c>
      <c r="W263" s="18">
        <v>-30096.309999999899</v>
      </c>
      <c r="X263" s="18">
        <v>-21067.417000000001</v>
      </c>
      <c r="Y263" s="18">
        <v>0.94</v>
      </c>
      <c r="Z263" s="18">
        <v>55862</v>
      </c>
      <c r="AA263" s="18">
        <v>332557.16680000001</v>
      </c>
      <c r="AB263" s="18">
        <v>330619.78853381303</v>
      </c>
      <c r="AC263" s="18">
        <v>5918.5096941357797</v>
      </c>
      <c r="AD263" s="18">
        <v>592.74982026982002</v>
      </c>
      <c r="AE263" s="18">
        <v>33112190</v>
      </c>
      <c r="AF263" s="18"/>
      <c r="AG263" s="18"/>
    </row>
    <row r="264" spans="1:33">
      <c r="A264" s="18" t="s">
        <v>899</v>
      </c>
      <c r="B264" s="18" t="s">
        <v>900</v>
      </c>
      <c r="C264" s="18" t="s">
        <v>569</v>
      </c>
      <c r="D264" s="18">
        <v>39293.108</v>
      </c>
      <c r="E264" s="18">
        <v>4248</v>
      </c>
      <c r="F264" s="18">
        <v>43541.108</v>
      </c>
      <c r="G264" s="18">
        <v>36363</v>
      </c>
      <c r="H264" s="18">
        <v>2601</v>
      </c>
      <c r="I264" s="18">
        <v>191</v>
      </c>
      <c r="J264" s="18">
        <v>0</v>
      </c>
      <c r="K264" s="18">
        <v>3021</v>
      </c>
      <c r="L264" s="18">
        <v>54</v>
      </c>
      <c r="M264" s="18">
        <v>8974</v>
      </c>
      <c r="N264" s="18">
        <v>4248</v>
      </c>
      <c r="O264" s="18">
        <v>25</v>
      </c>
      <c r="P264" s="18">
        <v>50599.114500000003</v>
      </c>
      <c r="Q264" s="18">
        <v>4941.05</v>
      </c>
      <c r="R264" s="18">
        <v>-7695.05</v>
      </c>
      <c r="S264" s="18">
        <v>2085.2199999999998</v>
      </c>
      <c r="T264" s="18">
        <v>49930.334499999997</v>
      </c>
      <c r="U264" s="18">
        <v>43541.108</v>
      </c>
      <c r="V264" s="18">
        <v>37009.941800000001</v>
      </c>
      <c r="W264" s="18">
        <v>12920.3927</v>
      </c>
      <c r="X264" s="18">
        <v>9044.2748900000006</v>
      </c>
      <c r="Y264" s="18">
        <v>1.208</v>
      </c>
      <c r="Z264" s="18">
        <v>7113</v>
      </c>
      <c r="AA264" s="18">
        <v>52597.658464</v>
      </c>
      <c r="AB264" s="18">
        <v>52291.240288319001</v>
      </c>
      <c r="AC264" s="18">
        <v>7351.5029225810504</v>
      </c>
      <c r="AD264" s="18">
        <v>2025.7430487151</v>
      </c>
      <c r="AE264" s="18">
        <v>14409110</v>
      </c>
      <c r="AF264" s="18"/>
      <c r="AG264" s="18"/>
    </row>
    <row r="265" spans="1:33">
      <c r="A265" s="18" t="s">
        <v>899</v>
      </c>
      <c r="B265" s="18" t="s">
        <v>901</v>
      </c>
      <c r="C265" s="18" t="s">
        <v>570</v>
      </c>
      <c r="D265" s="18">
        <v>36036.474999999999</v>
      </c>
      <c r="E265" s="18">
        <v>2398</v>
      </c>
      <c r="F265" s="18">
        <v>38434.474999999999</v>
      </c>
      <c r="G265" s="18">
        <v>29347</v>
      </c>
      <c r="H265" s="18">
        <v>3430</v>
      </c>
      <c r="I265" s="18">
        <v>1042</v>
      </c>
      <c r="J265" s="18">
        <v>0</v>
      </c>
      <c r="K265" s="18">
        <v>3005</v>
      </c>
      <c r="L265" s="18">
        <v>1756</v>
      </c>
      <c r="M265" s="18">
        <v>9146</v>
      </c>
      <c r="N265" s="18">
        <v>2398</v>
      </c>
      <c r="O265" s="18">
        <v>38</v>
      </c>
      <c r="P265" s="18">
        <v>40836.3505</v>
      </c>
      <c r="Q265" s="18">
        <v>6355.45</v>
      </c>
      <c r="R265" s="18">
        <v>-9299</v>
      </c>
      <c r="S265" s="18">
        <v>483.48</v>
      </c>
      <c r="T265" s="18">
        <v>38376.280500000001</v>
      </c>
      <c r="U265" s="18">
        <v>38434.474999999999</v>
      </c>
      <c r="V265" s="18">
        <v>32669.303749999999</v>
      </c>
      <c r="W265" s="18">
        <v>5706.9767499999998</v>
      </c>
      <c r="X265" s="18">
        <v>3994.8837250000001</v>
      </c>
      <c r="Y265" s="18">
        <v>1.1040000000000001</v>
      </c>
      <c r="Z265" s="18">
        <v>6207</v>
      </c>
      <c r="AA265" s="18">
        <v>42431.660400000001</v>
      </c>
      <c r="AB265" s="18">
        <v>42184.466278615699</v>
      </c>
      <c r="AC265" s="18">
        <v>6796.27296256092</v>
      </c>
      <c r="AD265" s="18">
        <v>1470.5130886949601</v>
      </c>
      <c r="AE265" s="18">
        <v>9127475</v>
      </c>
      <c r="AF265" s="18"/>
      <c r="AG265" s="18"/>
    </row>
    <row r="266" spans="1:33">
      <c r="A266" s="18" t="s">
        <v>899</v>
      </c>
      <c r="B266" s="18" t="s">
        <v>902</v>
      </c>
      <c r="C266" s="18" t="s">
        <v>571</v>
      </c>
      <c r="D266" s="18">
        <v>44890.358</v>
      </c>
      <c r="E266" s="18">
        <v>2191</v>
      </c>
      <c r="F266" s="18">
        <v>47081.358</v>
      </c>
      <c r="G266" s="18">
        <v>37625</v>
      </c>
      <c r="H266" s="18">
        <v>5770</v>
      </c>
      <c r="I266" s="18">
        <v>263</v>
      </c>
      <c r="J266" s="18">
        <v>0</v>
      </c>
      <c r="K266" s="18">
        <v>2722</v>
      </c>
      <c r="L266" s="18">
        <v>783</v>
      </c>
      <c r="M266" s="18">
        <v>3738</v>
      </c>
      <c r="N266" s="18">
        <v>2191</v>
      </c>
      <c r="O266" s="18">
        <v>0</v>
      </c>
      <c r="P266" s="18">
        <v>52355.1875</v>
      </c>
      <c r="Q266" s="18">
        <v>7441.75</v>
      </c>
      <c r="R266" s="18">
        <v>-3842.85</v>
      </c>
      <c r="S266" s="18">
        <v>1226.8900000000001</v>
      </c>
      <c r="T266" s="18">
        <v>57180.977500000001</v>
      </c>
      <c r="U266" s="18">
        <v>47081.358</v>
      </c>
      <c r="V266" s="18">
        <v>40019.154300000002</v>
      </c>
      <c r="W266" s="18">
        <v>17161.823199999999</v>
      </c>
      <c r="X266" s="18">
        <v>12013.276239999999</v>
      </c>
      <c r="Y266" s="18">
        <v>1.2549999999999999</v>
      </c>
      <c r="Z266" s="18">
        <v>10045</v>
      </c>
      <c r="AA266" s="18">
        <v>59087.104290000003</v>
      </c>
      <c r="AB266" s="18">
        <v>58742.880550169401</v>
      </c>
      <c r="AC266" s="18">
        <v>5847.9721802060103</v>
      </c>
      <c r="AD266" s="18">
        <v>522.21230634004996</v>
      </c>
      <c r="AE266" s="18">
        <v>5245623</v>
      </c>
      <c r="AF266" s="18"/>
      <c r="AG266" s="18"/>
    </row>
    <row r="267" spans="1:33">
      <c r="A267" s="18" t="s">
        <v>899</v>
      </c>
      <c r="B267" s="18" t="s">
        <v>903</v>
      </c>
      <c r="C267" s="18" t="s">
        <v>572</v>
      </c>
      <c r="D267" s="18">
        <v>74374.997000000003</v>
      </c>
      <c r="E267" s="18">
        <v>3125</v>
      </c>
      <c r="F267" s="18">
        <v>77499.997000000003</v>
      </c>
      <c r="G267" s="18">
        <v>61775</v>
      </c>
      <c r="H267" s="18">
        <v>15414</v>
      </c>
      <c r="I267" s="18">
        <v>294</v>
      </c>
      <c r="J267" s="18">
        <v>0</v>
      </c>
      <c r="K267" s="18">
        <v>5953</v>
      </c>
      <c r="L267" s="18">
        <v>56</v>
      </c>
      <c r="M267" s="18">
        <v>8776</v>
      </c>
      <c r="N267" s="18">
        <v>3125</v>
      </c>
      <c r="O267" s="18">
        <v>170</v>
      </c>
      <c r="P267" s="18">
        <v>85959.912500000006</v>
      </c>
      <c r="Q267" s="18">
        <v>18411.849999999999</v>
      </c>
      <c r="R267" s="18">
        <v>-7651.7</v>
      </c>
      <c r="S267" s="18">
        <v>1164.33</v>
      </c>
      <c r="T267" s="18">
        <v>97884.392500000002</v>
      </c>
      <c r="U267" s="18">
        <v>77499.997000000003</v>
      </c>
      <c r="V267" s="18">
        <v>65874.997449999995</v>
      </c>
      <c r="W267" s="18">
        <v>32009.395049999999</v>
      </c>
      <c r="X267" s="18">
        <v>22406.576535</v>
      </c>
      <c r="Y267" s="18">
        <v>1.2889999999999999</v>
      </c>
      <c r="Z267" s="18">
        <v>15027</v>
      </c>
      <c r="AA267" s="18">
        <v>99897.496132999993</v>
      </c>
      <c r="AB267" s="18">
        <v>99315.523295917897</v>
      </c>
      <c r="AC267" s="18">
        <v>6609.1384372075499</v>
      </c>
      <c r="AD267" s="18">
        <v>1283.3785633415901</v>
      </c>
      <c r="AE267" s="18">
        <v>19285330</v>
      </c>
      <c r="AF267" s="18"/>
      <c r="AG267" s="18"/>
    </row>
    <row r="268" spans="1:33">
      <c r="A268" s="18" t="s">
        <v>899</v>
      </c>
      <c r="B268" s="18" t="s">
        <v>904</v>
      </c>
      <c r="C268" s="18" t="s">
        <v>573</v>
      </c>
      <c r="D268" s="18">
        <v>4352.8339999999998</v>
      </c>
      <c r="E268" s="18">
        <v>1548</v>
      </c>
      <c r="F268" s="18">
        <v>5900.8339999999998</v>
      </c>
      <c r="G268" s="18">
        <v>2928</v>
      </c>
      <c r="H268" s="18">
        <v>0</v>
      </c>
      <c r="I268" s="18">
        <v>0</v>
      </c>
      <c r="J268" s="18">
        <v>0</v>
      </c>
      <c r="K268" s="18">
        <v>277</v>
      </c>
      <c r="L268" s="18">
        <v>0</v>
      </c>
      <c r="M268" s="18">
        <v>2014</v>
      </c>
      <c r="N268" s="18">
        <v>1548</v>
      </c>
      <c r="O268" s="18">
        <v>0</v>
      </c>
      <c r="P268" s="18">
        <v>4074.3119999999999</v>
      </c>
      <c r="Q268" s="18">
        <v>235.45</v>
      </c>
      <c r="R268" s="18">
        <v>-1711.9</v>
      </c>
      <c r="S268" s="18">
        <v>973.42</v>
      </c>
      <c r="T268" s="18">
        <v>3571.2820000000002</v>
      </c>
      <c r="U268" s="18">
        <v>5900.8339999999998</v>
      </c>
      <c r="V268" s="18">
        <v>5015.7088999999996</v>
      </c>
      <c r="W268" s="18">
        <v>-1444.4268999999999</v>
      </c>
      <c r="X268" s="18">
        <v>-1011.09883</v>
      </c>
      <c r="Y268" s="18">
        <v>0.82899999999999996</v>
      </c>
      <c r="Z268" s="18">
        <v>5209</v>
      </c>
      <c r="AA268" s="18">
        <v>4891.7913859999999</v>
      </c>
      <c r="AB268" s="18">
        <v>4863.2932772232398</v>
      </c>
      <c r="AC268" s="18">
        <v>933.63280422792104</v>
      </c>
      <c r="AD268" s="18">
        <v>-4392.1270696380398</v>
      </c>
      <c r="AE268" s="18">
        <v>-22878590</v>
      </c>
      <c r="AF268" s="18"/>
      <c r="AG268" s="18"/>
    </row>
    <row r="269" spans="1:33">
      <c r="A269" s="18" t="s">
        <v>899</v>
      </c>
      <c r="B269" s="18" t="s">
        <v>905</v>
      </c>
      <c r="C269" s="18" t="s">
        <v>574</v>
      </c>
      <c r="D269" s="18">
        <v>69870.948999999993</v>
      </c>
      <c r="E269" s="18">
        <v>4227</v>
      </c>
      <c r="F269" s="18">
        <v>74097.948999999993</v>
      </c>
      <c r="G269" s="18">
        <v>42912</v>
      </c>
      <c r="H269" s="18">
        <v>17917</v>
      </c>
      <c r="I269" s="18">
        <v>485</v>
      </c>
      <c r="J269" s="18">
        <v>0</v>
      </c>
      <c r="K269" s="18">
        <v>2829</v>
      </c>
      <c r="L269" s="18">
        <v>-24</v>
      </c>
      <c r="M269" s="18">
        <v>19877</v>
      </c>
      <c r="N269" s="18">
        <v>4227</v>
      </c>
      <c r="O269" s="18">
        <v>6</v>
      </c>
      <c r="P269" s="18">
        <v>59712.048000000003</v>
      </c>
      <c r="Q269" s="18">
        <v>18046.349999999999</v>
      </c>
      <c r="R269" s="18">
        <v>-16880.150000000001</v>
      </c>
      <c r="S269" s="18">
        <v>213.86</v>
      </c>
      <c r="T269" s="18">
        <v>61092.108</v>
      </c>
      <c r="U269" s="18">
        <v>74097.948999999993</v>
      </c>
      <c r="V269" s="18">
        <v>62983.256650000003</v>
      </c>
      <c r="W269" s="18">
        <v>-1891.1486500000001</v>
      </c>
      <c r="X269" s="18">
        <v>-1323.8040550000001</v>
      </c>
      <c r="Y269" s="18">
        <v>0.98199999999999998</v>
      </c>
      <c r="Z269" s="18">
        <v>11495</v>
      </c>
      <c r="AA269" s="18">
        <v>72764.185918000003</v>
      </c>
      <c r="AB269" s="18">
        <v>72340.283604569704</v>
      </c>
      <c r="AC269" s="18">
        <v>6293.1956158825296</v>
      </c>
      <c r="AD269" s="18">
        <v>967.43574201657498</v>
      </c>
      <c r="AE269" s="18">
        <v>11120674</v>
      </c>
      <c r="AF269" s="18"/>
      <c r="AG269" s="18"/>
    </row>
    <row r="270" spans="1:33">
      <c r="A270" s="18" t="s">
        <v>899</v>
      </c>
      <c r="B270" s="18" t="s">
        <v>906</v>
      </c>
      <c r="C270" s="18" t="s">
        <v>575</v>
      </c>
      <c r="D270" s="18">
        <v>33093.934999999998</v>
      </c>
      <c r="E270" s="18">
        <v>2937</v>
      </c>
      <c r="F270" s="18">
        <v>36030.934999999998</v>
      </c>
      <c r="G270" s="18">
        <v>21430</v>
      </c>
      <c r="H270" s="18">
        <v>15129</v>
      </c>
      <c r="I270" s="18">
        <v>172</v>
      </c>
      <c r="J270" s="18">
        <v>0</v>
      </c>
      <c r="K270" s="18">
        <v>2574</v>
      </c>
      <c r="L270" s="18">
        <v>80</v>
      </c>
      <c r="M270" s="18">
        <v>9754</v>
      </c>
      <c r="N270" s="18">
        <v>2937</v>
      </c>
      <c r="O270" s="18">
        <v>0</v>
      </c>
      <c r="P270" s="18">
        <v>29819.845000000001</v>
      </c>
      <c r="Q270" s="18">
        <v>15193.75</v>
      </c>
      <c r="R270" s="18">
        <v>-8358.9</v>
      </c>
      <c r="S270" s="18">
        <v>838.27</v>
      </c>
      <c r="T270" s="18">
        <v>37492.964999999997</v>
      </c>
      <c r="U270" s="18">
        <v>36030.934999999998</v>
      </c>
      <c r="V270" s="18">
        <v>30626.294750000001</v>
      </c>
      <c r="W270" s="18">
        <v>6866.6702500000001</v>
      </c>
      <c r="X270" s="18">
        <v>4806.669175</v>
      </c>
      <c r="Y270" s="18">
        <v>1.133</v>
      </c>
      <c r="Z270" s="18">
        <v>11981</v>
      </c>
      <c r="AA270" s="18">
        <v>40823.049355000003</v>
      </c>
      <c r="AB270" s="18">
        <v>40585.226518881602</v>
      </c>
      <c r="AC270" s="18">
        <v>3387.4656972608</v>
      </c>
      <c r="AD270" s="18">
        <v>-1938.2941766051599</v>
      </c>
      <c r="AE270" s="18">
        <v>-23222703</v>
      </c>
      <c r="AF270" s="18"/>
      <c r="AG270" s="18"/>
    </row>
    <row r="271" spans="1:33">
      <c r="A271" s="18" t="s">
        <v>899</v>
      </c>
      <c r="B271" s="18" t="s">
        <v>907</v>
      </c>
      <c r="C271" s="18" t="s">
        <v>576</v>
      </c>
      <c r="D271" s="18">
        <v>683766.78599999996</v>
      </c>
      <c r="E271" s="18">
        <v>21314</v>
      </c>
      <c r="F271" s="18">
        <v>705080.78599999996</v>
      </c>
      <c r="G271" s="18">
        <v>360297</v>
      </c>
      <c r="H271" s="18">
        <v>75446</v>
      </c>
      <c r="I271" s="18">
        <v>22011</v>
      </c>
      <c r="J271" s="18">
        <v>12857</v>
      </c>
      <c r="K271" s="18">
        <v>0</v>
      </c>
      <c r="L271" s="18">
        <v>248</v>
      </c>
      <c r="M271" s="18">
        <v>13685</v>
      </c>
      <c r="N271" s="18">
        <v>21314</v>
      </c>
      <c r="O271" s="18">
        <v>12942</v>
      </c>
      <c r="P271" s="18">
        <v>501353.27549999999</v>
      </c>
      <c r="Q271" s="18">
        <v>93766.9</v>
      </c>
      <c r="R271" s="18">
        <v>-22843.75</v>
      </c>
      <c r="S271" s="18">
        <v>15790.45</v>
      </c>
      <c r="T271" s="18">
        <v>588066.87549999997</v>
      </c>
      <c r="U271" s="18">
        <v>705080.78599999996</v>
      </c>
      <c r="V271" s="18">
        <v>599318.66810000001</v>
      </c>
      <c r="W271" s="18">
        <v>-11251.792600000001</v>
      </c>
      <c r="X271" s="18">
        <v>-7876.2548200000301</v>
      </c>
      <c r="Y271" s="18">
        <v>0.98899999999999999</v>
      </c>
      <c r="Z271" s="18">
        <v>63987</v>
      </c>
      <c r="AA271" s="18">
        <v>697324.89735400002</v>
      </c>
      <c r="AB271" s="18">
        <v>693262.49174234399</v>
      </c>
      <c r="AC271" s="18">
        <v>10834.427176494301</v>
      </c>
      <c r="AD271" s="18">
        <v>5508.6673026283897</v>
      </c>
      <c r="AE271" s="18">
        <v>352483095</v>
      </c>
      <c r="AF271" s="18"/>
      <c r="AG271" s="18"/>
    </row>
    <row r="272" spans="1:33">
      <c r="A272" s="18" t="s">
        <v>908</v>
      </c>
      <c r="B272" s="18" t="s">
        <v>909</v>
      </c>
      <c r="C272" s="18" t="s">
        <v>578</v>
      </c>
      <c r="D272" s="18">
        <v>2942.1109999999999</v>
      </c>
      <c r="E272" s="18">
        <v>231</v>
      </c>
      <c r="F272" s="18">
        <v>3173.1109999999999</v>
      </c>
      <c r="G272" s="18">
        <v>481</v>
      </c>
      <c r="H272" s="18">
        <v>1350</v>
      </c>
      <c r="I272" s="18">
        <v>0</v>
      </c>
      <c r="J272" s="18">
        <v>0</v>
      </c>
      <c r="K272" s="18">
        <v>56</v>
      </c>
      <c r="L272" s="18">
        <v>0</v>
      </c>
      <c r="M272" s="18">
        <v>5</v>
      </c>
      <c r="N272" s="18">
        <v>231</v>
      </c>
      <c r="O272" s="18">
        <v>0</v>
      </c>
      <c r="P272" s="18">
        <v>669.31150000000002</v>
      </c>
      <c r="Q272" s="18">
        <v>1195.0999999999999</v>
      </c>
      <c r="R272" s="18">
        <v>-4.25</v>
      </c>
      <c r="S272" s="18">
        <v>195.5</v>
      </c>
      <c r="T272" s="18">
        <v>2055.6615000000002</v>
      </c>
      <c r="U272" s="18">
        <v>3173.1109999999999</v>
      </c>
      <c r="V272" s="18">
        <v>2697.14435</v>
      </c>
      <c r="W272" s="18">
        <v>-641.48284999999998</v>
      </c>
      <c r="X272" s="18">
        <v>-449.03799500000002</v>
      </c>
      <c r="Y272" s="18">
        <v>0.85799999999999998</v>
      </c>
      <c r="Z272" s="18">
        <v>2384</v>
      </c>
      <c r="AA272" s="18">
        <v>2722.5292380000001</v>
      </c>
      <c r="AB272" s="18">
        <v>2706.66859958552</v>
      </c>
      <c r="AC272" s="18">
        <v>1135.3475669402301</v>
      </c>
      <c r="AD272" s="18">
        <v>-4190.4123069257303</v>
      </c>
      <c r="AE272" s="18">
        <v>-9989943</v>
      </c>
      <c r="AF272" s="18"/>
      <c r="AG272" s="18"/>
    </row>
    <row r="273" spans="1:33">
      <c r="A273" s="18" t="s">
        <v>908</v>
      </c>
      <c r="B273" s="18" t="s">
        <v>910</v>
      </c>
      <c r="C273" s="18" t="s">
        <v>579</v>
      </c>
      <c r="D273" s="18">
        <v>12658.422</v>
      </c>
      <c r="E273" s="18">
        <v>1025</v>
      </c>
      <c r="F273" s="18">
        <v>13683.422</v>
      </c>
      <c r="G273" s="18">
        <v>6693</v>
      </c>
      <c r="H273" s="18">
        <v>1524</v>
      </c>
      <c r="I273" s="18">
        <v>49</v>
      </c>
      <c r="J273" s="18">
        <v>0</v>
      </c>
      <c r="K273" s="18">
        <v>584</v>
      </c>
      <c r="L273" s="18">
        <v>0</v>
      </c>
      <c r="M273" s="18">
        <v>0</v>
      </c>
      <c r="N273" s="18">
        <v>1025</v>
      </c>
      <c r="O273" s="18">
        <v>0</v>
      </c>
      <c r="P273" s="18">
        <v>9313.3094999999994</v>
      </c>
      <c r="Q273" s="18">
        <v>1833.45</v>
      </c>
      <c r="R273" s="18">
        <v>0</v>
      </c>
      <c r="S273" s="18">
        <v>871.25</v>
      </c>
      <c r="T273" s="18">
        <v>12018.0095</v>
      </c>
      <c r="U273" s="18">
        <v>13683.422</v>
      </c>
      <c r="V273" s="18">
        <v>11630.9087</v>
      </c>
      <c r="W273" s="18">
        <v>387.10079999999999</v>
      </c>
      <c r="X273" s="18">
        <v>270.97055999999998</v>
      </c>
      <c r="Y273" s="18">
        <v>1.02</v>
      </c>
      <c r="Z273" s="18">
        <v>2505</v>
      </c>
      <c r="AA273" s="18">
        <v>13957.09044</v>
      </c>
      <c r="AB273" s="18">
        <v>13875.780619081501</v>
      </c>
      <c r="AC273" s="18">
        <v>5539.2337800724599</v>
      </c>
      <c r="AD273" s="18">
        <v>213.47390620650501</v>
      </c>
      <c r="AE273" s="18">
        <v>534752</v>
      </c>
      <c r="AF273" s="18"/>
      <c r="AG273" s="18"/>
    </row>
    <row r="274" spans="1:33">
      <c r="A274" s="18" t="s">
        <v>908</v>
      </c>
      <c r="B274" s="18" t="s">
        <v>911</v>
      </c>
      <c r="C274" s="18" t="s">
        <v>580</v>
      </c>
      <c r="D274" s="18">
        <v>107173.549</v>
      </c>
      <c r="E274" s="18">
        <v>3968</v>
      </c>
      <c r="F274" s="18">
        <v>111141.549</v>
      </c>
      <c r="G274" s="18">
        <v>68852</v>
      </c>
      <c r="H274" s="18">
        <v>17499</v>
      </c>
      <c r="I274" s="18">
        <v>1972</v>
      </c>
      <c r="J274" s="18">
        <v>0</v>
      </c>
      <c r="K274" s="18">
        <v>2473</v>
      </c>
      <c r="L274" s="18">
        <v>2428</v>
      </c>
      <c r="M274" s="18">
        <v>9453</v>
      </c>
      <c r="N274" s="18">
        <v>3968</v>
      </c>
      <c r="O274" s="18">
        <v>4695</v>
      </c>
      <c r="P274" s="18">
        <v>95807.558000000005</v>
      </c>
      <c r="Q274" s="18">
        <v>18652.400000000001</v>
      </c>
      <c r="R274" s="18">
        <v>-14089.6</v>
      </c>
      <c r="S274" s="18">
        <v>1765.79</v>
      </c>
      <c r="T274" s="18">
        <v>102136.148</v>
      </c>
      <c r="U274" s="18">
        <v>111141.549</v>
      </c>
      <c r="V274" s="18">
        <v>94470.316649999993</v>
      </c>
      <c r="W274" s="18">
        <v>7665.8313499999804</v>
      </c>
      <c r="X274" s="18">
        <v>5366.0819449999799</v>
      </c>
      <c r="Y274" s="18">
        <v>1.048</v>
      </c>
      <c r="Z274" s="18">
        <v>12327</v>
      </c>
      <c r="AA274" s="18">
        <v>116476.343352</v>
      </c>
      <c r="AB274" s="18">
        <v>115797.78712569299</v>
      </c>
      <c r="AC274" s="18">
        <v>9393.8336274594894</v>
      </c>
      <c r="AD274" s="18">
        <v>4068.07375359353</v>
      </c>
      <c r="AE274" s="18">
        <v>50147145</v>
      </c>
      <c r="AF274" s="18"/>
      <c r="AG274" s="18"/>
    </row>
    <row r="275" spans="1:33">
      <c r="A275" s="18" t="s">
        <v>908</v>
      </c>
      <c r="B275" s="18" t="s">
        <v>912</v>
      </c>
      <c r="C275" s="18" t="s">
        <v>581</v>
      </c>
      <c r="D275" s="18">
        <v>7249.8059999999996</v>
      </c>
      <c r="E275" s="18">
        <v>622</v>
      </c>
      <c r="F275" s="18">
        <v>7871.8059999999996</v>
      </c>
      <c r="G275" s="18">
        <v>5143</v>
      </c>
      <c r="H275" s="18">
        <v>1787</v>
      </c>
      <c r="I275" s="18">
        <v>10</v>
      </c>
      <c r="J275" s="18">
        <v>0</v>
      </c>
      <c r="K275" s="18">
        <v>302</v>
      </c>
      <c r="L275" s="18">
        <v>11</v>
      </c>
      <c r="M275" s="18">
        <v>3388</v>
      </c>
      <c r="N275" s="18">
        <v>622</v>
      </c>
      <c r="O275" s="18">
        <v>0</v>
      </c>
      <c r="P275" s="18">
        <v>7156.4844999999996</v>
      </c>
      <c r="Q275" s="18">
        <v>1784.15</v>
      </c>
      <c r="R275" s="18">
        <v>-2889.15</v>
      </c>
      <c r="S275" s="18">
        <v>-47.26</v>
      </c>
      <c r="T275" s="18">
        <v>6004.2245000000003</v>
      </c>
      <c r="U275" s="18">
        <v>7871.8059999999996</v>
      </c>
      <c r="V275" s="18">
        <v>6691.0351000000001</v>
      </c>
      <c r="W275" s="18">
        <v>-686.810599999999</v>
      </c>
      <c r="X275" s="18">
        <v>-480.76741999999899</v>
      </c>
      <c r="Y275" s="18">
        <v>0.93899999999999995</v>
      </c>
      <c r="Z275" s="18">
        <v>3026</v>
      </c>
      <c r="AA275" s="18">
        <v>7391.6258340000004</v>
      </c>
      <c r="AB275" s="18">
        <v>7348.5644398331697</v>
      </c>
      <c r="AC275" s="18">
        <v>2428.4746992178402</v>
      </c>
      <c r="AD275" s="18">
        <v>-2897.2851746481201</v>
      </c>
      <c r="AE275" s="18">
        <v>-8767185</v>
      </c>
      <c r="AF275" s="18"/>
      <c r="AG275" s="18"/>
    </row>
    <row r="276" spans="1:33">
      <c r="A276" s="18" t="s">
        <v>908</v>
      </c>
      <c r="B276" s="18" t="s">
        <v>913</v>
      </c>
      <c r="C276" s="18" t="s">
        <v>582</v>
      </c>
      <c r="D276" s="18">
        <v>35660.781000000003</v>
      </c>
      <c r="E276" s="18">
        <v>2047</v>
      </c>
      <c r="F276" s="18">
        <v>37707.781000000003</v>
      </c>
      <c r="G276" s="18">
        <v>22019</v>
      </c>
      <c r="H276" s="18">
        <v>6437</v>
      </c>
      <c r="I276" s="18">
        <v>263</v>
      </c>
      <c r="J276" s="18">
        <v>0</v>
      </c>
      <c r="K276" s="18">
        <v>1320</v>
      </c>
      <c r="L276" s="18">
        <v>158</v>
      </c>
      <c r="M276" s="18">
        <v>154</v>
      </c>
      <c r="N276" s="18">
        <v>2047</v>
      </c>
      <c r="O276" s="18">
        <v>9</v>
      </c>
      <c r="P276" s="18">
        <v>30639.4385</v>
      </c>
      <c r="Q276" s="18">
        <v>6817</v>
      </c>
      <c r="R276" s="18">
        <v>-272.85000000000002</v>
      </c>
      <c r="S276" s="18">
        <v>1713.77</v>
      </c>
      <c r="T276" s="18">
        <v>38897.358500000002</v>
      </c>
      <c r="U276" s="18">
        <v>37707.781000000003</v>
      </c>
      <c r="V276" s="18">
        <v>32051.613850000002</v>
      </c>
      <c r="W276" s="18">
        <v>6845.7446499999996</v>
      </c>
      <c r="X276" s="18">
        <v>4792.0212549999997</v>
      </c>
      <c r="Y276" s="18">
        <v>1.127</v>
      </c>
      <c r="Z276" s="18">
        <v>7099</v>
      </c>
      <c r="AA276" s="18">
        <v>42496.669187</v>
      </c>
      <c r="AB276" s="18">
        <v>42249.096343929203</v>
      </c>
      <c r="AC276" s="18">
        <v>5951.4151773389503</v>
      </c>
      <c r="AD276" s="18">
        <v>625.655303472995</v>
      </c>
      <c r="AE276" s="18">
        <v>4441527</v>
      </c>
      <c r="AF276" s="18"/>
      <c r="AG276" s="18"/>
    </row>
    <row r="277" spans="1:33">
      <c r="A277" s="18" t="s">
        <v>908</v>
      </c>
      <c r="B277" s="18" t="s">
        <v>914</v>
      </c>
      <c r="C277" s="18" t="s">
        <v>583</v>
      </c>
      <c r="D277" s="18">
        <v>24871.51</v>
      </c>
      <c r="E277" s="18">
        <v>3481</v>
      </c>
      <c r="F277" s="18">
        <v>28352.51</v>
      </c>
      <c r="G277" s="18">
        <v>16954</v>
      </c>
      <c r="H277" s="18">
        <v>870</v>
      </c>
      <c r="I277" s="18">
        <v>360</v>
      </c>
      <c r="J277" s="18">
        <v>7</v>
      </c>
      <c r="K277" s="18">
        <v>1051</v>
      </c>
      <c r="L277" s="18">
        <v>68</v>
      </c>
      <c r="M277" s="18">
        <v>5628</v>
      </c>
      <c r="N277" s="18">
        <v>3481</v>
      </c>
      <c r="O277" s="18">
        <v>0</v>
      </c>
      <c r="P277" s="18">
        <v>23591.491000000002</v>
      </c>
      <c r="Q277" s="18">
        <v>1944.8</v>
      </c>
      <c r="R277" s="18">
        <v>-4841.6000000000004</v>
      </c>
      <c r="S277" s="18">
        <v>2002.09</v>
      </c>
      <c r="T277" s="18">
        <v>22696.780999999999</v>
      </c>
      <c r="U277" s="18">
        <v>28352.51</v>
      </c>
      <c r="V277" s="18">
        <v>24099.6335</v>
      </c>
      <c r="W277" s="18">
        <v>-1402.8525</v>
      </c>
      <c r="X277" s="18">
        <v>-981.99674999999797</v>
      </c>
      <c r="Y277" s="18">
        <v>0.96499999999999997</v>
      </c>
      <c r="Z277" s="18">
        <v>3946</v>
      </c>
      <c r="AA277" s="18">
        <v>27360.172149999999</v>
      </c>
      <c r="AB277" s="18">
        <v>27200.779996787402</v>
      </c>
      <c r="AC277" s="18">
        <v>6893.2539272142303</v>
      </c>
      <c r="AD277" s="18">
        <v>1567.49405334827</v>
      </c>
      <c r="AE277" s="18">
        <v>6185332</v>
      </c>
      <c r="AF277" s="18"/>
      <c r="AG277" s="18"/>
    </row>
    <row r="278" spans="1:33">
      <c r="A278" s="18" t="s">
        <v>908</v>
      </c>
      <c r="B278" s="18" t="s">
        <v>915</v>
      </c>
      <c r="C278" s="18" t="s">
        <v>584</v>
      </c>
      <c r="D278" s="18">
        <v>20682.387999999999</v>
      </c>
      <c r="E278" s="18">
        <v>1452</v>
      </c>
      <c r="F278" s="18">
        <v>22134.387999999999</v>
      </c>
      <c r="G278" s="18">
        <v>24107</v>
      </c>
      <c r="H278" s="18">
        <v>1960</v>
      </c>
      <c r="I278" s="18">
        <v>340</v>
      </c>
      <c r="J278" s="18">
        <v>0</v>
      </c>
      <c r="K278" s="18">
        <v>1905</v>
      </c>
      <c r="L278" s="18">
        <v>63</v>
      </c>
      <c r="M278" s="18">
        <v>9288</v>
      </c>
      <c r="N278" s="18">
        <v>1452</v>
      </c>
      <c r="O278" s="18">
        <v>0</v>
      </c>
      <c r="P278" s="18">
        <v>33544.890500000001</v>
      </c>
      <c r="Q278" s="18">
        <v>3574.25</v>
      </c>
      <c r="R278" s="18">
        <v>-7948.35</v>
      </c>
      <c r="S278" s="18">
        <v>-344.76</v>
      </c>
      <c r="T278" s="18">
        <v>28826.030500000001</v>
      </c>
      <c r="U278" s="18">
        <v>22134.387999999999</v>
      </c>
      <c r="V278" s="18">
        <v>18814.229800000001</v>
      </c>
      <c r="W278" s="18">
        <v>10011.8007</v>
      </c>
      <c r="X278" s="18">
        <v>7008.2604899999997</v>
      </c>
      <c r="Y278" s="18">
        <v>1.3169999999999999</v>
      </c>
      <c r="Z278" s="18">
        <v>6759</v>
      </c>
      <c r="AA278" s="18">
        <v>29150.988996</v>
      </c>
      <c r="AB278" s="18">
        <v>28981.164081197701</v>
      </c>
      <c r="AC278" s="18">
        <v>4287.7887381561904</v>
      </c>
      <c r="AD278" s="18">
        <v>-1037.9711357097699</v>
      </c>
      <c r="AE278" s="18">
        <v>-7015647</v>
      </c>
      <c r="AF278" s="18"/>
      <c r="AG278" s="18"/>
    </row>
    <row r="279" spans="1:33">
      <c r="A279" s="18" t="s">
        <v>908</v>
      </c>
      <c r="B279" s="18" t="s">
        <v>916</v>
      </c>
      <c r="C279" s="18" t="s">
        <v>585</v>
      </c>
      <c r="D279" s="18">
        <v>562216.69200000004</v>
      </c>
      <c r="E279" s="18">
        <v>34581</v>
      </c>
      <c r="F279" s="18">
        <v>596797.69200000004</v>
      </c>
      <c r="G279" s="18">
        <v>361850</v>
      </c>
      <c r="H279" s="18">
        <v>30882</v>
      </c>
      <c r="I279" s="18">
        <v>15189</v>
      </c>
      <c r="J279" s="18">
        <v>0</v>
      </c>
      <c r="K279" s="18">
        <v>16132</v>
      </c>
      <c r="L279" s="18">
        <v>2273</v>
      </c>
      <c r="M279" s="18">
        <v>82528</v>
      </c>
      <c r="N279" s="18">
        <v>34581</v>
      </c>
      <c r="O279" s="18">
        <v>655</v>
      </c>
      <c r="P279" s="18">
        <v>503514.27500000002</v>
      </c>
      <c r="Q279" s="18">
        <v>52872.55</v>
      </c>
      <c r="R279" s="18">
        <v>-72637.600000000006</v>
      </c>
      <c r="S279" s="18">
        <v>15364.09</v>
      </c>
      <c r="T279" s="18">
        <v>499113.315</v>
      </c>
      <c r="U279" s="18">
        <v>596797.69200000004</v>
      </c>
      <c r="V279" s="18">
        <v>507278.03820000001</v>
      </c>
      <c r="W279" s="18">
        <v>-8164.7232000000104</v>
      </c>
      <c r="X279" s="18">
        <v>-5715.3062400000099</v>
      </c>
      <c r="Y279" s="18">
        <v>0.99</v>
      </c>
      <c r="Z279" s="18">
        <v>72846</v>
      </c>
      <c r="AA279" s="18">
        <v>590829.71507999999</v>
      </c>
      <c r="AB279" s="18">
        <v>587387.71844517195</v>
      </c>
      <c r="AC279" s="18">
        <v>8063.4175993901099</v>
      </c>
      <c r="AD279" s="18">
        <v>2737.65772552415</v>
      </c>
      <c r="AE279" s="18">
        <v>199427415</v>
      </c>
      <c r="AF279" s="18"/>
      <c r="AG279" s="18"/>
    </row>
    <row r="280" spans="1:33">
      <c r="A280" s="18" t="s">
        <v>908</v>
      </c>
      <c r="B280" s="18" t="s">
        <v>917</v>
      </c>
      <c r="C280" s="18" t="s">
        <v>586</v>
      </c>
      <c r="D280" s="18">
        <v>6168.6019999999999</v>
      </c>
      <c r="E280" s="18">
        <v>0</v>
      </c>
      <c r="F280" s="18">
        <v>6168.6019999999999</v>
      </c>
      <c r="G280" s="18">
        <v>4336</v>
      </c>
      <c r="H280" s="18">
        <v>5031</v>
      </c>
      <c r="I280" s="18">
        <v>160</v>
      </c>
      <c r="J280" s="18">
        <v>579</v>
      </c>
      <c r="K280" s="18">
        <v>-17</v>
      </c>
      <c r="L280" s="18">
        <v>95</v>
      </c>
      <c r="M280" s="18">
        <v>0</v>
      </c>
      <c r="N280" s="18">
        <v>0</v>
      </c>
      <c r="O280" s="18">
        <v>0</v>
      </c>
      <c r="P280" s="18">
        <v>6033.5439999999999</v>
      </c>
      <c r="Q280" s="18">
        <v>4890.05</v>
      </c>
      <c r="R280" s="18">
        <v>-80.75</v>
      </c>
      <c r="S280" s="18">
        <v>0</v>
      </c>
      <c r="T280" s="18">
        <v>10842.843999999999</v>
      </c>
      <c r="U280" s="18">
        <v>6168.6019999999999</v>
      </c>
      <c r="V280" s="18">
        <v>5243.3117000000002</v>
      </c>
      <c r="W280" s="18">
        <v>5599.5322999999999</v>
      </c>
      <c r="X280" s="18">
        <v>3919.6726100000001</v>
      </c>
      <c r="Y280" s="18">
        <v>1.635</v>
      </c>
      <c r="Z280" s="18">
        <v>2444</v>
      </c>
      <c r="AA280" s="18">
        <v>10085.664269999999</v>
      </c>
      <c r="AB280" s="18">
        <v>10026.9082162821</v>
      </c>
      <c r="AC280" s="18">
        <v>4102.6629362856602</v>
      </c>
      <c r="AD280" s="18">
        <v>-1223.0969375802999</v>
      </c>
      <c r="AE280" s="18">
        <v>-2989249</v>
      </c>
      <c r="AF280" s="18"/>
      <c r="AG280" s="18"/>
    </row>
    <row r="281" spans="1:33">
      <c r="A281" s="18" t="s">
        <v>908</v>
      </c>
      <c r="B281" s="18" t="s">
        <v>918</v>
      </c>
      <c r="C281" s="18" t="s">
        <v>587</v>
      </c>
      <c r="D281" s="18">
        <v>24380.798999999999</v>
      </c>
      <c r="E281" s="18">
        <v>1151</v>
      </c>
      <c r="F281" s="18">
        <v>25531.798999999999</v>
      </c>
      <c r="G281" s="18">
        <v>15553</v>
      </c>
      <c r="H281" s="18">
        <v>7037</v>
      </c>
      <c r="I281" s="18">
        <v>135</v>
      </c>
      <c r="J281" s="18">
        <v>0</v>
      </c>
      <c r="K281" s="18">
        <v>924</v>
      </c>
      <c r="L281" s="18">
        <v>0</v>
      </c>
      <c r="M281" s="18">
        <v>1181</v>
      </c>
      <c r="N281" s="18">
        <v>1151</v>
      </c>
      <c r="O281" s="18">
        <v>0</v>
      </c>
      <c r="P281" s="18">
        <v>21641.999500000002</v>
      </c>
      <c r="Q281" s="18">
        <v>6881.6</v>
      </c>
      <c r="R281" s="18">
        <v>-1003.85</v>
      </c>
      <c r="S281" s="18">
        <v>777.58</v>
      </c>
      <c r="T281" s="18">
        <v>28297.3295</v>
      </c>
      <c r="U281" s="18">
        <v>25531.798999999999</v>
      </c>
      <c r="V281" s="18">
        <v>21702.029149999998</v>
      </c>
      <c r="W281" s="18">
        <v>6595.3003500000004</v>
      </c>
      <c r="X281" s="18">
        <v>4616.7102450000002</v>
      </c>
      <c r="Y281" s="18">
        <v>1.181</v>
      </c>
      <c r="Z281" s="18">
        <v>5832</v>
      </c>
      <c r="AA281" s="18">
        <v>30153.054618999999</v>
      </c>
      <c r="AB281" s="18">
        <v>29977.391970559402</v>
      </c>
      <c r="AC281" s="18">
        <v>5140.1563735526997</v>
      </c>
      <c r="AD281" s="18">
        <v>-185.603500313257</v>
      </c>
      <c r="AE281" s="18">
        <v>-1082440</v>
      </c>
      <c r="AF281" s="18"/>
      <c r="AG281" s="18"/>
    </row>
    <row r="282" spans="1:33">
      <c r="A282" s="18" t="s">
        <v>908</v>
      </c>
      <c r="B282" s="18" t="s">
        <v>919</v>
      </c>
      <c r="C282" s="18" t="s">
        <v>588</v>
      </c>
      <c r="D282" s="18">
        <v>805846.67200000002</v>
      </c>
      <c r="E282" s="18">
        <v>59937</v>
      </c>
      <c r="F282" s="18">
        <v>865783.67200000002</v>
      </c>
      <c r="G282" s="18">
        <v>440810</v>
      </c>
      <c r="H282" s="18">
        <v>199604</v>
      </c>
      <c r="I282" s="18">
        <v>4360</v>
      </c>
      <c r="J282" s="18">
        <v>25541</v>
      </c>
      <c r="K282" s="18">
        <v>2408</v>
      </c>
      <c r="L282" s="18">
        <v>0</v>
      </c>
      <c r="M282" s="18">
        <v>134324</v>
      </c>
      <c r="N282" s="18">
        <v>59937</v>
      </c>
      <c r="O282" s="18">
        <v>821</v>
      </c>
      <c r="P282" s="18">
        <v>613387.11499999999</v>
      </c>
      <c r="Q282" s="18">
        <v>197126.05</v>
      </c>
      <c r="R282" s="18">
        <v>-114873.25</v>
      </c>
      <c r="S282" s="18">
        <v>28111.37</v>
      </c>
      <c r="T282" s="18">
        <v>723751.28500000003</v>
      </c>
      <c r="U282" s="18">
        <v>865783.67200000002</v>
      </c>
      <c r="V282" s="18">
        <v>735916.12120000005</v>
      </c>
      <c r="W282" s="18">
        <v>-12164.8362</v>
      </c>
      <c r="X282" s="18">
        <v>-8515.3853400000098</v>
      </c>
      <c r="Y282" s="18">
        <v>0.99</v>
      </c>
      <c r="Z282" s="18">
        <v>130248</v>
      </c>
      <c r="AA282" s="18">
        <v>857125.83528</v>
      </c>
      <c r="AB282" s="18">
        <v>852132.47735408996</v>
      </c>
      <c r="AC282" s="18">
        <v>6542.3843541097804</v>
      </c>
      <c r="AD282" s="18">
        <v>1216.62448024382</v>
      </c>
      <c r="AE282" s="18">
        <v>158462905</v>
      </c>
      <c r="AF282" s="18"/>
      <c r="AG282" s="18"/>
    </row>
    <row r="283" spans="1:33">
      <c r="A283" s="18" t="s">
        <v>908</v>
      </c>
      <c r="B283" s="18" t="s">
        <v>920</v>
      </c>
      <c r="C283" s="18" t="s">
        <v>589</v>
      </c>
      <c r="D283" s="18">
        <v>46347.828000000001</v>
      </c>
      <c r="E283" s="18">
        <v>3684</v>
      </c>
      <c r="F283" s="18">
        <v>50031.828000000001</v>
      </c>
      <c r="G283" s="18">
        <v>35314</v>
      </c>
      <c r="H283" s="18">
        <v>3956</v>
      </c>
      <c r="I283" s="18">
        <v>158</v>
      </c>
      <c r="J283" s="18">
        <v>0</v>
      </c>
      <c r="K283" s="18">
        <v>1933</v>
      </c>
      <c r="L283" s="18">
        <v>538</v>
      </c>
      <c r="M283" s="18">
        <v>8119</v>
      </c>
      <c r="N283" s="18">
        <v>3684</v>
      </c>
      <c r="O283" s="18">
        <v>0</v>
      </c>
      <c r="P283" s="18">
        <v>49139.430999999997</v>
      </c>
      <c r="Q283" s="18">
        <v>5139.95</v>
      </c>
      <c r="R283" s="18">
        <v>-7358.45</v>
      </c>
      <c r="S283" s="18">
        <v>1751.17</v>
      </c>
      <c r="T283" s="18">
        <v>48672.101000000002</v>
      </c>
      <c r="U283" s="18">
        <v>50031.828000000001</v>
      </c>
      <c r="V283" s="18">
        <v>42527.053800000002</v>
      </c>
      <c r="W283" s="18">
        <v>6145.04719999999</v>
      </c>
      <c r="X283" s="18">
        <v>4301.5330399999903</v>
      </c>
      <c r="Y283" s="18">
        <v>1.0860000000000001</v>
      </c>
      <c r="Z283" s="18">
        <v>6549</v>
      </c>
      <c r="AA283" s="18">
        <v>54334.565208</v>
      </c>
      <c r="AB283" s="18">
        <v>54018.028334807299</v>
      </c>
      <c r="AC283" s="18">
        <v>8248.2865070708904</v>
      </c>
      <c r="AD283" s="18">
        <v>2922.52663320493</v>
      </c>
      <c r="AE283" s="18">
        <v>19139627</v>
      </c>
      <c r="AF283" s="18"/>
      <c r="AG283" s="18"/>
    </row>
    <row r="284" spans="1:33">
      <c r="A284" s="18" t="s">
        <v>908</v>
      </c>
      <c r="B284" s="18" t="s">
        <v>921</v>
      </c>
      <c r="C284" s="18" t="s">
        <v>590</v>
      </c>
      <c r="D284" s="18">
        <v>20668.141</v>
      </c>
      <c r="E284" s="18">
        <v>2076</v>
      </c>
      <c r="F284" s="18">
        <v>22744.141</v>
      </c>
      <c r="G284" s="18">
        <v>12239</v>
      </c>
      <c r="H284" s="18">
        <v>13020</v>
      </c>
      <c r="I284" s="18">
        <v>210</v>
      </c>
      <c r="J284" s="18">
        <v>0</v>
      </c>
      <c r="K284" s="18">
        <v>1157</v>
      </c>
      <c r="L284" s="18">
        <v>432</v>
      </c>
      <c r="M284" s="18">
        <v>0</v>
      </c>
      <c r="N284" s="18">
        <v>2076</v>
      </c>
      <c r="O284" s="18">
        <v>0</v>
      </c>
      <c r="P284" s="18">
        <v>17030.568500000001</v>
      </c>
      <c r="Q284" s="18">
        <v>12228.95</v>
      </c>
      <c r="R284" s="18">
        <v>-367.2</v>
      </c>
      <c r="S284" s="18">
        <v>1764.6</v>
      </c>
      <c r="T284" s="18">
        <v>30656.9185</v>
      </c>
      <c r="U284" s="18">
        <v>22744.141</v>
      </c>
      <c r="V284" s="18">
        <v>19332.519850000001</v>
      </c>
      <c r="W284" s="18">
        <v>11324.398649999999</v>
      </c>
      <c r="X284" s="18">
        <v>7927.0790550000002</v>
      </c>
      <c r="Y284" s="18">
        <v>1.349</v>
      </c>
      <c r="Z284" s="18">
        <v>5478</v>
      </c>
      <c r="AA284" s="18">
        <v>30681.846208999999</v>
      </c>
      <c r="AB284" s="18">
        <v>30503.102979425999</v>
      </c>
      <c r="AC284" s="18">
        <v>5568.2918910963899</v>
      </c>
      <c r="AD284" s="18">
        <v>242.53201723042599</v>
      </c>
      <c r="AE284" s="18">
        <v>1328590</v>
      </c>
      <c r="AF284" s="18"/>
      <c r="AG284" s="18"/>
    </row>
    <row r="285" spans="1:33">
      <c r="A285" s="18" t="s">
        <v>908</v>
      </c>
      <c r="B285" s="18" t="s">
        <v>922</v>
      </c>
      <c r="C285" s="18" t="s">
        <v>591</v>
      </c>
      <c r="D285" s="18">
        <v>74925.638999999996</v>
      </c>
      <c r="E285" s="18">
        <v>3528</v>
      </c>
      <c r="F285" s="18">
        <v>78453.638999999996</v>
      </c>
      <c r="G285" s="18">
        <v>62493</v>
      </c>
      <c r="H285" s="18">
        <v>1649</v>
      </c>
      <c r="I285" s="18">
        <v>1801</v>
      </c>
      <c r="J285" s="18">
        <v>0</v>
      </c>
      <c r="K285" s="18">
        <v>4200</v>
      </c>
      <c r="L285" s="18">
        <v>1963</v>
      </c>
      <c r="M285" s="18">
        <v>14405</v>
      </c>
      <c r="N285" s="18">
        <v>3528</v>
      </c>
      <c r="O285" s="18">
        <v>10729</v>
      </c>
      <c r="P285" s="18">
        <v>86959.0095</v>
      </c>
      <c r="Q285" s="18">
        <v>6502.5</v>
      </c>
      <c r="R285" s="18">
        <v>-23032.45</v>
      </c>
      <c r="S285" s="18">
        <v>549.95000000000005</v>
      </c>
      <c r="T285" s="18">
        <v>70979.0095</v>
      </c>
      <c r="U285" s="18">
        <v>78453.638999999996</v>
      </c>
      <c r="V285" s="18">
        <v>66685.593150000001</v>
      </c>
      <c r="W285" s="18">
        <v>4293.4163500000004</v>
      </c>
      <c r="X285" s="18">
        <v>3005.3914450000002</v>
      </c>
      <c r="Y285" s="18">
        <v>1.038</v>
      </c>
      <c r="Z285" s="18">
        <v>8980</v>
      </c>
      <c r="AA285" s="18">
        <v>81434.877282000001</v>
      </c>
      <c r="AB285" s="18">
        <v>80960.4621224234</v>
      </c>
      <c r="AC285" s="18">
        <v>9015.6416617398008</v>
      </c>
      <c r="AD285" s="18">
        <v>3689.88178787384</v>
      </c>
      <c r="AE285" s="18">
        <v>33135138</v>
      </c>
      <c r="AF285" s="18"/>
      <c r="AG285" s="18"/>
    </row>
    <row r="286" spans="1:33">
      <c r="A286" s="18" t="s">
        <v>908</v>
      </c>
      <c r="B286" s="18" t="s">
        <v>923</v>
      </c>
      <c r="C286" s="18" t="s">
        <v>592</v>
      </c>
      <c r="D286" s="18">
        <v>15348.099</v>
      </c>
      <c r="E286" s="18">
        <v>1120</v>
      </c>
      <c r="F286" s="18">
        <v>16468.098999999998</v>
      </c>
      <c r="G286" s="18">
        <v>7811</v>
      </c>
      <c r="H286" s="18">
        <v>4097</v>
      </c>
      <c r="I286" s="18">
        <v>553</v>
      </c>
      <c r="J286" s="18">
        <v>1139</v>
      </c>
      <c r="K286" s="18">
        <v>616</v>
      </c>
      <c r="L286" s="18">
        <v>0</v>
      </c>
      <c r="M286" s="18">
        <v>0</v>
      </c>
      <c r="N286" s="18">
        <v>1120</v>
      </c>
      <c r="O286" s="18">
        <v>0</v>
      </c>
      <c r="P286" s="18">
        <v>10869.0065</v>
      </c>
      <c r="Q286" s="18">
        <v>5444.25</v>
      </c>
      <c r="R286" s="18">
        <v>0</v>
      </c>
      <c r="S286" s="18">
        <v>952</v>
      </c>
      <c r="T286" s="18">
        <v>17265.2565</v>
      </c>
      <c r="U286" s="18">
        <v>16468.098999999998</v>
      </c>
      <c r="V286" s="18">
        <v>13997.88415</v>
      </c>
      <c r="W286" s="18">
        <v>3267.3723500000001</v>
      </c>
      <c r="X286" s="18">
        <v>2287.1606449999999</v>
      </c>
      <c r="Y286" s="18">
        <v>1.139</v>
      </c>
      <c r="Z286" s="18">
        <v>2797</v>
      </c>
      <c r="AA286" s="18">
        <v>18757.164761</v>
      </c>
      <c r="AB286" s="18">
        <v>18647.891147404702</v>
      </c>
      <c r="AC286" s="18">
        <v>6667.1044502698296</v>
      </c>
      <c r="AD286" s="18">
        <v>1341.34457640387</v>
      </c>
      <c r="AE286" s="18">
        <v>3751741</v>
      </c>
      <c r="AF286" s="18"/>
      <c r="AG286" s="18"/>
    </row>
    <row r="287" spans="1:33">
      <c r="A287" s="18" t="s">
        <v>924</v>
      </c>
      <c r="B287" s="18" t="s">
        <v>925</v>
      </c>
      <c r="C287" s="18" t="s">
        <v>594</v>
      </c>
      <c r="D287" s="18">
        <v>6159.6189999999997</v>
      </c>
      <c r="E287" s="18">
        <v>2358</v>
      </c>
      <c r="F287" s="18">
        <v>8517.6190000000006</v>
      </c>
      <c r="G287" s="18">
        <v>10807</v>
      </c>
      <c r="H287" s="18">
        <v>1133</v>
      </c>
      <c r="I287" s="18">
        <v>782</v>
      </c>
      <c r="J287" s="18">
        <v>0</v>
      </c>
      <c r="K287" s="18">
        <v>32</v>
      </c>
      <c r="L287" s="18">
        <v>0</v>
      </c>
      <c r="M287" s="18">
        <v>9907</v>
      </c>
      <c r="N287" s="18">
        <v>2358</v>
      </c>
      <c r="O287" s="18">
        <v>0</v>
      </c>
      <c r="P287" s="18">
        <v>15037.940500000001</v>
      </c>
      <c r="Q287" s="18">
        <v>1654.95</v>
      </c>
      <c r="R287" s="18">
        <v>-8420.9500000000007</v>
      </c>
      <c r="S287" s="18">
        <v>320.11</v>
      </c>
      <c r="T287" s="18">
        <v>8592.0504999999994</v>
      </c>
      <c r="U287" s="18">
        <v>8517.6190000000006</v>
      </c>
      <c r="V287" s="18">
        <v>7239.9761500000004</v>
      </c>
      <c r="W287" s="18">
        <v>1352.0743500000001</v>
      </c>
      <c r="X287" s="18">
        <v>946.452045</v>
      </c>
      <c r="Y287" s="18">
        <v>1.111</v>
      </c>
      <c r="Z287" s="18">
        <v>2712</v>
      </c>
      <c r="AA287" s="18">
        <v>9463.0747090000004</v>
      </c>
      <c r="AB287" s="18">
        <v>9407.9456752494007</v>
      </c>
      <c r="AC287" s="18">
        <v>3469.00651742235</v>
      </c>
      <c r="AD287" s="18">
        <v>-1856.7533564436101</v>
      </c>
      <c r="AE287" s="18">
        <v>-5035515</v>
      </c>
      <c r="AF287" s="18"/>
      <c r="AG287" s="18"/>
    </row>
    <row r="288" spans="1:33">
      <c r="A288" s="18" t="s">
        <v>924</v>
      </c>
      <c r="B288" s="18" t="s">
        <v>926</v>
      </c>
      <c r="C288" s="18" t="s">
        <v>595</v>
      </c>
      <c r="D288" s="18">
        <v>38005.582999999999</v>
      </c>
      <c r="E288" s="18">
        <v>2834</v>
      </c>
      <c r="F288" s="18">
        <v>40839.582999999999</v>
      </c>
      <c r="G288" s="18">
        <v>33435</v>
      </c>
      <c r="H288" s="18">
        <v>3116</v>
      </c>
      <c r="I288" s="18">
        <v>650</v>
      </c>
      <c r="J288" s="18">
        <v>0</v>
      </c>
      <c r="K288" s="18">
        <v>153</v>
      </c>
      <c r="L288" s="18">
        <v>169</v>
      </c>
      <c r="M288" s="18">
        <v>11720</v>
      </c>
      <c r="N288" s="18">
        <v>2834</v>
      </c>
      <c r="O288" s="18">
        <v>316</v>
      </c>
      <c r="P288" s="18">
        <v>46524.802499999998</v>
      </c>
      <c r="Q288" s="18">
        <v>3331.15</v>
      </c>
      <c r="R288" s="18">
        <v>-10374.25</v>
      </c>
      <c r="S288" s="18">
        <v>416.5</v>
      </c>
      <c r="T288" s="18">
        <v>39898.202499999999</v>
      </c>
      <c r="U288" s="18">
        <v>40839.582999999999</v>
      </c>
      <c r="V288" s="18">
        <v>34713.645550000001</v>
      </c>
      <c r="W288" s="18">
        <v>5184.5569500000001</v>
      </c>
      <c r="X288" s="18">
        <v>3629.1898649999998</v>
      </c>
      <c r="Y288" s="18">
        <v>1.089</v>
      </c>
      <c r="Z288" s="18">
        <v>6155</v>
      </c>
      <c r="AA288" s="18">
        <v>44474.305887000002</v>
      </c>
      <c r="AB288" s="18">
        <v>44215.211925927601</v>
      </c>
      <c r="AC288" s="18">
        <v>7183.6250082741799</v>
      </c>
      <c r="AD288" s="18">
        <v>1857.86513440822</v>
      </c>
      <c r="AE288" s="18">
        <v>11435160</v>
      </c>
      <c r="AF288" s="18"/>
      <c r="AG288" s="18"/>
    </row>
    <row r="289" spans="1:33">
      <c r="A289" s="18" t="s">
        <v>924</v>
      </c>
      <c r="B289" s="18" t="s">
        <v>927</v>
      </c>
      <c r="C289" s="18" t="s">
        <v>596</v>
      </c>
      <c r="D289" s="18">
        <v>195624.641</v>
      </c>
      <c r="E289" s="18">
        <v>26974</v>
      </c>
      <c r="F289" s="18">
        <v>222598.641</v>
      </c>
      <c r="G289" s="18">
        <v>129777</v>
      </c>
      <c r="H289" s="18">
        <v>10534</v>
      </c>
      <c r="I289" s="18">
        <v>7391</v>
      </c>
      <c r="J289" s="18">
        <v>0</v>
      </c>
      <c r="K289" s="18">
        <v>3940</v>
      </c>
      <c r="L289" s="18">
        <v>2167</v>
      </c>
      <c r="M289" s="18">
        <v>19571</v>
      </c>
      <c r="N289" s="18">
        <v>26974</v>
      </c>
      <c r="O289" s="18">
        <v>0</v>
      </c>
      <c r="P289" s="18">
        <v>180584.6955</v>
      </c>
      <c r="Q289" s="18">
        <v>18585.25</v>
      </c>
      <c r="R289" s="18">
        <v>-18477.3</v>
      </c>
      <c r="S289" s="18">
        <v>19600.830000000002</v>
      </c>
      <c r="T289" s="18">
        <v>200293.4755</v>
      </c>
      <c r="U289" s="18">
        <v>222598.641</v>
      </c>
      <c r="V289" s="18">
        <v>189208.84484999999</v>
      </c>
      <c r="W289" s="18">
        <v>11084.630649999999</v>
      </c>
      <c r="X289" s="18">
        <v>7759.2414550000003</v>
      </c>
      <c r="Y289" s="18">
        <v>1.0349999999999999</v>
      </c>
      <c r="Z289" s="18">
        <v>28083</v>
      </c>
      <c r="AA289" s="18">
        <v>230389.59343499999</v>
      </c>
      <c r="AB289" s="18">
        <v>229047.41279468601</v>
      </c>
      <c r="AC289" s="18">
        <v>8156.0877682115797</v>
      </c>
      <c r="AD289" s="18">
        <v>2830.3278943456298</v>
      </c>
      <c r="AE289" s="18">
        <v>79484098</v>
      </c>
      <c r="AF289" s="18"/>
      <c r="AG289" s="18"/>
    </row>
    <row r="290" spans="1:33">
      <c r="A290" s="18" t="s">
        <v>924</v>
      </c>
      <c r="B290" s="18" t="s">
        <v>928</v>
      </c>
      <c r="C290" s="18" t="s">
        <v>597</v>
      </c>
      <c r="D290" s="18">
        <v>77396.804999999993</v>
      </c>
      <c r="E290" s="18">
        <v>9987</v>
      </c>
      <c r="F290" s="18">
        <v>87383.804999999993</v>
      </c>
      <c r="G290" s="18">
        <v>72604</v>
      </c>
      <c r="H290" s="18">
        <v>5667</v>
      </c>
      <c r="I290" s="18">
        <v>2042</v>
      </c>
      <c r="J290" s="18">
        <v>0</v>
      </c>
      <c r="K290" s="18">
        <v>4110</v>
      </c>
      <c r="L290" s="18">
        <v>944</v>
      </c>
      <c r="M290" s="18">
        <v>21952</v>
      </c>
      <c r="N290" s="18">
        <v>9987</v>
      </c>
      <c r="O290" s="18">
        <v>0</v>
      </c>
      <c r="P290" s="18">
        <v>101028.466</v>
      </c>
      <c r="Q290" s="18">
        <v>10046.15</v>
      </c>
      <c r="R290" s="18">
        <v>-19461.599999999999</v>
      </c>
      <c r="S290" s="18">
        <v>4757.1099999999997</v>
      </c>
      <c r="T290" s="18">
        <v>96370.126000000004</v>
      </c>
      <c r="U290" s="18">
        <v>87383.804999999993</v>
      </c>
      <c r="V290" s="18">
        <v>74276.234249999994</v>
      </c>
      <c r="W290" s="18">
        <v>22093.891749999999</v>
      </c>
      <c r="X290" s="18">
        <v>15465.724225</v>
      </c>
      <c r="Y290" s="18">
        <v>1.177</v>
      </c>
      <c r="Z290" s="18">
        <v>17472</v>
      </c>
      <c r="AA290" s="18">
        <v>102850.73848499999</v>
      </c>
      <c r="AB290" s="18">
        <v>102251.560944129</v>
      </c>
      <c r="AC290" s="18">
        <v>5852.3100357216899</v>
      </c>
      <c r="AD290" s="18">
        <v>526.55016185573095</v>
      </c>
      <c r="AE290" s="18">
        <v>9199884</v>
      </c>
      <c r="AF290" s="18"/>
      <c r="AG290" s="18"/>
    </row>
    <row r="291" spans="1:33">
      <c r="A291" s="18" t="s">
        <v>924</v>
      </c>
      <c r="B291" s="18" t="s">
        <v>929</v>
      </c>
      <c r="C291" s="18" t="s">
        <v>598</v>
      </c>
      <c r="D291" s="18">
        <v>76627.061000000002</v>
      </c>
      <c r="E291" s="18">
        <v>8792</v>
      </c>
      <c r="F291" s="18">
        <v>85419.061000000002</v>
      </c>
      <c r="G291" s="18">
        <v>48843</v>
      </c>
      <c r="H291" s="18">
        <v>5797</v>
      </c>
      <c r="I291" s="18">
        <v>801</v>
      </c>
      <c r="J291" s="18">
        <v>0</v>
      </c>
      <c r="K291" s="18">
        <v>4573</v>
      </c>
      <c r="L291" s="18">
        <v>300</v>
      </c>
      <c r="M291" s="18">
        <v>30734</v>
      </c>
      <c r="N291" s="18">
        <v>8792</v>
      </c>
      <c r="O291" s="18">
        <v>0</v>
      </c>
      <c r="P291" s="18">
        <v>67965.034499999994</v>
      </c>
      <c r="Q291" s="18">
        <v>9495.35</v>
      </c>
      <c r="R291" s="18">
        <v>-26378.9</v>
      </c>
      <c r="S291" s="18">
        <v>2248.42</v>
      </c>
      <c r="T291" s="18">
        <v>53329.904499999997</v>
      </c>
      <c r="U291" s="18">
        <v>85419.061000000002</v>
      </c>
      <c r="V291" s="18">
        <v>72606.201849999998</v>
      </c>
      <c r="W291" s="18">
        <v>-19276.297350000001</v>
      </c>
      <c r="X291" s="18">
        <v>-13493.408144999999</v>
      </c>
      <c r="Y291" s="18">
        <v>0.84199999999999997</v>
      </c>
      <c r="Z291" s="18">
        <v>9595</v>
      </c>
      <c r="AA291" s="18">
        <v>71922.849361999994</v>
      </c>
      <c r="AB291" s="18">
        <v>71503.848422892304</v>
      </c>
      <c r="AC291" s="18">
        <v>7452.1988976438097</v>
      </c>
      <c r="AD291" s="18">
        <v>2126.4390237778498</v>
      </c>
      <c r="AE291" s="18">
        <v>20403182</v>
      </c>
      <c r="AF291" s="18"/>
      <c r="AG291" s="18"/>
    </row>
    <row r="292" spans="1:33">
      <c r="A292" s="18" t="s">
        <v>924</v>
      </c>
      <c r="B292" s="18" t="s">
        <v>930</v>
      </c>
      <c r="C292" s="18" t="s">
        <v>599</v>
      </c>
      <c r="D292" s="18">
        <v>15430.444</v>
      </c>
      <c r="E292" s="18">
        <v>1528</v>
      </c>
      <c r="F292" s="18">
        <v>16958.444</v>
      </c>
      <c r="G292" s="18">
        <v>9905</v>
      </c>
      <c r="H292" s="18">
        <v>2247</v>
      </c>
      <c r="I292" s="18">
        <v>104</v>
      </c>
      <c r="J292" s="18">
        <v>0</v>
      </c>
      <c r="K292" s="18">
        <v>1147</v>
      </c>
      <c r="L292" s="18">
        <v>1</v>
      </c>
      <c r="M292" s="18">
        <v>3103</v>
      </c>
      <c r="N292" s="18">
        <v>1528</v>
      </c>
      <c r="O292" s="18">
        <v>0</v>
      </c>
      <c r="P292" s="18">
        <v>13782.807500000001</v>
      </c>
      <c r="Q292" s="18">
        <v>2973.3</v>
      </c>
      <c r="R292" s="18">
        <v>-2638.4</v>
      </c>
      <c r="S292" s="18">
        <v>771.29</v>
      </c>
      <c r="T292" s="18">
        <v>14888.997499999999</v>
      </c>
      <c r="U292" s="18">
        <v>16958.444</v>
      </c>
      <c r="V292" s="18">
        <v>14414.6774</v>
      </c>
      <c r="W292" s="18">
        <v>474.32010000000099</v>
      </c>
      <c r="X292" s="18">
        <v>332.02407000000102</v>
      </c>
      <c r="Y292" s="18">
        <v>1.02</v>
      </c>
      <c r="Z292" s="18">
        <v>4856</v>
      </c>
      <c r="AA292" s="18">
        <v>17297.612880000001</v>
      </c>
      <c r="AB292" s="18">
        <v>17196.842177708098</v>
      </c>
      <c r="AC292" s="18">
        <v>3541.3595917850398</v>
      </c>
      <c r="AD292" s="18">
        <v>-1784.4002820809201</v>
      </c>
      <c r="AE292" s="18">
        <v>-8665048</v>
      </c>
      <c r="AF292" s="18"/>
      <c r="AG292" s="18"/>
    </row>
    <row r="293" spans="1:33">
      <c r="A293" s="18" t="s">
        <v>924</v>
      </c>
      <c r="B293" s="18" t="s">
        <v>931</v>
      </c>
      <c r="C293" s="18" t="s">
        <v>600</v>
      </c>
      <c r="D293" s="18">
        <v>100024.088</v>
      </c>
      <c r="E293" s="18">
        <v>9786</v>
      </c>
      <c r="F293" s="18">
        <v>109810.088</v>
      </c>
      <c r="G293" s="18">
        <v>57938</v>
      </c>
      <c r="H293" s="18">
        <v>6610</v>
      </c>
      <c r="I293" s="18">
        <v>475</v>
      </c>
      <c r="J293" s="18">
        <v>4064</v>
      </c>
      <c r="K293" s="18">
        <v>0</v>
      </c>
      <c r="L293" s="18">
        <v>129</v>
      </c>
      <c r="M293" s="18">
        <v>22006</v>
      </c>
      <c r="N293" s="18">
        <v>9786</v>
      </c>
      <c r="O293" s="18">
        <v>1</v>
      </c>
      <c r="P293" s="18">
        <v>80620.726999999999</v>
      </c>
      <c r="Q293" s="18">
        <v>9476.65</v>
      </c>
      <c r="R293" s="18">
        <v>-18815.599999999999</v>
      </c>
      <c r="S293" s="18">
        <v>4577.08</v>
      </c>
      <c r="T293" s="18">
        <v>75858.857000000004</v>
      </c>
      <c r="U293" s="18">
        <v>109810.088</v>
      </c>
      <c r="V293" s="18">
        <v>93338.574800000002</v>
      </c>
      <c r="W293" s="18">
        <v>-17479.717799999999</v>
      </c>
      <c r="X293" s="18">
        <v>-12235.802460000001</v>
      </c>
      <c r="Y293" s="18">
        <v>0.88900000000000001</v>
      </c>
      <c r="Z293" s="18">
        <v>15791</v>
      </c>
      <c r="AA293" s="18">
        <v>97621.168231999996</v>
      </c>
      <c r="AB293" s="18">
        <v>97052.4565982309</v>
      </c>
      <c r="AC293" s="18">
        <v>6146.0614652796403</v>
      </c>
      <c r="AD293" s="18">
        <v>820.30159141368495</v>
      </c>
      <c r="AE293" s="18">
        <v>12953382</v>
      </c>
      <c r="AF293" s="18"/>
      <c r="AG293" s="18"/>
    </row>
    <row r="294" spans="1:33">
      <c r="A294" s="18" t="s">
        <v>924</v>
      </c>
      <c r="B294" s="18" t="s">
        <v>932</v>
      </c>
      <c r="C294" s="18" t="s">
        <v>601</v>
      </c>
      <c r="D294" s="18">
        <v>104629.902</v>
      </c>
      <c r="E294" s="18">
        <v>12028</v>
      </c>
      <c r="F294" s="18">
        <v>116657.902</v>
      </c>
      <c r="G294" s="18">
        <v>79049</v>
      </c>
      <c r="H294" s="18">
        <v>8970</v>
      </c>
      <c r="I294" s="18">
        <v>7672</v>
      </c>
      <c r="J294" s="18">
        <v>0</v>
      </c>
      <c r="K294" s="18">
        <v>7225</v>
      </c>
      <c r="L294" s="18">
        <v>6108</v>
      </c>
      <c r="M294" s="18">
        <v>34912</v>
      </c>
      <c r="N294" s="18">
        <v>12028</v>
      </c>
      <c r="O294" s="18">
        <v>0</v>
      </c>
      <c r="P294" s="18">
        <v>109996.6835</v>
      </c>
      <c r="Q294" s="18">
        <v>20286.95</v>
      </c>
      <c r="R294" s="18">
        <v>-34867</v>
      </c>
      <c r="S294" s="18">
        <v>4288.76</v>
      </c>
      <c r="T294" s="18">
        <v>99705.393500000006</v>
      </c>
      <c r="U294" s="18">
        <v>116657.902</v>
      </c>
      <c r="V294" s="18">
        <v>99159.216700000004</v>
      </c>
      <c r="W294" s="18">
        <v>546.176799999987</v>
      </c>
      <c r="X294" s="18">
        <v>382.32375999999101</v>
      </c>
      <c r="Y294" s="18">
        <v>1.0029999999999999</v>
      </c>
      <c r="Z294" s="18">
        <v>22666</v>
      </c>
      <c r="AA294" s="18">
        <v>117007.87570600001</v>
      </c>
      <c r="AB294" s="18">
        <v>116326.22293169099</v>
      </c>
      <c r="AC294" s="18">
        <v>5132.19019375678</v>
      </c>
      <c r="AD294" s="18">
        <v>-193.569680109183</v>
      </c>
      <c r="AE294" s="18">
        <v>-4387450</v>
      </c>
      <c r="AF294" s="18"/>
      <c r="AG294" s="18"/>
    </row>
    <row r="295" spans="1:33">
      <c r="A295" s="18" t="s">
        <v>924</v>
      </c>
      <c r="B295" s="18" t="s">
        <v>933</v>
      </c>
      <c r="C295" s="18" t="s">
        <v>602</v>
      </c>
      <c r="D295" s="18">
        <v>448889.554</v>
      </c>
      <c r="E295" s="18">
        <v>47475</v>
      </c>
      <c r="F295" s="18">
        <v>496364.554</v>
      </c>
      <c r="G295" s="18">
        <v>232184</v>
      </c>
      <c r="H295" s="18">
        <v>55428</v>
      </c>
      <c r="I295" s="18">
        <v>7817</v>
      </c>
      <c r="J295" s="18">
        <v>0</v>
      </c>
      <c r="K295" s="18">
        <v>12399</v>
      </c>
      <c r="L295" s="18">
        <v>927</v>
      </c>
      <c r="M295" s="18">
        <v>63505</v>
      </c>
      <c r="N295" s="18">
        <v>47475</v>
      </c>
      <c r="O295" s="18">
        <v>398</v>
      </c>
      <c r="P295" s="18">
        <v>323084.03600000002</v>
      </c>
      <c r="Q295" s="18">
        <v>64297.4</v>
      </c>
      <c r="R295" s="18">
        <v>-55105.5</v>
      </c>
      <c r="S295" s="18">
        <v>29557.9</v>
      </c>
      <c r="T295" s="18">
        <v>361833.83600000001</v>
      </c>
      <c r="U295" s="18">
        <v>496364.554</v>
      </c>
      <c r="V295" s="18">
        <v>421909.87089999998</v>
      </c>
      <c r="W295" s="18">
        <v>-60076.034899999999</v>
      </c>
      <c r="X295" s="18">
        <v>-42053.224430000002</v>
      </c>
      <c r="Y295" s="18">
        <v>0.91500000000000004</v>
      </c>
      <c r="Z295" s="18">
        <v>78604</v>
      </c>
      <c r="AA295" s="18">
        <v>454173.56690999999</v>
      </c>
      <c r="AB295" s="18">
        <v>451527.687989167</v>
      </c>
      <c r="AC295" s="18">
        <v>5744.3347410967199</v>
      </c>
      <c r="AD295" s="18">
        <v>418.57486723076403</v>
      </c>
      <c r="AE295" s="18">
        <v>32901659</v>
      </c>
      <c r="AF295" s="18"/>
      <c r="AG295" s="18"/>
    </row>
    <row r="296" spans="1:33">
      <c r="A296" s="18" t="s">
        <v>924</v>
      </c>
      <c r="B296" s="18" t="s">
        <v>934</v>
      </c>
      <c r="C296" s="18" t="s">
        <v>603</v>
      </c>
      <c r="D296" s="18">
        <v>30041.670999999998</v>
      </c>
      <c r="E296" s="18">
        <v>4949</v>
      </c>
      <c r="F296" s="18">
        <v>34990.671000000002</v>
      </c>
      <c r="G296" s="18">
        <v>29802</v>
      </c>
      <c r="H296" s="18">
        <v>10</v>
      </c>
      <c r="I296" s="18">
        <v>554</v>
      </c>
      <c r="J296" s="18">
        <v>0</v>
      </c>
      <c r="K296" s="18">
        <v>2457</v>
      </c>
      <c r="L296" s="18">
        <v>29</v>
      </c>
      <c r="M296" s="18">
        <v>15762</v>
      </c>
      <c r="N296" s="18">
        <v>4949</v>
      </c>
      <c r="O296" s="18">
        <v>0</v>
      </c>
      <c r="P296" s="18">
        <v>41469.483</v>
      </c>
      <c r="Q296" s="18">
        <v>2567.85</v>
      </c>
      <c r="R296" s="18">
        <v>-13422.35</v>
      </c>
      <c r="S296" s="18">
        <v>1527.11</v>
      </c>
      <c r="T296" s="18">
        <v>32142.093000000001</v>
      </c>
      <c r="U296" s="18">
        <v>34990.671000000002</v>
      </c>
      <c r="V296" s="18">
        <v>29742.070350000002</v>
      </c>
      <c r="W296" s="18">
        <v>2400.0226499999999</v>
      </c>
      <c r="X296" s="18">
        <v>1680.0158550000001</v>
      </c>
      <c r="Y296" s="18">
        <v>1.048</v>
      </c>
      <c r="Z296" s="18">
        <v>5974</v>
      </c>
      <c r="AA296" s="18">
        <v>36670.223208000003</v>
      </c>
      <c r="AB296" s="18">
        <v>36456.593490911</v>
      </c>
      <c r="AC296" s="18">
        <v>6102.5432693188804</v>
      </c>
      <c r="AD296" s="18">
        <v>776.78339545292101</v>
      </c>
      <c r="AE296" s="18">
        <v>4640504</v>
      </c>
      <c r="AF296" s="18"/>
      <c r="AG296" s="18"/>
    </row>
    <row r="297" spans="1:33">
      <c r="A297" s="18" t="s">
        <v>924</v>
      </c>
      <c r="B297" s="18" t="s">
        <v>935</v>
      </c>
      <c r="C297" s="18" t="s">
        <v>604</v>
      </c>
      <c r="D297" s="18">
        <v>234902.54500000001</v>
      </c>
      <c r="E297" s="18">
        <v>34026</v>
      </c>
      <c r="F297" s="18">
        <v>268928.54499999998</v>
      </c>
      <c r="G297" s="18">
        <v>177773</v>
      </c>
      <c r="H297" s="18">
        <v>17425</v>
      </c>
      <c r="I297" s="18">
        <v>3669</v>
      </c>
      <c r="J297" s="18">
        <v>0</v>
      </c>
      <c r="K297" s="18">
        <v>10551</v>
      </c>
      <c r="L297" s="18">
        <v>2014</v>
      </c>
      <c r="M297" s="18">
        <v>96428</v>
      </c>
      <c r="N297" s="18">
        <v>34026</v>
      </c>
      <c r="O297" s="18">
        <v>877</v>
      </c>
      <c r="P297" s="18">
        <v>247371.12950000001</v>
      </c>
      <c r="Q297" s="18">
        <v>26898.25</v>
      </c>
      <c r="R297" s="18">
        <v>-84421.15</v>
      </c>
      <c r="S297" s="18">
        <v>12529.34</v>
      </c>
      <c r="T297" s="18">
        <v>202377.56950000001</v>
      </c>
      <c r="U297" s="18">
        <v>268928.54499999998</v>
      </c>
      <c r="V297" s="18">
        <v>228589.26324999999</v>
      </c>
      <c r="W297" s="18">
        <v>-26211.693749999999</v>
      </c>
      <c r="X297" s="18">
        <v>-18348.185624999998</v>
      </c>
      <c r="Y297" s="18">
        <v>0.93200000000000005</v>
      </c>
      <c r="Z297" s="18">
        <v>42186</v>
      </c>
      <c r="AA297" s="18">
        <v>250641.40393999999</v>
      </c>
      <c r="AB297" s="18">
        <v>249181.242328472</v>
      </c>
      <c r="AC297" s="18">
        <v>5906.72835368302</v>
      </c>
      <c r="AD297" s="18">
        <v>580.96847981705798</v>
      </c>
      <c r="AE297" s="18">
        <v>24508736</v>
      </c>
      <c r="AF297" s="18"/>
      <c r="AG297" s="18"/>
    </row>
    <row r="298" spans="1:33">
      <c r="A298" s="18" t="s">
        <v>924</v>
      </c>
      <c r="B298" s="18" t="s">
        <v>936</v>
      </c>
      <c r="C298" s="18" t="s">
        <v>605</v>
      </c>
      <c r="D298" s="18">
        <v>54110.233999999997</v>
      </c>
      <c r="E298" s="18">
        <v>9020</v>
      </c>
      <c r="F298" s="18">
        <v>63130.233999999997</v>
      </c>
      <c r="G298" s="18">
        <v>46067</v>
      </c>
      <c r="H298" s="18">
        <v>59</v>
      </c>
      <c r="I298" s="18">
        <v>1818</v>
      </c>
      <c r="J298" s="18">
        <v>0</v>
      </c>
      <c r="K298" s="18">
        <v>4304</v>
      </c>
      <c r="L298" s="18">
        <v>242</v>
      </c>
      <c r="M298" s="18">
        <v>28515</v>
      </c>
      <c r="N298" s="18">
        <v>9020</v>
      </c>
      <c r="O298" s="18">
        <v>0</v>
      </c>
      <c r="P298" s="18">
        <v>64102.230499999998</v>
      </c>
      <c r="Q298" s="18">
        <v>5253.85</v>
      </c>
      <c r="R298" s="18">
        <v>-24443.45</v>
      </c>
      <c r="S298" s="18">
        <v>2819.45</v>
      </c>
      <c r="T298" s="18">
        <v>47732.080499999996</v>
      </c>
      <c r="U298" s="18">
        <v>63130.233999999997</v>
      </c>
      <c r="V298" s="18">
        <v>53660.698900000003</v>
      </c>
      <c r="W298" s="18">
        <v>-5928.6184000000003</v>
      </c>
      <c r="X298" s="18">
        <v>-4150.0328799999997</v>
      </c>
      <c r="Y298" s="18">
        <v>0.93400000000000005</v>
      </c>
      <c r="Z298" s="18">
        <v>8042</v>
      </c>
      <c r="AA298" s="18">
        <v>58963.638555999998</v>
      </c>
      <c r="AB298" s="18">
        <v>58620.134090488304</v>
      </c>
      <c r="AC298" s="18">
        <v>7289.2482082179004</v>
      </c>
      <c r="AD298" s="18">
        <v>1963.48833435194</v>
      </c>
      <c r="AE298" s="18">
        <v>15790373</v>
      </c>
      <c r="AF298" s="18"/>
      <c r="AG298" s="18"/>
    </row>
    <row r="299" spans="1:33">
      <c r="A299" s="18" t="s">
        <v>924</v>
      </c>
      <c r="B299" s="18" t="s">
        <v>937</v>
      </c>
      <c r="C299" s="18" t="s">
        <v>606</v>
      </c>
      <c r="D299" s="18">
        <v>20697.472000000002</v>
      </c>
      <c r="E299" s="18">
        <v>3758</v>
      </c>
      <c r="F299" s="18">
        <v>24455.472000000002</v>
      </c>
      <c r="G299" s="18">
        <v>20617</v>
      </c>
      <c r="H299" s="18">
        <v>2377</v>
      </c>
      <c r="I299" s="18">
        <v>1075</v>
      </c>
      <c r="J299" s="18">
        <v>0</v>
      </c>
      <c r="K299" s="18">
        <v>1714</v>
      </c>
      <c r="L299" s="18">
        <v>1</v>
      </c>
      <c r="M299" s="18">
        <v>14032</v>
      </c>
      <c r="N299" s="18">
        <v>3758</v>
      </c>
      <c r="O299" s="18">
        <v>12</v>
      </c>
      <c r="P299" s="18">
        <v>28688.555499999999</v>
      </c>
      <c r="Q299" s="18">
        <v>4391.1000000000004</v>
      </c>
      <c r="R299" s="18">
        <v>-11938.25</v>
      </c>
      <c r="S299" s="18">
        <v>808.86</v>
      </c>
      <c r="T299" s="18">
        <v>21950.265500000001</v>
      </c>
      <c r="U299" s="18">
        <v>24455.472000000002</v>
      </c>
      <c r="V299" s="18">
        <v>20787.1512</v>
      </c>
      <c r="W299" s="18">
        <v>1163.1143</v>
      </c>
      <c r="X299" s="18">
        <v>814.18001000000095</v>
      </c>
      <c r="Y299" s="18">
        <v>1.0329999999999999</v>
      </c>
      <c r="Z299" s="18">
        <v>3297</v>
      </c>
      <c r="AA299" s="18">
        <v>25262.502575999999</v>
      </c>
      <c r="AB299" s="18">
        <v>25115.3308162957</v>
      </c>
      <c r="AC299" s="18">
        <v>7617.63142744789</v>
      </c>
      <c r="AD299" s="18">
        <v>2291.8715535819301</v>
      </c>
      <c r="AE299" s="18">
        <v>7556301</v>
      </c>
      <c r="AF299" s="18"/>
      <c r="AG299" s="18"/>
    </row>
    <row r="300" spans="1:33">
      <c r="A300" s="18" t="s">
        <v>924</v>
      </c>
      <c r="B300" s="18" t="s">
        <v>938</v>
      </c>
      <c r="C300" s="18" t="s">
        <v>607</v>
      </c>
      <c r="D300" s="18">
        <v>39215.370000000003</v>
      </c>
      <c r="E300" s="18">
        <v>4058</v>
      </c>
      <c r="F300" s="18">
        <v>43273.37</v>
      </c>
      <c r="G300" s="18">
        <v>23015</v>
      </c>
      <c r="H300" s="18">
        <v>1544</v>
      </c>
      <c r="I300" s="18">
        <v>699</v>
      </c>
      <c r="J300" s="18">
        <v>2197</v>
      </c>
      <c r="K300" s="18">
        <v>-21</v>
      </c>
      <c r="L300" s="18">
        <v>513</v>
      </c>
      <c r="M300" s="18">
        <v>9085</v>
      </c>
      <c r="N300" s="18">
        <v>4058</v>
      </c>
      <c r="O300" s="18">
        <v>30</v>
      </c>
      <c r="P300" s="18">
        <v>32025.372500000001</v>
      </c>
      <c r="Q300" s="18">
        <v>3756.15</v>
      </c>
      <c r="R300" s="18">
        <v>-8183.8</v>
      </c>
      <c r="S300" s="18">
        <v>1904.85</v>
      </c>
      <c r="T300" s="18">
        <v>29502.572499999998</v>
      </c>
      <c r="U300" s="18">
        <v>43273.37</v>
      </c>
      <c r="V300" s="18">
        <v>36782.364500000003</v>
      </c>
      <c r="W300" s="18">
        <v>-7279.7920000000004</v>
      </c>
      <c r="X300" s="18">
        <v>-5095.8544000000002</v>
      </c>
      <c r="Y300" s="18">
        <v>0.88200000000000001</v>
      </c>
      <c r="Z300" s="18">
        <v>4216</v>
      </c>
      <c r="AA300" s="18">
        <v>38167.11234</v>
      </c>
      <c r="AB300" s="18">
        <v>37944.762195986703</v>
      </c>
      <c r="AC300" s="18">
        <v>9000.1807865243609</v>
      </c>
      <c r="AD300" s="18">
        <v>3674.4209126584001</v>
      </c>
      <c r="AE300" s="18">
        <v>15491359</v>
      </c>
      <c r="AF300" s="18"/>
      <c r="AG300" s="18"/>
    </row>
    <row r="301" spans="1:33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</row>
    <row r="302" spans="1:33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</row>
    <row r="303" spans="1:3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</row>
    <row r="304" spans="1:33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</row>
    <row r="305" spans="1:32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</row>
    <row r="306" spans="1:3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</row>
    <row r="307" spans="1:3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</row>
    <row r="308" spans="1:3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</row>
    <row r="309" spans="1:3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</row>
    <row r="310" spans="1:3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</row>
    <row r="311" spans="1:3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</row>
    <row r="312" spans="1:3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</row>
    <row r="313" spans="1:3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</row>
    <row r="314" spans="1:3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</row>
    <row r="315" spans="1:3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</row>
    <row r="316" spans="1:3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</row>
    <row r="317" spans="1:3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</row>
    <row r="318" spans="1:3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</row>
    <row r="319" spans="1:3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</row>
    <row r="320" spans="1:3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</row>
    <row r="321" spans="1:3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</row>
    <row r="322" spans="1:3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</row>
    <row r="323" spans="1:3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</row>
    <row r="324" spans="1:3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</row>
    <row r="325" spans="1:3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</row>
    <row r="326" spans="1:3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</row>
    <row r="327" spans="1:3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</row>
    <row r="328" spans="1:3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</row>
    <row r="329" spans="1:32">
      <c r="A329" s="18"/>
      <c r="B329" s="18"/>
      <c r="C329" s="18"/>
    </row>
    <row r="330" spans="1:32">
      <c r="A330" s="18"/>
      <c r="B330" s="18"/>
      <c r="C330" s="18"/>
    </row>
    <row r="331" spans="1:32">
      <c r="A331" s="18"/>
      <c r="B331" s="18"/>
      <c r="C331" s="18"/>
    </row>
    <row r="332" spans="1:32">
      <c r="A332" s="18"/>
      <c r="B332" s="18"/>
      <c r="C332" s="18"/>
    </row>
    <row r="333" spans="1:32">
      <c r="A333" s="18"/>
      <c r="B333" s="18"/>
      <c r="C333" s="18"/>
    </row>
    <row r="334" spans="1:32">
      <c r="A334" s="18"/>
      <c r="B334" s="18"/>
      <c r="C334" s="18"/>
    </row>
    <row r="335" spans="1:32">
      <c r="A335" s="18"/>
      <c r="B335" s="18"/>
      <c r="C335" s="18"/>
    </row>
    <row r="336" spans="1:32">
      <c r="A336" s="18"/>
      <c r="B336" s="18"/>
      <c r="C336" s="18"/>
    </row>
    <row r="337" spans="1:3">
      <c r="A337" s="18"/>
      <c r="B337" s="18"/>
      <c r="C337" s="18"/>
    </row>
    <row r="338" spans="1:3">
      <c r="A338" s="18"/>
      <c r="B338" s="18"/>
      <c r="C338" s="18"/>
    </row>
    <row r="339" spans="1:3">
      <c r="A339" s="18"/>
      <c r="B339" s="18"/>
      <c r="C339" s="18"/>
    </row>
    <row r="340" spans="1:3">
      <c r="A340" s="18"/>
      <c r="B340" s="18"/>
      <c r="C340" s="18"/>
    </row>
    <row r="341" spans="1:3">
      <c r="A341" s="18"/>
      <c r="B341" s="18"/>
      <c r="C341" s="18"/>
    </row>
  </sheetData>
  <mergeCells count="5">
    <mergeCell ref="G1:O1"/>
    <mergeCell ref="P1:T1"/>
    <mergeCell ref="I2:K2"/>
    <mergeCell ref="J3:K3"/>
    <mergeCell ref="J4:K4"/>
  </mergeCells>
  <printOptions headings="1"/>
  <pageMargins left="0.70866141732283472" right="0.70866141732283472" top="0.74803149606299213" bottom="0.74803149606299213" header="0.31496062992125984" footer="0.31496062992125984"/>
  <pageSetup paperSize="9" scale="70" pageOrder="overThenDown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WVO615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3.2" zeroHeight="1"/>
  <cols>
    <col min="1" max="1" width="21" style="163" customWidth="1"/>
    <col min="2" max="2" width="13.44140625" style="163" bestFit="1" customWidth="1"/>
    <col min="3" max="3" width="13.44140625" style="164" customWidth="1"/>
    <col min="4" max="4" width="16" style="163" customWidth="1"/>
    <col min="5" max="5" width="14.88671875" style="164" customWidth="1"/>
    <col min="6" max="6" width="12.6640625" style="163" customWidth="1"/>
    <col min="7" max="7" width="9.109375" style="163" customWidth="1"/>
    <col min="8" max="8" width="13.44140625" style="163" hidden="1" customWidth="1"/>
    <col min="9" max="256" width="8.88671875" style="163" hidden="1" customWidth="1"/>
    <col min="257" max="257" width="16.109375" style="163" hidden="1" customWidth="1"/>
    <col min="258" max="259" width="13.44140625" style="163" hidden="1" customWidth="1"/>
    <col min="260" max="260" width="16" style="163" hidden="1" customWidth="1"/>
    <col min="261" max="261" width="14.88671875" style="163" hidden="1" customWidth="1"/>
    <col min="262" max="262" width="12.6640625" style="163" hidden="1" customWidth="1"/>
    <col min="263" max="263" width="9.109375" style="163" hidden="1" customWidth="1"/>
    <col min="264" max="264" width="0" style="163" hidden="1" customWidth="1"/>
    <col min="265" max="512" width="0" style="163" hidden="1"/>
    <col min="513" max="513" width="16.109375" style="163" hidden="1" customWidth="1"/>
    <col min="514" max="515" width="13.44140625" style="163" hidden="1" customWidth="1"/>
    <col min="516" max="516" width="16" style="163" hidden="1" customWidth="1"/>
    <col min="517" max="517" width="14.88671875" style="163" hidden="1" customWidth="1"/>
    <col min="518" max="518" width="12.6640625" style="163" hidden="1" customWidth="1"/>
    <col min="519" max="519" width="9.109375" style="163" hidden="1" customWidth="1"/>
    <col min="520" max="520" width="0" style="163" hidden="1" customWidth="1"/>
    <col min="521" max="768" width="0" style="163" hidden="1"/>
    <col min="769" max="769" width="16.109375" style="163" hidden="1" customWidth="1"/>
    <col min="770" max="771" width="13.44140625" style="163" hidden="1" customWidth="1"/>
    <col min="772" max="772" width="16" style="163" hidden="1" customWidth="1"/>
    <col min="773" max="773" width="14.88671875" style="163" hidden="1" customWidth="1"/>
    <col min="774" max="774" width="12.6640625" style="163" hidden="1" customWidth="1"/>
    <col min="775" max="775" width="9.109375" style="163" hidden="1" customWidth="1"/>
    <col min="776" max="776" width="0" style="163" hidden="1" customWidth="1"/>
    <col min="777" max="1024" width="0" style="163" hidden="1"/>
    <col min="1025" max="1025" width="16.109375" style="163" hidden="1" customWidth="1"/>
    <col min="1026" max="1027" width="13.44140625" style="163" hidden="1" customWidth="1"/>
    <col min="1028" max="1028" width="16" style="163" hidden="1" customWidth="1"/>
    <col min="1029" max="1029" width="14.88671875" style="163" hidden="1" customWidth="1"/>
    <col min="1030" max="1030" width="12.6640625" style="163" hidden="1" customWidth="1"/>
    <col min="1031" max="1031" width="9.109375" style="163" hidden="1" customWidth="1"/>
    <col min="1032" max="1032" width="0" style="163" hidden="1" customWidth="1"/>
    <col min="1033" max="1280" width="0" style="163" hidden="1"/>
    <col min="1281" max="1281" width="16.109375" style="163" hidden="1" customWidth="1"/>
    <col min="1282" max="1283" width="13.44140625" style="163" hidden="1" customWidth="1"/>
    <col min="1284" max="1284" width="16" style="163" hidden="1" customWidth="1"/>
    <col min="1285" max="1285" width="14.88671875" style="163" hidden="1" customWidth="1"/>
    <col min="1286" max="1286" width="12.6640625" style="163" hidden="1" customWidth="1"/>
    <col min="1287" max="1287" width="9.109375" style="163" hidden="1" customWidth="1"/>
    <col min="1288" max="1288" width="0" style="163" hidden="1" customWidth="1"/>
    <col min="1289" max="1536" width="0" style="163" hidden="1"/>
    <col min="1537" max="1537" width="16.109375" style="163" hidden="1" customWidth="1"/>
    <col min="1538" max="1539" width="13.44140625" style="163" hidden="1" customWidth="1"/>
    <col min="1540" max="1540" width="16" style="163" hidden="1" customWidth="1"/>
    <col min="1541" max="1541" width="14.88671875" style="163" hidden="1" customWidth="1"/>
    <col min="1542" max="1542" width="12.6640625" style="163" hidden="1" customWidth="1"/>
    <col min="1543" max="1543" width="9.109375" style="163" hidden="1" customWidth="1"/>
    <col min="1544" max="1544" width="0" style="163" hidden="1" customWidth="1"/>
    <col min="1545" max="1792" width="0" style="163" hidden="1"/>
    <col min="1793" max="1793" width="16.109375" style="163" hidden="1" customWidth="1"/>
    <col min="1794" max="1795" width="13.44140625" style="163" hidden="1" customWidth="1"/>
    <col min="1796" max="1796" width="16" style="163" hidden="1" customWidth="1"/>
    <col min="1797" max="1797" width="14.88671875" style="163" hidden="1" customWidth="1"/>
    <col min="1798" max="1798" width="12.6640625" style="163" hidden="1" customWidth="1"/>
    <col min="1799" max="1799" width="9.109375" style="163" hidden="1" customWidth="1"/>
    <col min="1800" max="1800" width="0" style="163" hidden="1" customWidth="1"/>
    <col min="1801" max="2048" width="0" style="163" hidden="1"/>
    <col min="2049" max="2049" width="16.109375" style="163" hidden="1" customWidth="1"/>
    <col min="2050" max="2051" width="13.44140625" style="163" hidden="1" customWidth="1"/>
    <col min="2052" max="2052" width="16" style="163" hidden="1" customWidth="1"/>
    <col min="2053" max="2053" width="14.88671875" style="163" hidden="1" customWidth="1"/>
    <col min="2054" max="2054" width="12.6640625" style="163" hidden="1" customWidth="1"/>
    <col min="2055" max="2055" width="9.109375" style="163" hidden="1" customWidth="1"/>
    <col min="2056" max="2056" width="0" style="163" hidden="1" customWidth="1"/>
    <col min="2057" max="2304" width="0" style="163" hidden="1"/>
    <col min="2305" max="2305" width="16.109375" style="163" hidden="1" customWidth="1"/>
    <col min="2306" max="2307" width="13.44140625" style="163" hidden="1" customWidth="1"/>
    <col min="2308" max="2308" width="16" style="163" hidden="1" customWidth="1"/>
    <col min="2309" max="2309" width="14.88671875" style="163" hidden="1" customWidth="1"/>
    <col min="2310" max="2310" width="12.6640625" style="163" hidden="1" customWidth="1"/>
    <col min="2311" max="2311" width="9.109375" style="163" hidden="1" customWidth="1"/>
    <col min="2312" max="2312" width="0" style="163" hidden="1" customWidth="1"/>
    <col min="2313" max="2560" width="0" style="163" hidden="1"/>
    <col min="2561" max="2561" width="16.109375" style="163" hidden="1" customWidth="1"/>
    <col min="2562" max="2563" width="13.44140625" style="163" hidden="1" customWidth="1"/>
    <col min="2564" max="2564" width="16" style="163" hidden="1" customWidth="1"/>
    <col min="2565" max="2565" width="14.88671875" style="163" hidden="1" customWidth="1"/>
    <col min="2566" max="2566" width="12.6640625" style="163" hidden="1" customWidth="1"/>
    <col min="2567" max="2567" width="9.109375" style="163" hidden="1" customWidth="1"/>
    <col min="2568" max="2568" width="0" style="163" hidden="1" customWidth="1"/>
    <col min="2569" max="2816" width="0" style="163" hidden="1"/>
    <col min="2817" max="2817" width="16.109375" style="163" hidden="1" customWidth="1"/>
    <col min="2818" max="2819" width="13.44140625" style="163" hidden="1" customWidth="1"/>
    <col min="2820" max="2820" width="16" style="163" hidden="1" customWidth="1"/>
    <col min="2821" max="2821" width="14.88671875" style="163" hidden="1" customWidth="1"/>
    <col min="2822" max="2822" width="12.6640625" style="163" hidden="1" customWidth="1"/>
    <col min="2823" max="2823" width="9.109375" style="163" hidden="1" customWidth="1"/>
    <col min="2824" max="2824" width="0" style="163" hidden="1" customWidth="1"/>
    <col min="2825" max="3072" width="0" style="163" hidden="1"/>
    <col min="3073" max="3073" width="16.109375" style="163" hidden="1" customWidth="1"/>
    <col min="3074" max="3075" width="13.44140625" style="163" hidden="1" customWidth="1"/>
    <col min="3076" max="3076" width="16" style="163" hidden="1" customWidth="1"/>
    <col min="3077" max="3077" width="14.88671875" style="163" hidden="1" customWidth="1"/>
    <col min="3078" max="3078" width="12.6640625" style="163" hidden="1" customWidth="1"/>
    <col min="3079" max="3079" width="9.109375" style="163" hidden="1" customWidth="1"/>
    <col min="3080" max="3080" width="0" style="163" hidden="1" customWidth="1"/>
    <col min="3081" max="3328" width="0" style="163" hidden="1"/>
    <col min="3329" max="3329" width="16.109375" style="163" hidden="1" customWidth="1"/>
    <col min="3330" max="3331" width="13.44140625" style="163" hidden="1" customWidth="1"/>
    <col min="3332" max="3332" width="16" style="163" hidden="1" customWidth="1"/>
    <col min="3333" max="3333" width="14.88671875" style="163" hidden="1" customWidth="1"/>
    <col min="3334" max="3334" width="12.6640625" style="163" hidden="1" customWidth="1"/>
    <col min="3335" max="3335" width="9.109375" style="163" hidden="1" customWidth="1"/>
    <col min="3336" max="3336" width="0" style="163" hidden="1" customWidth="1"/>
    <col min="3337" max="3584" width="0" style="163" hidden="1"/>
    <col min="3585" max="3585" width="16.109375" style="163" hidden="1" customWidth="1"/>
    <col min="3586" max="3587" width="13.44140625" style="163" hidden="1" customWidth="1"/>
    <col min="3588" max="3588" width="16" style="163" hidden="1" customWidth="1"/>
    <col min="3589" max="3589" width="14.88671875" style="163" hidden="1" customWidth="1"/>
    <col min="3590" max="3590" width="12.6640625" style="163" hidden="1" customWidth="1"/>
    <col min="3591" max="3591" width="9.109375" style="163" hidden="1" customWidth="1"/>
    <col min="3592" max="3592" width="0" style="163" hidden="1" customWidth="1"/>
    <col min="3593" max="3840" width="0" style="163" hidden="1"/>
    <col min="3841" max="3841" width="16.109375" style="163" hidden="1" customWidth="1"/>
    <col min="3842" max="3843" width="13.44140625" style="163" hidden="1" customWidth="1"/>
    <col min="3844" max="3844" width="16" style="163" hidden="1" customWidth="1"/>
    <col min="3845" max="3845" width="14.88671875" style="163" hidden="1" customWidth="1"/>
    <col min="3846" max="3846" width="12.6640625" style="163" hidden="1" customWidth="1"/>
    <col min="3847" max="3847" width="9.109375" style="163" hidden="1" customWidth="1"/>
    <col min="3848" max="3848" width="0" style="163" hidden="1" customWidth="1"/>
    <col min="3849" max="4096" width="0" style="163" hidden="1"/>
    <col min="4097" max="4097" width="16.109375" style="163" hidden="1" customWidth="1"/>
    <col min="4098" max="4099" width="13.44140625" style="163" hidden="1" customWidth="1"/>
    <col min="4100" max="4100" width="16" style="163" hidden="1" customWidth="1"/>
    <col min="4101" max="4101" width="14.88671875" style="163" hidden="1" customWidth="1"/>
    <col min="4102" max="4102" width="12.6640625" style="163" hidden="1" customWidth="1"/>
    <col min="4103" max="4103" width="9.109375" style="163" hidden="1" customWidth="1"/>
    <col min="4104" max="4104" width="0" style="163" hidden="1" customWidth="1"/>
    <col min="4105" max="4352" width="0" style="163" hidden="1"/>
    <col min="4353" max="4353" width="16.109375" style="163" hidden="1" customWidth="1"/>
    <col min="4354" max="4355" width="13.44140625" style="163" hidden="1" customWidth="1"/>
    <col min="4356" max="4356" width="16" style="163" hidden="1" customWidth="1"/>
    <col min="4357" max="4357" width="14.88671875" style="163" hidden="1" customWidth="1"/>
    <col min="4358" max="4358" width="12.6640625" style="163" hidden="1" customWidth="1"/>
    <col min="4359" max="4359" width="9.109375" style="163" hidden="1" customWidth="1"/>
    <col min="4360" max="4360" width="0" style="163" hidden="1" customWidth="1"/>
    <col min="4361" max="4608" width="0" style="163" hidden="1"/>
    <col min="4609" max="4609" width="16.109375" style="163" hidden="1" customWidth="1"/>
    <col min="4610" max="4611" width="13.44140625" style="163" hidden="1" customWidth="1"/>
    <col min="4612" max="4612" width="16" style="163" hidden="1" customWidth="1"/>
    <col min="4613" max="4613" width="14.88671875" style="163" hidden="1" customWidth="1"/>
    <col min="4614" max="4614" width="12.6640625" style="163" hidden="1" customWidth="1"/>
    <col min="4615" max="4615" width="9.109375" style="163" hidden="1" customWidth="1"/>
    <col min="4616" max="4616" width="0" style="163" hidden="1" customWidth="1"/>
    <col min="4617" max="4864" width="0" style="163" hidden="1"/>
    <col min="4865" max="4865" width="16.109375" style="163" hidden="1" customWidth="1"/>
    <col min="4866" max="4867" width="13.44140625" style="163" hidden="1" customWidth="1"/>
    <col min="4868" max="4868" width="16" style="163" hidden="1" customWidth="1"/>
    <col min="4869" max="4869" width="14.88671875" style="163" hidden="1" customWidth="1"/>
    <col min="4870" max="4870" width="12.6640625" style="163" hidden="1" customWidth="1"/>
    <col min="4871" max="4871" width="9.109375" style="163" hidden="1" customWidth="1"/>
    <col min="4872" max="4872" width="0" style="163" hidden="1" customWidth="1"/>
    <col min="4873" max="5120" width="0" style="163" hidden="1"/>
    <col min="5121" max="5121" width="16.109375" style="163" hidden="1" customWidth="1"/>
    <col min="5122" max="5123" width="13.44140625" style="163" hidden="1" customWidth="1"/>
    <col min="5124" max="5124" width="16" style="163" hidden="1" customWidth="1"/>
    <col min="5125" max="5125" width="14.88671875" style="163" hidden="1" customWidth="1"/>
    <col min="5126" max="5126" width="12.6640625" style="163" hidden="1" customWidth="1"/>
    <col min="5127" max="5127" width="9.109375" style="163" hidden="1" customWidth="1"/>
    <col min="5128" max="5128" width="0" style="163" hidden="1" customWidth="1"/>
    <col min="5129" max="5376" width="0" style="163" hidden="1"/>
    <col min="5377" max="5377" width="16.109375" style="163" hidden="1" customWidth="1"/>
    <col min="5378" max="5379" width="13.44140625" style="163" hidden="1" customWidth="1"/>
    <col min="5380" max="5380" width="16" style="163" hidden="1" customWidth="1"/>
    <col min="5381" max="5381" width="14.88671875" style="163" hidden="1" customWidth="1"/>
    <col min="5382" max="5382" width="12.6640625" style="163" hidden="1" customWidth="1"/>
    <col min="5383" max="5383" width="9.109375" style="163" hidden="1" customWidth="1"/>
    <col min="5384" max="5384" width="0" style="163" hidden="1" customWidth="1"/>
    <col min="5385" max="5632" width="0" style="163" hidden="1"/>
    <col min="5633" max="5633" width="16.109375" style="163" hidden="1" customWidth="1"/>
    <col min="5634" max="5635" width="13.44140625" style="163" hidden="1" customWidth="1"/>
    <col min="5636" max="5636" width="16" style="163" hidden="1" customWidth="1"/>
    <col min="5637" max="5637" width="14.88671875" style="163" hidden="1" customWidth="1"/>
    <col min="5638" max="5638" width="12.6640625" style="163" hidden="1" customWidth="1"/>
    <col min="5639" max="5639" width="9.109375" style="163" hidden="1" customWidth="1"/>
    <col min="5640" max="5640" width="0" style="163" hidden="1" customWidth="1"/>
    <col min="5641" max="5888" width="0" style="163" hidden="1"/>
    <col min="5889" max="5889" width="16.109375" style="163" hidden="1" customWidth="1"/>
    <col min="5890" max="5891" width="13.44140625" style="163" hidden="1" customWidth="1"/>
    <col min="5892" max="5892" width="16" style="163" hidden="1" customWidth="1"/>
    <col min="5893" max="5893" width="14.88671875" style="163" hidden="1" customWidth="1"/>
    <col min="5894" max="5894" width="12.6640625" style="163" hidden="1" customWidth="1"/>
    <col min="5895" max="5895" width="9.109375" style="163" hidden="1" customWidth="1"/>
    <col min="5896" max="5896" width="0" style="163" hidden="1" customWidth="1"/>
    <col min="5897" max="6144" width="0" style="163" hidden="1"/>
    <col min="6145" max="6145" width="16.109375" style="163" hidden="1" customWidth="1"/>
    <col min="6146" max="6147" width="13.44140625" style="163" hidden="1" customWidth="1"/>
    <col min="6148" max="6148" width="16" style="163" hidden="1" customWidth="1"/>
    <col min="6149" max="6149" width="14.88671875" style="163" hidden="1" customWidth="1"/>
    <col min="6150" max="6150" width="12.6640625" style="163" hidden="1" customWidth="1"/>
    <col min="6151" max="6151" width="9.109375" style="163" hidden="1" customWidth="1"/>
    <col min="6152" max="6152" width="0" style="163" hidden="1" customWidth="1"/>
    <col min="6153" max="6400" width="0" style="163" hidden="1"/>
    <col min="6401" max="6401" width="16.109375" style="163" hidden="1" customWidth="1"/>
    <col min="6402" max="6403" width="13.44140625" style="163" hidden="1" customWidth="1"/>
    <col min="6404" max="6404" width="16" style="163" hidden="1" customWidth="1"/>
    <col min="6405" max="6405" width="14.88671875" style="163" hidden="1" customWidth="1"/>
    <col min="6406" max="6406" width="12.6640625" style="163" hidden="1" customWidth="1"/>
    <col min="6407" max="6407" width="9.109375" style="163" hidden="1" customWidth="1"/>
    <col min="6408" max="6408" width="0" style="163" hidden="1" customWidth="1"/>
    <col min="6409" max="6656" width="0" style="163" hidden="1"/>
    <col min="6657" max="6657" width="16.109375" style="163" hidden="1" customWidth="1"/>
    <col min="6658" max="6659" width="13.44140625" style="163" hidden="1" customWidth="1"/>
    <col min="6660" max="6660" width="16" style="163" hidden="1" customWidth="1"/>
    <col min="6661" max="6661" width="14.88671875" style="163" hidden="1" customWidth="1"/>
    <col min="6662" max="6662" width="12.6640625" style="163" hidden="1" customWidth="1"/>
    <col min="6663" max="6663" width="9.109375" style="163" hidden="1" customWidth="1"/>
    <col min="6664" max="6664" width="0" style="163" hidden="1" customWidth="1"/>
    <col min="6665" max="6912" width="0" style="163" hidden="1"/>
    <col min="6913" max="6913" width="16.109375" style="163" hidden="1" customWidth="1"/>
    <col min="6914" max="6915" width="13.44140625" style="163" hidden="1" customWidth="1"/>
    <col min="6916" max="6916" width="16" style="163" hidden="1" customWidth="1"/>
    <col min="6917" max="6917" width="14.88671875" style="163" hidden="1" customWidth="1"/>
    <col min="6918" max="6918" width="12.6640625" style="163" hidden="1" customWidth="1"/>
    <col min="6919" max="6919" width="9.109375" style="163" hidden="1" customWidth="1"/>
    <col min="6920" max="6920" width="0" style="163" hidden="1" customWidth="1"/>
    <col min="6921" max="7168" width="0" style="163" hidden="1"/>
    <col min="7169" max="7169" width="16.109375" style="163" hidden="1" customWidth="1"/>
    <col min="7170" max="7171" width="13.44140625" style="163" hidden="1" customWidth="1"/>
    <col min="7172" max="7172" width="16" style="163" hidden="1" customWidth="1"/>
    <col min="7173" max="7173" width="14.88671875" style="163" hidden="1" customWidth="1"/>
    <col min="7174" max="7174" width="12.6640625" style="163" hidden="1" customWidth="1"/>
    <col min="7175" max="7175" width="9.109375" style="163" hidden="1" customWidth="1"/>
    <col min="7176" max="7176" width="0" style="163" hidden="1" customWidth="1"/>
    <col min="7177" max="7424" width="0" style="163" hidden="1"/>
    <col min="7425" max="7425" width="16.109375" style="163" hidden="1" customWidth="1"/>
    <col min="7426" max="7427" width="13.44140625" style="163" hidden="1" customWidth="1"/>
    <col min="7428" max="7428" width="16" style="163" hidden="1" customWidth="1"/>
    <col min="7429" max="7429" width="14.88671875" style="163" hidden="1" customWidth="1"/>
    <col min="7430" max="7430" width="12.6640625" style="163" hidden="1" customWidth="1"/>
    <col min="7431" max="7431" width="9.109375" style="163" hidden="1" customWidth="1"/>
    <col min="7432" max="7432" width="0" style="163" hidden="1" customWidth="1"/>
    <col min="7433" max="7680" width="0" style="163" hidden="1"/>
    <col min="7681" max="7681" width="16.109375" style="163" hidden="1" customWidth="1"/>
    <col min="7682" max="7683" width="13.44140625" style="163" hidden="1" customWidth="1"/>
    <col min="7684" max="7684" width="16" style="163" hidden="1" customWidth="1"/>
    <col min="7685" max="7685" width="14.88671875" style="163" hidden="1" customWidth="1"/>
    <col min="7686" max="7686" width="12.6640625" style="163" hidden="1" customWidth="1"/>
    <col min="7687" max="7687" width="9.109375" style="163" hidden="1" customWidth="1"/>
    <col min="7688" max="7688" width="0" style="163" hidden="1" customWidth="1"/>
    <col min="7689" max="7936" width="0" style="163" hidden="1"/>
    <col min="7937" max="7937" width="16.109375" style="163" hidden="1" customWidth="1"/>
    <col min="7938" max="7939" width="13.44140625" style="163" hidden="1" customWidth="1"/>
    <col min="7940" max="7940" width="16" style="163" hidden="1" customWidth="1"/>
    <col min="7941" max="7941" width="14.88671875" style="163" hidden="1" customWidth="1"/>
    <col min="7942" max="7942" width="12.6640625" style="163" hidden="1" customWidth="1"/>
    <col min="7943" max="7943" width="9.109375" style="163" hidden="1" customWidth="1"/>
    <col min="7944" max="7944" width="0" style="163" hidden="1" customWidth="1"/>
    <col min="7945" max="8192" width="0" style="163" hidden="1"/>
    <col min="8193" max="8193" width="16.109375" style="163" hidden="1" customWidth="1"/>
    <col min="8194" max="8195" width="13.44140625" style="163" hidden="1" customWidth="1"/>
    <col min="8196" max="8196" width="16" style="163" hidden="1" customWidth="1"/>
    <col min="8197" max="8197" width="14.88671875" style="163" hidden="1" customWidth="1"/>
    <col min="8198" max="8198" width="12.6640625" style="163" hidden="1" customWidth="1"/>
    <col min="8199" max="8199" width="9.109375" style="163" hidden="1" customWidth="1"/>
    <col min="8200" max="8200" width="0" style="163" hidden="1" customWidth="1"/>
    <col min="8201" max="8448" width="0" style="163" hidden="1"/>
    <col min="8449" max="8449" width="16.109375" style="163" hidden="1" customWidth="1"/>
    <col min="8450" max="8451" width="13.44140625" style="163" hidden="1" customWidth="1"/>
    <col min="8452" max="8452" width="16" style="163" hidden="1" customWidth="1"/>
    <col min="8453" max="8453" width="14.88671875" style="163" hidden="1" customWidth="1"/>
    <col min="8454" max="8454" width="12.6640625" style="163" hidden="1" customWidth="1"/>
    <col min="8455" max="8455" width="9.109375" style="163" hidden="1" customWidth="1"/>
    <col min="8456" max="8456" width="0" style="163" hidden="1" customWidth="1"/>
    <col min="8457" max="8704" width="0" style="163" hidden="1"/>
    <col min="8705" max="8705" width="16.109375" style="163" hidden="1" customWidth="1"/>
    <col min="8706" max="8707" width="13.44140625" style="163" hidden="1" customWidth="1"/>
    <col min="8708" max="8708" width="16" style="163" hidden="1" customWidth="1"/>
    <col min="8709" max="8709" width="14.88671875" style="163" hidden="1" customWidth="1"/>
    <col min="8710" max="8710" width="12.6640625" style="163" hidden="1" customWidth="1"/>
    <col min="8711" max="8711" width="9.109375" style="163" hidden="1" customWidth="1"/>
    <col min="8712" max="8712" width="0" style="163" hidden="1" customWidth="1"/>
    <col min="8713" max="8960" width="0" style="163" hidden="1"/>
    <col min="8961" max="8961" width="16.109375" style="163" hidden="1" customWidth="1"/>
    <col min="8962" max="8963" width="13.44140625" style="163" hidden="1" customWidth="1"/>
    <col min="8964" max="8964" width="16" style="163" hidden="1" customWidth="1"/>
    <col min="8965" max="8965" width="14.88671875" style="163" hidden="1" customWidth="1"/>
    <col min="8966" max="8966" width="12.6640625" style="163" hidden="1" customWidth="1"/>
    <col min="8967" max="8967" width="9.109375" style="163" hidden="1" customWidth="1"/>
    <col min="8968" max="8968" width="0" style="163" hidden="1" customWidth="1"/>
    <col min="8969" max="9216" width="0" style="163" hidden="1"/>
    <col min="9217" max="9217" width="16.109375" style="163" hidden="1" customWidth="1"/>
    <col min="9218" max="9219" width="13.44140625" style="163" hidden="1" customWidth="1"/>
    <col min="9220" max="9220" width="16" style="163" hidden="1" customWidth="1"/>
    <col min="9221" max="9221" width="14.88671875" style="163" hidden="1" customWidth="1"/>
    <col min="9222" max="9222" width="12.6640625" style="163" hidden="1" customWidth="1"/>
    <col min="9223" max="9223" width="9.109375" style="163" hidden="1" customWidth="1"/>
    <col min="9224" max="9224" width="0" style="163" hidden="1" customWidth="1"/>
    <col min="9225" max="9472" width="0" style="163" hidden="1"/>
    <col min="9473" max="9473" width="16.109375" style="163" hidden="1" customWidth="1"/>
    <col min="9474" max="9475" width="13.44140625" style="163" hidden="1" customWidth="1"/>
    <col min="9476" max="9476" width="16" style="163" hidden="1" customWidth="1"/>
    <col min="9477" max="9477" width="14.88671875" style="163" hidden="1" customWidth="1"/>
    <col min="9478" max="9478" width="12.6640625" style="163" hidden="1" customWidth="1"/>
    <col min="9479" max="9479" width="9.109375" style="163" hidden="1" customWidth="1"/>
    <col min="9480" max="9480" width="0" style="163" hidden="1" customWidth="1"/>
    <col min="9481" max="9728" width="0" style="163" hidden="1"/>
    <col min="9729" max="9729" width="16.109375" style="163" hidden="1" customWidth="1"/>
    <col min="9730" max="9731" width="13.44140625" style="163" hidden="1" customWidth="1"/>
    <col min="9732" max="9732" width="16" style="163" hidden="1" customWidth="1"/>
    <col min="9733" max="9733" width="14.88671875" style="163" hidden="1" customWidth="1"/>
    <col min="9734" max="9734" width="12.6640625" style="163" hidden="1" customWidth="1"/>
    <col min="9735" max="9735" width="9.109375" style="163" hidden="1" customWidth="1"/>
    <col min="9736" max="9736" width="0" style="163" hidden="1" customWidth="1"/>
    <col min="9737" max="9984" width="0" style="163" hidden="1"/>
    <col min="9985" max="9985" width="16.109375" style="163" hidden="1" customWidth="1"/>
    <col min="9986" max="9987" width="13.44140625" style="163" hidden="1" customWidth="1"/>
    <col min="9988" max="9988" width="16" style="163" hidden="1" customWidth="1"/>
    <col min="9989" max="9989" width="14.88671875" style="163" hidden="1" customWidth="1"/>
    <col min="9990" max="9990" width="12.6640625" style="163" hidden="1" customWidth="1"/>
    <col min="9991" max="9991" width="9.109375" style="163" hidden="1" customWidth="1"/>
    <col min="9992" max="9992" width="0" style="163" hidden="1" customWidth="1"/>
    <col min="9993" max="10240" width="0" style="163" hidden="1"/>
    <col min="10241" max="10241" width="16.109375" style="163" hidden="1" customWidth="1"/>
    <col min="10242" max="10243" width="13.44140625" style="163" hidden="1" customWidth="1"/>
    <col min="10244" max="10244" width="16" style="163" hidden="1" customWidth="1"/>
    <col min="10245" max="10245" width="14.88671875" style="163" hidden="1" customWidth="1"/>
    <col min="10246" max="10246" width="12.6640625" style="163" hidden="1" customWidth="1"/>
    <col min="10247" max="10247" width="9.109375" style="163" hidden="1" customWidth="1"/>
    <col min="10248" max="10248" width="0" style="163" hidden="1" customWidth="1"/>
    <col min="10249" max="10496" width="0" style="163" hidden="1"/>
    <col min="10497" max="10497" width="16.109375" style="163" hidden="1" customWidth="1"/>
    <col min="10498" max="10499" width="13.44140625" style="163" hidden="1" customWidth="1"/>
    <col min="10500" max="10500" width="16" style="163" hidden="1" customWidth="1"/>
    <col min="10501" max="10501" width="14.88671875" style="163" hidden="1" customWidth="1"/>
    <col min="10502" max="10502" width="12.6640625" style="163" hidden="1" customWidth="1"/>
    <col min="10503" max="10503" width="9.109375" style="163" hidden="1" customWidth="1"/>
    <col min="10504" max="10504" width="0" style="163" hidden="1" customWidth="1"/>
    <col min="10505" max="10752" width="0" style="163" hidden="1"/>
    <col min="10753" max="10753" width="16.109375" style="163" hidden="1" customWidth="1"/>
    <col min="10754" max="10755" width="13.44140625" style="163" hidden="1" customWidth="1"/>
    <col min="10756" max="10756" width="16" style="163" hidden="1" customWidth="1"/>
    <col min="10757" max="10757" width="14.88671875" style="163" hidden="1" customWidth="1"/>
    <col min="10758" max="10758" width="12.6640625" style="163" hidden="1" customWidth="1"/>
    <col min="10759" max="10759" width="9.109375" style="163" hidden="1" customWidth="1"/>
    <col min="10760" max="10760" width="0" style="163" hidden="1" customWidth="1"/>
    <col min="10761" max="11008" width="0" style="163" hidden="1"/>
    <col min="11009" max="11009" width="16.109375" style="163" hidden="1" customWidth="1"/>
    <col min="11010" max="11011" width="13.44140625" style="163" hidden="1" customWidth="1"/>
    <col min="11012" max="11012" width="16" style="163" hidden="1" customWidth="1"/>
    <col min="11013" max="11013" width="14.88671875" style="163" hidden="1" customWidth="1"/>
    <col min="11014" max="11014" width="12.6640625" style="163" hidden="1" customWidth="1"/>
    <col min="11015" max="11015" width="9.109375" style="163" hidden="1" customWidth="1"/>
    <col min="11016" max="11016" width="0" style="163" hidden="1" customWidth="1"/>
    <col min="11017" max="11264" width="0" style="163" hidden="1"/>
    <col min="11265" max="11265" width="16.109375" style="163" hidden="1" customWidth="1"/>
    <col min="11266" max="11267" width="13.44140625" style="163" hidden="1" customWidth="1"/>
    <col min="11268" max="11268" width="16" style="163" hidden="1" customWidth="1"/>
    <col min="11269" max="11269" width="14.88671875" style="163" hidden="1" customWidth="1"/>
    <col min="11270" max="11270" width="12.6640625" style="163" hidden="1" customWidth="1"/>
    <col min="11271" max="11271" width="9.109375" style="163" hidden="1" customWidth="1"/>
    <col min="11272" max="11272" width="0" style="163" hidden="1" customWidth="1"/>
    <col min="11273" max="11520" width="0" style="163" hidden="1"/>
    <col min="11521" max="11521" width="16.109375" style="163" hidden="1" customWidth="1"/>
    <col min="11522" max="11523" width="13.44140625" style="163" hidden="1" customWidth="1"/>
    <col min="11524" max="11524" width="16" style="163" hidden="1" customWidth="1"/>
    <col min="11525" max="11525" width="14.88671875" style="163" hidden="1" customWidth="1"/>
    <col min="11526" max="11526" width="12.6640625" style="163" hidden="1" customWidth="1"/>
    <col min="11527" max="11527" width="9.109375" style="163" hidden="1" customWidth="1"/>
    <col min="11528" max="11528" width="0" style="163" hidden="1" customWidth="1"/>
    <col min="11529" max="11776" width="0" style="163" hidden="1"/>
    <col min="11777" max="11777" width="16.109375" style="163" hidden="1" customWidth="1"/>
    <col min="11778" max="11779" width="13.44140625" style="163" hidden="1" customWidth="1"/>
    <col min="11780" max="11780" width="16" style="163" hidden="1" customWidth="1"/>
    <col min="11781" max="11781" width="14.88671875" style="163" hidden="1" customWidth="1"/>
    <col min="11782" max="11782" width="12.6640625" style="163" hidden="1" customWidth="1"/>
    <col min="11783" max="11783" width="9.109375" style="163" hidden="1" customWidth="1"/>
    <col min="11784" max="11784" width="0" style="163" hidden="1" customWidth="1"/>
    <col min="11785" max="12032" width="0" style="163" hidden="1"/>
    <col min="12033" max="12033" width="16.109375" style="163" hidden="1" customWidth="1"/>
    <col min="12034" max="12035" width="13.44140625" style="163" hidden="1" customWidth="1"/>
    <col min="12036" max="12036" width="16" style="163" hidden="1" customWidth="1"/>
    <col min="12037" max="12037" width="14.88671875" style="163" hidden="1" customWidth="1"/>
    <col min="12038" max="12038" width="12.6640625" style="163" hidden="1" customWidth="1"/>
    <col min="12039" max="12039" width="9.109375" style="163" hidden="1" customWidth="1"/>
    <col min="12040" max="12040" width="0" style="163" hidden="1" customWidth="1"/>
    <col min="12041" max="12288" width="0" style="163" hidden="1"/>
    <col min="12289" max="12289" width="16.109375" style="163" hidden="1" customWidth="1"/>
    <col min="12290" max="12291" width="13.44140625" style="163" hidden="1" customWidth="1"/>
    <col min="12292" max="12292" width="16" style="163" hidden="1" customWidth="1"/>
    <col min="12293" max="12293" width="14.88671875" style="163" hidden="1" customWidth="1"/>
    <col min="12294" max="12294" width="12.6640625" style="163" hidden="1" customWidth="1"/>
    <col min="12295" max="12295" width="9.109375" style="163" hidden="1" customWidth="1"/>
    <col min="12296" max="12296" width="0" style="163" hidden="1" customWidth="1"/>
    <col min="12297" max="12544" width="0" style="163" hidden="1"/>
    <col min="12545" max="12545" width="16.109375" style="163" hidden="1" customWidth="1"/>
    <col min="12546" max="12547" width="13.44140625" style="163" hidden="1" customWidth="1"/>
    <col min="12548" max="12548" width="16" style="163" hidden="1" customWidth="1"/>
    <col min="12549" max="12549" width="14.88671875" style="163" hidden="1" customWidth="1"/>
    <col min="12550" max="12550" width="12.6640625" style="163" hidden="1" customWidth="1"/>
    <col min="12551" max="12551" width="9.109375" style="163" hidden="1" customWidth="1"/>
    <col min="12552" max="12552" width="0" style="163" hidden="1" customWidth="1"/>
    <col min="12553" max="12800" width="0" style="163" hidden="1"/>
    <col min="12801" max="12801" width="16.109375" style="163" hidden="1" customWidth="1"/>
    <col min="12802" max="12803" width="13.44140625" style="163" hidden="1" customWidth="1"/>
    <col min="12804" max="12804" width="16" style="163" hidden="1" customWidth="1"/>
    <col min="12805" max="12805" width="14.88671875" style="163" hidden="1" customWidth="1"/>
    <col min="12806" max="12806" width="12.6640625" style="163" hidden="1" customWidth="1"/>
    <col min="12807" max="12807" width="9.109375" style="163" hidden="1" customWidth="1"/>
    <col min="12808" max="12808" width="0" style="163" hidden="1" customWidth="1"/>
    <col min="12809" max="13056" width="0" style="163" hidden="1"/>
    <col min="13057" max="13057" width="16.109375" style="163" hidden="1" customWidth="1"/>
    <col min="13058" max="13059" width="13.44140625" style="163" hidden="1" customWidth="1"/>
    <col min="13060" max="13060" width="16" style="163" hidden="1" customWidth="1"/>
    <col min="13061" max="13061" width="14.88671875" style="163" hidden="1" customWidth="1"/>
    <col min="13062" max="13062" width="12.6640625" style="163" hidden="1" customWidth="1"/>
    <col min="13063" max="13063" width="9.109375" style="163" hidden="1" customWidth="1"/>
    <col min="13064" max="13064" width="0" style="163" hidden="1" customWidth="1"/>
    <col min="13065" max="13312" width="0" style="163" hidden="1"/>
    <col min="13313" max="13313" width="16.109375" style="163" hidden="1" customWidth="1"/>
    <col min="13314" max="13315" width="13.44140625" style="163" hidden="1" customWidth="1"/>
    <col min="13316" max="13316" width="16" style="163" hidden="1" customWidth="1"/>
    <col min="13317" max="13317" width="14.88671875" style="163" hidden="1" customWidth="1"/>
    <col min="13318" max="13318" width="12.6640625" style="163" hidden="1" customWidth="1"/>
    <col min="13319" max="13319" width="9.109375" style="163" hidden="1" customWidth="1"/>
    <col min="13320" max="13320" width="0" style="163" hidden="1" customWidth="1"/>
    <col min="13321" max="13568" width="0" style="163" hidden="1"/>
    <col min="13569" max="13569" width="16.109375" style="163" hidden="1" customWidth="1"/>
    <col min="13570" max="13571" width="13.44140625" style="163" hidden="1" customWidth="1"/>
    <col min="13572" max="13572" width="16" style="163" hidden="1" customWidth="1"/>
    <col min="13573" max="13573" width="14.88671875" style="163" hidden="1" customWidth="1"/>
    <col min="13574" max="13574" width="12.6640625" style="163" hidden="1" customWidth="1"/>
    <col min="13575" max="13575" width="9.109375" style="163" hidden="1" customWidth="1"/>
    <col min="13576" max="13576" width="0" style="163" hidden="1" customWidth="1"/>
    <col min="13577" max="13824" width="0" style="163" hidden="1"/>
    <col min="13825" max="13825" width="16.109375" style="163" hidden="1" customWidth="1"/>
    <col min="13826" max="13827" width="13.44140625" style="163" hidden="1" customWidth="1"/>
    <col min="13828" max="13828" width="16" style="163" hidden="1" customWidth="1"/>
    <col min="13829" max="13829" width="14.88671875" style="163" hidden="1" customWidth="1"/>
    <col min="13830" max="13830" width="12.6640625" style="163" hidden="1" customWidth="1"/>
    <col min="13831" max="13831" width="9.109375" style="163" hidden="1" customWidth="1"/>
    <col min="13832" max="13832" width="0" style="163" hidden="1" customWidth="1"/>
    <col min="13833" max="14080" width="0" style="163" hidden="1"/>
    <col min="14081" max="14081" width="16.109375" style="163" hidden="1" customWidth="1"/>
    <col min="14082" max="14083" width="13.44140625" style="163" hidden="1" customWidth="1"/>
    <col min="14084" max="14084" width="16" style="163" hidden="1" customWidth="1"/>
    <col min="14085" max="14085" width="14.88671875" style="163" hidden="1" customWidth="1"/>
    <col min="14086" max="14086" width="12.6640625" style="163" hidden="1" customWidth="1"/>
    <col min="14087" max="14087" width="9.109375" style="163" hidden="1" customWidth="1"/>
    <col min="14088" max="14088" width="0" style="163" hidden="1" customWidth="1"/>
    <col min="14089" max="14336" width="0" style="163" hidden="1"/>
    <col min="14337" max="14337" width="16.109375" style="163" hidden="1" customWidth="1"/>
    <col min="14338" max="14339" width="13.44140625" style="163" hidden="1" customWidth="1"/>
    <col min="14340" max="14340" width="16" style="163" hidden="1" customWidth="1"/>
    <col min="14341" max="14341" width="14.88671875" style="163" hidden="1" customWidth="1"/>
    <col min="14342" max="14342" width="12.6640625" style="163" hidden="1" customWidth="1"/>
    <col min="14343" max="14343" width="9.109375" style="163" hidden="1" customWidth="1"/>
    <col min="14344" max="14344" width="0" style="163" hidden="1" customWidth="1"/>
    <col min="14345" max="14592" width="0" style="163" hidden="1"/>
    <col min="14593" max="14593" width="16.109375" style="163" hidden="1" customWidth="1"/>
    <col min="14594" max="14595" width="13.44140625" style="163" hidden="1" customWidth="1"/>
    <col min="14596" max="14596" width="16" style="163" hidden="1" customWidth="1"/>
    <col min="14597" max="14597" width="14.88671875" style="163" hidden="1" customWidth="1"/>
    <col min="14598" max="14598" width="12.6640625" style="163" hidden="1" customWidth="1"/>
    <col min="14599" max="14599" width="9.109375" style="163" hidden="1" customWidth="1"/>
    <col min="14600" max="14600" width="0" style="163" hidden="1" customWidth="1"/>
    <col min="14601" max="14848" width="0" style="163" hidden="1"/>
    <col min="14849" max="14849" width="16.109375" style="163" hidden="1" customWidth="1"/>
    <col min="14850" max="14851" width="13.44140625" style="163" hidden="1" customWidth="1"/>
    <col min="14852" max="14852" width="16" style="163" hidden="1" customWidth="1"/>
    <col min="14853" max="14853" width="14.88671875" style="163" hidden="1" customWidth="1"/>
    <col min="14854" max="14854" width="12.6640625" style="163" hidden="1" customWidth="1"/>
    <col min="14855" max="14855" width="9.109375" style="163" hidden="1" customWidth="1"/>
    <col min="14856" max="14856" width="0" style="163" hidden="1" customWidth="1"/>
    <col min="14857" max="15104" width="0" style="163" hidden="1"/>
    <col min="15105" max="15105" width="16.109375" style="163" hidden="1" customWidth="1"/>
    <col min="15106" max="15107" width="13.44140625" style="163" hidden="1" customWidth="1"/>
    <col min="15108" max="15108" width="16" style="163" hidden="1" customWidth="1"/>
    <col min="15109" max="15109" width="14.88671875" style="163" hidden="1" customWidth="1"/>
    <col min="15110" max="15110" width="12.6640625" style="163" hidden="1" customWidth="1"/>
    <col min="15111" max="15111" width="9.109375" style="163" hidden="1" customWidth="1"/>
    <col min="15112" max="15112" width="0" style="163" hidden="1" customWidth="1"/>
    <col min="15113" max="15360" width="0" style="163" hidden="1"/>
    <col min="15361" max="15361" width="16.109375" style="163" hidden="1" customWidth="1"/>
    <col min="15362" max="15363" width="13.44140625" style="163" hidden="1" customWidth="1"/>
    <col min="15364" max="15364" width="16" style="163" hidden="1" customWidth="1"/>
    <col min="15365" max="15365" width="14.88671875" style="163" hidden="1" customWidth="1"/>
    <col min="15366" max="15366" width="12.6640625" style="163" hidden="1" customWidth="1"/>
    <col min="15367" max="15367" width="9.109375" style="163" hidden="1" customWidth="1"/>
    <col min="15368" max="15368" width="0" style="163" hidden="1" customWidth="1"/>
    <col min="15369" max="15616" width="0" style="163" hidden="1"/>
    <col min="15617" max="15617" width="16.109375" style="163" hidden="1" customWidth="1"/>
    <col min="15618" max="15619" width="13.44140625" style="163" hidden="1" customWidth="1"/>
    <col min="15620" max="15620" width="16" style="163" hidden="1" customWidth="1"/>
    <col min="15621" max="15621" width="14.88671875" style="163" hidden="1" customWidth="1"/>
    <col min="15622" max="15622" width="12.6640625" style="163" hidden="1" customWidth="1"/>
    <col min="15623" max="15623" width="9.109375" style="163" hidden="1" customWidth="1"/>
    <col min="15624" max="15624" width="0" style="163" hidden="1" customWidth="1"/>
    <col min="15625" max="15872" width="0" style="163" hidden="1"/>
    <col min="15873" max="15873" width="16.109375" style="163" hidden="1" customWidth="1"/>
    <col min="15874" max="15875" width="13.44140625" style="163" hidden="1" customWidth="1"/>
    <col min="15876" max="15876" width="16" style="163" hidden="1" customWidth="1"/>
    <col min="15877" max="15877" width="14.88671875" style="163" hidden="1" customWidth="1"/>
    <col min="15878" max="15878" width="12.6640625" style="163" hidden="1" customWidth="1"/>
    <col min="15879" max="15879" width="9.109375" style="163" hidden="1" customWidth="1"/>
    <col min="15880" max="15880" width="0" style="163" hidden="1" customWidth="1"/>
    <col min="15881" max="16128" width="0" style="163" hidden="1"/>
    <col min="16129" max="16129" width="16.109375" style="163" hidden="1" customWidth="1"/>
    <col min="16130" max="16131" width="13.44140625" style="163" hidden="1" customWidth="1"/>
    <col min="16132" max="16132" width="16" style="163" hidden="1" customWidth="1"/>
    <col min="16133" max="16133" width="14.88671875" style="163" hidden="1" customWidth="1"/>
    <col min="16134" max="16134" width="12.6640625" style="163" hidden="1" customWidth="1"/>
    <col min="16135" max="16135" width="9.109375" style="163" hidden="1" customWidth="1"/>
    <col min="16136" max="16136" width="0" style="163" hidden="1" customWidth="1"/>
    <col min="16137" max="16384" width="0" style="163" hidden="1"/>
  </cols>
  <sheetData>
    <row r="1" spans="1:7" ht="16.2" thickBot="1">
      <c r="A1" s="198" t="s">
        <v>974</v>
      </c>
    </row>
    <row r="2" spans="1:7" ht="14.4">
      <c r="A2" s="165" t="s">
        <v>6</v>
      </c>
      <c r="B2" s="170" t="s">
        <v>12</v>
      </c>
      <c r="C2" s="171" t="s">
        <v>12</v>
      </c>
      <c r="D2" s="170" t="s">
        <v>285</v>
      </c>
      <c r="E2" s="171" t="s">
        <v>12</v>
      </c>
      <c r="F2" s="170" t="s">
        <v>285</v>
      </c>
    </row>
    <row r="3" spans="1:7">
      <c r="B3" s="172" t="s">
        <v>18</v>
      </c>
      <c r="C3" s="173" t="s">
        <v>18</v>
      </c>
      <c r="D3" s="174" t="s">
        <v>976</v>
      </c>
      <c r="E3" s="173" t="s">
        <v>18</v>
      </c>
      <c r="F3" s="175" t="s">
        <v>940</v>
      </c>
    </row>
    <row r="4" spans="1:7">
      <c r="A4" s="163" t="s">
        <v>19</v>
      </c>
      <c r="B4" s="176" t="s">
        <v>286</v>
      </c>
      <c r="C4" s="175" t="s">
        <v>286</v>
      </c>
      <c r="D4" s="177" t="s">
        <v>941</v>
      </c>
      <c r="E4" s="175" t="s">
        <v>286</v>
      </c>
      <c r="F4" s="178" t="s">
        <v>23</v>
      </c>
    </row>
    <row r="5" spans="1:7" ht="14.4">
      <c r="B5" s="179" t="s">
        <v>942</v>
      </c>
      <c r="C5" s="180" t="s">
        <v>942</v>
      </c>
      <c r="D5" s="181" t="s">
        <v>23</v>
      </c>
      <c r="E5" s="180" t="s">
        <v>943</v>
      </c>
      <c r="F5" s="182"/>
    </row>
    <row r="6" spans="1:7" ht="14.4">
      <c r="A6" s="166"/>
      <c r="B6" s="183" t="s">
        <v>944</v>
      </c>
      <c r="C6" s="183" t="s">
        <v>610</v>
      </c>
      <c r="D6" s="182"/>
      <c r="E6" s="184" t="s">
        <v>945</v>
      </c>
      <c r="F6" s="182"/>
    </row>
    <row r="7" spans="1:7" ht="14.4">
      <c r="A7" s="166"/>
      <c r="B7" s="185">
        <v>44256</v>
      </c>
      <c r="C7" s="185">
        <v>44166</v>
      </c>
      <c r="D7" s="182"/>
      <c r="E7" s="185">
        <v>43905</v>
      </c>
      <c r="F7" s="182"/>
    </row>
    <row r="8" spans="1:7" ht="14.4">
      <c r="A8" s="167"/>
      <c r="B8" s="186"/>
      <c r="C8" s="187"/>
      <c r="D8" s="188"/>
      <c r="E8" s="187"/>
      <c r="F8" s="189"/>
    </row>
    <row r="9" spans="1:7" ht="27" customHeight="1">
      <c r="A9" s="190" t="s">
        <v>946</v>
      </c>
      <c r="B9" s="191">
        <v>30632255</v>
      </c>
      <c r="C9" s="191">
        <v>30386534</v>
      </c>
      <c r="D9" s="191">
        <v>245721</v>
      </c>
      <c r="E9" s="191">
        <v>33676671</v>
      </c>
      <c r="F9" s="191">
        <v>-3044416</v>
      </c>
      <c r="G9" s="144"/>
    </row>
    <row r="10" spans="1:7">
      <c r="A10" s="192" t="s">
        <v>299</v>
      </c>
      <c r="B10" s="191">
        <v>-23544934</v>
      </c>
      <c r="C10" s="191">
        <v>-23455668</v>
      </c>
      <c r="D10" s="191">
        <v>-89266</v>
      </c>
      <c r="E10" s="191">
        <v>-29137853</v>
      </c>
      <c r="F10" s="191">
        <v>5592919</v>
      </c>
      <c r="G10" s="146"/>
    </row>
    <row r="11" spans="1:7">
      <c r="A11" s="192" t="s">
        <v>300</v>
      </c>
      <c r="B11" s="191">
        <v>59424164</v>
      </c>
      <c r="C11" s="191">
        <v>59541815</v>
      </c>
      <c r="D11" s="191">
        <v>-117651</v>
      </c>
      <c r="E11" s="191">
        <v>49442586</v>
      </c>
      <c r="F11" s="191">
        <v>9981578</v>
      </c>
      <c r="G11" s="154"/>
    </row>
    <row r="12" spans="1:7">
      <c r="A12" s="192" t="s">
        <v>301</v>
      </c>
      <c r="B12" s="191">
        <v>-106139217</v>
      </c>
      <c r="C12" s="191">
        <v>-105907748</v>
      </c>
      <c r="D12" s="191">
        <v>-231469</v>
      </c>
      <c r="E12" s="191">
        <v>-102858891</v>
      </c>
      <c r="F12" s="191">
        <v>-3280326</v>
      </c>
      <c r="G12" s="154"/>
    </row>
    <row r="13" spans="1:7">
      <c r="A13" s="192" t="s">
        <v>302</v>
      </c>
      <c r="B13" s="191">
        <v>-159655519</v>
      </c>
      <c r="C13" s="191">
        <v>-159387265</v>
      </c>
      <c r="D13" s="191">
        <v>-268254</v>
      </c>
      <c r="E13" s="191">
        <v>-156435004</v>
      </c>
      <c r="F13" s="191">
        <v>-3220515</v>
      </c>
      <c r="G13" s="154"/>
    </row>
    <row r="14" spans="1:7">
      <c r="A14" s="192" t="s">
        <v>303</v>
      </c>
      <c r="B14" s="191">
        <v>-17653853</v>
      </c>
      <c r="C14" s="191">
        <v>-17424754</v>
      </c>
      <c r="D14" s="191">
        <v>-229099</v>
      </c>
      <c r="E14" s="191">
        <v>-11575949</v>
      </c>
      <c r="F14" s="191">
        <v>-6077904</v>
      </c>
      <c r="G14" s="154"/>
    </row>
    <row r="15" spans="1:7">
      <c r="A15" s="192" t="s">
        <v>304</v>
      </c>
      <c r="B15" s="191">
        <v>-12963179</v>
      </c>
      <c r="C15" s="191">
        <v>-12819369</v>
      </c>
      <c r="D15" s="191">
        <v>-143810</v>
      </c>
      <c r="E15" s="191">
        <v>-8397337</v>
      </c>
      <c r="F15" s="191">
        <v>-4565842</v>
      </c>
      <c r="G15" s="154"/>
    </row>
    <row r="16" spans="1:7" ht="12.75" customHeight="1">
      <c r="A16" s="192" t="s">
        <v>305</v>
      </c>
      <c r="B16" s="191">
        <v>-133267319</v>
      </c>
      <c r="C16" s="191">
        <v>-133012529</v>
      </c>
      <c r="D16" s="191">
        <v>-254790</v>
      </c>
      <c r="E16" s="191">
        <v>-125416585</v>
      </c>
      <c r="F16" s="191">
        <v>-7850734</v>
      </c>
      <c r="G16" s="154"/>
    </row>
    <row r="17" spans="1:8" ht="12.75" customHeight="1">
      <c r="A17" s="192" t="s">
        <v>306</v>
      </c>
      <c r="B17" s="191">
        <v>-18208028</v>
      </c>
      <c r="C17" s="191">
        <v>-18009521</v>
      </c>
      <c r="D17" s="191">
        <v>-198507</v>
      </c>
      <c r="E17" s="191">
        <v>-12696546</v>
      </c>
      <c r="F17" s="191">
        <v>-5511482</v>
      </c>
      <c r="G17" s="154"/>
    </row>
    <row r="18" spans="1:8" ht="12.75" customHeight="1">
      <c r="A18" s="192" t="s">
        <v>307</v>
      </c>
      <c r="B18" s="191">
        <v>-3269729</v>
      </c>
      <c r="C18" s="191">
        <v>-3238079</v>
      </c>
      <c r="D18" s="191">
        <v>-31650</v>
      </c>
      <c r="E18" s="191">
        <v>-3840686</v>
      </c>
      <c r="F18" s="191">
        <v>570957</v>
      </c>
      <c r="G18" s="154"/>
    </row>
    <row r="19" spans="1:8" ht="12.75" customHeight="1">
      <c r="A19" s="192" t="s">
        <v>308</v>
      </c>
      <c r="B19" s="191">
        <v>-28700869</v>
      </c>
      <c r="C19" s="191">
        <v>-28627769</v>
      </c>
      <c r="D19" s="191">
        <v>-73100</v>
      </c>
      <c r="E19" s="191">
        <v>-21824709</v>
      </c>
      <c r="F19" s="191">
        <v>-6876160</v>
      </c>
      <c r="G19" s="154"/>
    </row>
    <row r="20" spans="1:8" ht="12.75" customHeight="1">
      <c r="A20" s="192" t="s">
        <v>309</v>
      </c>
      <c r="B20" s="191">
        <v>1115321</v>
      </c>
      <c r="C20" s="191">
        <v>1164352</v>
      </c>
      <c r="D20" s="191">
        <v>-49031</v>
      </c>
      <c r="E20" s="191">
        <v>896281</v>
      </c>
      <c r="F20" s="191">
        <v>219040</v>
      </c>
      <c r="G20" s="154"/>
    </row>
    <row r="21" spans="1:8" ht="12.75" customHeight="1">
      <c r="A21" s="192" t="s">
        <v>310</v>
      </c>
      <c r="B21" s="191">
        <v>-22470721</v>
      </c>
      <c r="C21" s="191">
        <v>-22336152</v>
      </c>
      <c r="D21" s="191">
        <v>-134569</v>
      </c>
      <c r="E21" s="191">
        <v>-28476520</v>
      </c>
      <c r="F21" s="191">
        <v>6005799</v>
      </c>
      <c r="G21" s="154"/>
    </row>
    <row r="22" spans="1:8">
      <c r="A22" s="192" t="s">
        <v>311</v>
      </c>
      <c r="B22" s="191">
        <v>-62265335</v>
      </c>
      <c r="C22" s="191">
        <v>-62071315</v>
      </c>
      <c r="D22" s="191">
        <v>-194020</v>
      </c>
      <c r="E22" s="191">
        <v>-54324980</v>
      </c>
      <c r="F22" s="191">
        <v>-7940355</v>
      </c>
      <c r="G22" s="154"/>
    </row>
    <row r="23" spans="1:8">
      <c r="A23" s="192" t="s">
        <v>312</v>
      </c>
      <c r="B23" s="191">
        <v>-196769026</v>
      </c>
      <c r="C23" s="191">
        <v>-196603470</v>
      </c>
      <c r="D23" s="191">
        <v>-165556</v>
      </c>
      <c r="E23" s="191">
        <v>-193412370</v>
      </c>
      <c r="F23" s="191">
        <v>-3356656</v>
      </c>
      <c r="G23" s="154"/>
    </row>
    <row r="24" spans="1:8">
      <c r="A24" s="192" t="s">
        <v>313</v>
      </c>
      <c r="B24" s="191">
        <v>-1601127049</v>
      </c>
      <c r="C24" s="191">
        <v>-1602392405</v>
      </c>
      <c r="D24" s="191">
        <v>1265356</v>
      </c>
      <c r="E24" s="191">
        <v>-1570682454</v>
      </c>
      <c r="F24" s="191">
        <v>-30444595</v>
      </c>
      <c r="G24" s="154"/>
      <c r="H24" s="168"/>
    </row>
    <row r="25" spans="1:8">
      <c r="A25" s="192" t="s">
        <v>314</v>
      </c>
      <c r="B25" s="191">
        <v>-127971315</v>
      </c>
      <c r="C25" s="191">
        <v>-127867847</v>
      </c>
      <c r="D25" s="191">
        <v>-103468</v>
      </c>
      <c r="E25" s="191">
        <v>-125778060</v>
      </c>
      <c r="F25" s="191">
        <v>-2193255</v>
      </c>
      <c r="G25" s="154"/>
    </row>
    <row r="26" spans="1:8">
      <c r="A26" s="192" t="s">
        <v>315</v>
      </c>
      <c r="B26" s="191">
        <v>200159610</v>
      </c>
      <c r="C26" s="191">
        <v>200546480</v>
      </c>
      <c r="D26" s="191">
        <v>-386870</v>
      </c>
      <c r="E26" s="191">
        <v>192868158</v>
      </c>
      <c r="F26" s="191">
        <v>7291452</v>
      </c>
      <c r="G26" s="154"/>
    </row>
    <row r="27" spans="1:8">
      <c r="A27" s="192" t="s">
        <v>316</v>
      </c>
      <c r="B27" s="191">
        <v>-12826801</v>
      </c>
      <c r="C27" s="191">
        <v>-12688143</v>
      </c>
      <c r="D27" s="191">
        <v>-138658</v>
      </c>
      <c r="E27" s="191">
        <v>-12040686</v>
      </c>
      <c r="F27" s="191">
        <v>-786115</v>
      </c>
      <c r="G27" s="154"/>
    </row>
    <row r="28" spans="1:8">
      <c r="A28" s="192" t="s">
        <v>317</v>
      </c>
      <c r="B28" s="191">
        <v>-72164804</v>
      </c>
      <c r="C28" s="191">
        <v>-72281656</v>
      </c>
      <c r="D28" s="191">
        <v>116852</v>
      </c>
      <c r="E28" s="191">
        <v>-82856576</v>
      </c>
      <c r="F28" s="191">
        <v>10691772</v>
      </c>
      <c r="G28" s="154"/>
    </row>
    <row r="29" spans="1:8">
      <c r="A29" s="192" t="s">
        <v>318</v>
      </c>
      <c r="B29" s="191">
        <v>18227584</v>
      </c>
      <c r="C29" s="191">
        <v>18375295</v>
      </c>
      <c r="D29" s="191">
        <v>-147711</v>
      </c>
      <c r="E29" s="191">
        <v>19965872</v>
      </c>
      <c r="F29" s="191">
        <v>-1738288</v>
      </c>
      <c r="G29" s="154"/>
    </row>
    <row r="30" spans="1:8">
      <c r="A30" s="192" t="s">
        <v>319</v>
      </c>
      <c r="B30" s="191">
        <v>-20657462</v>
      </c>
      <c r="C30" s="191">
        <v>-20578208</v>
      </c>
      <c r="D30" s="191">
        <v>-79254</v>
      </c>
      <c r="E30" s="191">
        <v>-21587301</v>
      </c>
      <c r="F30" s="191">
        <v>929839</v>
      </c>
      <c r="G30" s="154"/>
    </row>
    <row r="31" spans="1:8">
      <c r="A31" s="192" t="s">
        <v>320</v>
      </c>
      <c r="B31" s="191">
        <v>21123968</v>
      </c>
      <c r="C31" s="191">
        <v>21238454</v>
      </c>
      <c r="D31" s="191">
        <v>-114486</v>
      </c>
      <c r="E31" s="191">
        <v>21340345</v>
      </c>
      <c r="F31" s="191">
        <v>-216377</v>
      </c>
      <c r="G31" s="154"/>
    </row>
    <row r="32" spans="1:8">
      <c r="A32" s="192" t="s">
        <v>321</v>
      </c>
      <c r="B32" s="191">
        <v>-22326153</v>
      </c>
      <c r="C32" s="191">
        <v>-22299327</v>
      </c>
      <c r="D32" s="191">
        <v>-26826</v>
      </c>
      <c r="E32" s="191">
        <v>-25459636</v>
      </c>
      <c r="F32" s="191">
        <v>3133483</v>
      </c>
      <c r="G32" s="154"/>
    </row>
    <row r="33" spans="1:7">
      <c r="A33" s="192" t="s">
        <v>322</v>
      </c>
      <c r="B33" s="191">
        <v>-61815698</v>
      </c>
      <c r="C33" s="191">
        <v>-61705909</v>
      </c>
      <c r="D33" s="191">
        <v>-109789</v>
      </c>
      <c r="E33" s="191">
        <v>-71842974</v>
      </c>
      <c r="F33" s="191">
        <v>10027276</v>
      </c>
      <c r="G33" s="154"/>
    </row>
    <row r="34" spans="1:7">
      <c r="A34" s="192" t="s">
        <v>323</v>
      </c>
      <c r="B34" s="191">
        <v>9880263</v>
      </c>
      <c r="C34" s="191">
        <v>10027861</v>
      </c>
      <c r="D34" s="191">
        <v>-147598</v>
      </c>
      <c r="E34" s="191">
        <v>11275292</v>
      </c>
      <c r="F34" s="191">
        <v>-1395029</v>
      </c>
      <c r="G34" s="154"/>
    </row>
    <row r="35" spans="1:7" ht="26.4">
      <c r="A35" s="190" t="s">
        <v>947</v>
      </c>
      <c r="B35" s="191">
        <v>5535854</v>
      </c>
      <c r="C35" s="191">
        <v>5675531</v>
      </c>
      <c r="D35" s="191">
        <v>-139677</v>
      </c>
      <c r="E35" s="191">
        <v>1956390</v>
      </c>
      <c r="F35" s="191">
        <v>3579464</v>
      </c>
      <c r="G35" s="154"/>
    </row>
    <row r="36" spans="1:7">
      <c r="A36" s="193" t="s">
        <v>326</v>
      </c>
      <c r="B36" s="191">
        <v>-155829</v>
      </c>
      <c r="C36" s="191">
        <v>-114014</v>
      </c>
      <c r="D36" s="191">
        <v>-41815</v>
      </c>
      <c r="E36" s="191">
        <v>-971320</v>
      </c>
      <c r="F36" s="191">
        <v>815491</v>
      </c>
      <c r="G36" s="154"/>
    </row>
    <row r="37" spans="1:7">
      <c r="A37" s="192" t="s">
        <v>327</v>
      </c>
      <c r="B37" s="191">
        <v>-31123677</v>
      </c>
      <c r="C37" s="191">
        <v>-31070608</v>
      </c>
      <c r="D37" s="191">
        <v>-53069</v>
      </c>
      <c r="E37" s="191">
        <v>-40924840</v>
      </c>
      <c r="F37" s="191">
        <v>9801163</v>
      </c>
      <c r="G37" s="154"/>
    </row>
    <row r="38" spans="1:7">
      <c r="A38" s="192" t="s">
        <v>328</v>
      </c>
      <c r="B38" s="191">
        <v>-35706770</v>
      </c>
      <c r="C38" s="191">
        <v>-35664261</v>
      </c>
      <c r="D38" s="191">
        <v>-42509</v>
      </c>
      <c r="E38" s="191">
        <v>-32897209</v>
      </c>
      <c r="F38" s="191">
        <v>-2809561</v>
      </c>
      <c r="G38" s="154"/>
    </row>
    <row r="39" spans="1:7">
      <c r="A39" s="192" t="s">
        <v>329</v>
      </c>
      <c r="B39" s="191">
        <v>18403608</v>
      </c>
      <c r="C39" s="191">
        <v>18476392</v>
      </c>
      <c r="D39" s="191">
        <v>-72784</v>
      </c>
      <c r="E39" s="191">
        <v>15142571</v>
      </c>
      <c r="F39" s="191">
        <v>3261037</v>
      </c>
      <c r="G39" s="154"/>
    </row>
    <row r="40" spans="1:7">
      <c r="A40" s="192" t="s">
        <v>330</v>
      </c>
      <c r="B40" s="191">
        <v>-6463332</v>
      </c>
      <c r="C40" s="191">
        <v>-6978336</v>
      </c>
      <c r="D40" s="191">
        <v>515004</v>
      </c>
      <c r="E40" s="191">
        <v>-12329512</v>
      </c>
      <c r="F40" s="191">
        <v>5866180</v>
      </c>
      <c r="G40" s="154"/>
    </row>
    <row r="41" spans="1:7">
      <c r="A41" s="192" t="s">
        <v>331</v>
      </c>
      <c r="B41" s="191">
        <v>-16007304</v>
      </c>
      <c r="C41" s="191">
        <v>-15985814</v>
      </c>
      <c r="D41" s="191">
        <v>-21490</v>
      </c>
      <c r="E41" s="191">
        <v>-17567218</v>
      </c>
      <c r="F41" s="191">
        <v>1559914</v>
      </c>
      <c r="G41" s="154"/>
    </row>
    <row r="42" spans="1:7">
      <c r="A42" s="192" t="s">
        <v>332</v>
      </c>
      <c r="B42" s="191">
        <v>-15661914</v>
      </c>
      <c r="C42" s="191">
        <v>-15599021</v>
      </c>
      <c r="D42" s="191">
        <v>-62893</v>
      </c>
      <c r="E42" s="191">
        <v>-16599159</v>
      </c>
      <c r="F42" s="191">
        <v>937245</v>
      </c>
      <c r="G42" s="154"/>
    </row>
    <row r="43" spans="1:7" ht="26.4">
      <c r="A43" s="190" t="s">
        <v>948</v>
      </c>
      <c r="B43" s="191">
        <v>5505919</v>
      </c>
      <c r="C43" s="191">
        <v>5810059</v>
      </c>
      <c r="D43" s="191">
        <v>-304140</v>
      </c>
      <c r="E43" s="191">
        <v>18711411</v>
      </c>
      <c r="F43" s="191">
        <v>-13205492</v>
      </c>
      <c r="G43" s="154"/>
    </row>
    <row r="44" spans="1:7">
      <c r="A44" s="192" t="s">
        <v>335</v>
      </c>
      <c r="B44" s="191">
        <v>7993562</v>
      </c>
      <c r="C44" s="191">
        <v>1324133</v>
      </c>
      <c r="D44" s="191">
        <v>6669429</v>
      </c>
      <c r="E44" s="191">
        <v>16940296</v>
      </c>
      <c r="F44" s="191">
        <v>-8946734</v>
      </c>
      <c r="G44" s="154"/>
    </row>
    <row r="45" spans="1:7">
      <c r="A45" s="192" t="s">
        <v>336</v>
      </c>
      <c r="B45" s="191">
        <v>-2189639</v>
      </c>
      <c r="C45" s="191">
        <v>-2156088</v>
      </c>
      <c r="D45" s="191">
        <v>-33551</v>
      </c>
      <c r="E45" s="191">
        <v>-3177198</v>
      </c>
      <c r="F45" s="191">
        <v>987559</v>
      </c>
      <c r="G45" s="154"/>
    </row>
    <row r="46" spans="1:7">
      <c r="A46" s="192" t="s">
        <v>337</v>
      </c>
      <c r="B46" s="191">
        <v>85164732</v>
      </c>
      <c r="C46" s="191">
        <v>85303806</v>
      </c>
      <c r="D46" s="191">
        <v>-139074</v>
      </c>
      <c r="E46" s="191">
        <v>80372913</v>
      </c>
      <c r="F46" s="191">
        <v>4791819</v>
      </c>
      <c r="G46" s="154"/>
    </row>
    <row r="47" spans="1:7">
      <c r="A47" s="192" t="s">
        <v>338</v>
      </c>
      <c r="B47" s="191">
        <v>45248849</v>
      </c>
      <c r="C47" s="191">
        <v>45445439</v>
      </c>
      <c r="D47" s="191">
        <v>-196590</v>
      </c>
      <c r="E47" s="191">
        <v>33496755</v>
      </c>
      <c r="F47" s="191">
        <v>11752094</v>
      </c>
      <c r="G47" s="154"/>
    </row>
    <row r="48" spans="1:7">
      <c r="A48" s="192" t="s">
        <v>339</v>
      </c>
      <c r="B48" s="191">
        <v>-5128366</v>
      </c>
      <c r="C48" s="191">
        <v>-5156680</v>
      </c>
      <c r="D48" s="191">
        <v>28314</v>
      </c>
      <c r="E48" s="191">
        <v>-6326315</v>
      </c>
      <c r="F48" s="191">
        <v>1197949</v>
      </c>
      <c r="G48" s="154"/>
    </row>
    <row r="49" spans="1:7">
      <c r="A49" s="192" t="s">
        <v>340</v>
      </c>
      <c r="B49" s="191">
        <v>-38130320</v>
      </c>
      <c r="C49" s="191">
        <v>-38179463</v>
      </c>
      <c r="D49" s="191">
        <v>49143</v>
      </c>
      <c r="E49" s="191">
        <v>-34661241</v>
      </c>
      <c r="F49" s="191">
        <v>-3469079</v>
      </c>
      <c r="G49" s="154"/>
    </row>
    <row r="50" spans="1:7">
      <c r="A50" s="192" t="s">
        <v>341</v>
      </c>
      <c r="B50" s="191">
        <v>-23414269</v>
      </c>
      <c r="C50" s="191">
        <v>-23383256</v>
      </c>
      <c r="D50" s="191">
        <v>-31013</v>
      </c>
      <c r="E50" s="191">
        <v>-17793749</v>
      </c>
      <c r="F50" s="191">
        <v>-5620520</v>
      </c>
      <c r="G50" s="154"/>
    </row>
    <row r="51" spans="1:7">
      <c r="A51" s="192" t="s">
        <v>342</v>
      </c>
      <c r="B51" s="191">
        <v>4807090</v>
      </c>
      <c r="C51" s="191">
        <v>4833541</v>
      </c>
      <c r="D51" s="191">
        <v>-26451</v>
      </c>
      <c r="E51" s="191">
        <v>3735833</v>
      </c>
      <c r="F51" s="191">
        <v>1071257</v>
      </c>
      <c r="G51" s="154"/>
    </row>
    <row r="52" spans="1:7" ht="26.4">
      <c r="A52" s="190" t="s">
        <v>949</v>
      </c>
      <c r="B52" s="191">
        <v>835764</v>
      </c>
      <c r="C52" s="191">
        <v>852234</v>
      </c>
      <c r="D52" s="191">
        <v>-16470</v>
      </c>
      <c r="E52" s="191">
        <v>2411779</v>
      </c>
      <c r="F52" s="191">
        <v>-1576015</v>
      </c>
      <c r="G52" s="154"/>
    </row>
    <row r="53" spans="1:7">
      <c r="A53" s="192" t="s">
        <v>345</v>
      </c>
      <c r="B53" s="191">
        <v>15185262</v>
      </c>
      <c r="C53" s="191">
        <v>15258340</v>
      </c>
      <c r="D53" s="191">
        <v>-73078</v>
      </c>
      <c r="E53" s="191">
        <v>14664197</v>
      </c>
      <c r="F53" s="191">
        <v>521065</v>
      </c>
      <c r="G53" s="154"/>
    </row>
    <row r="54" spans="1:7">
      <c r="A54" s="192" t="s">
        <v>346</v>
      </c>
      <c r="B54" s="191">
        <v>2965491</v>
      </c>
      <c r="C54" s="191">
        <v>2999542</v>
      </c>
      <c r="D54" s="191">
        <v>-34051</v>
      </c>
      <c r="E54" s="191">
        <v>-1195517</v>
      </c>
      <c r="F54" s="191">
        <v>4161008</v>
      </c>
      <c r="G54" s="154"/>
    </row>
    <row r="55" spans="1:7">
      <c r="A55" s="192" t="s">
        <v>347</v>
      </c>
      <c r="B55" s="191">
        <v>-54923735</v>
      </c>
      <c r="C55" s="191">
        <v>-55325358</v>
      </c>
      <c r="D55" s="191">
        <v>401623</v>
      </c>
      <c r="E55" s="191">
        <v>-45234170</v>
      </c>
      <c r="F55" s="191">
        <v>-9689565</v>
      </c>
      <c r="G55" s="154"/>
    </row>
    <row r="56" spans="1:7">
      <c r="A56" s="192" t="s">
        <v>348</v>
      </c>
      <c r="B56" s="191">
        <v>9274407</v>
      </c>
      <c r="C56" s="191">
        <v>9363541</v>
      </c>
      <c r="D56" s="191">
        <v>-89134</v>
      </c>
      <c r="E56" s="191">
        <v>5219949</v>
      </c>
      <c r="F56" s="191">
        <v>4054458</v>
      </c>
      <c r="G56" s="154"/>
    </row>
    <row r="57" spans="1:7">
      <c r="A57" s="192" t="s">
        <v>349</v>
      </c>
      <c r="B57" s="191">
        <v>17708367</v>
      </c>
      <c r="C57" s="191">
        <v>17844382</v>
      </c>
      <c r="D57" s="191">
        <v>-136015</v>
      </c>
      <c r="E57" s="191">
        <v>21148335</v>
      </c>
      <c r="F57" s="191">
        <v>-3439968</v>
      </c>
      <c r="G57" s="154"/>
    </row>
    <row r="58" spans="1:7">
      <c r="A58" s="192" t="s">
        <v>350</v>
      </c>
      <c r="B58" s="191">
        <v>134837587</v>
      </c>
      <c r="C58" s="191">
        <v>135331312</v>
      </c>
      <c r="D58" s="191">
        <v>-493725</v>
      </c>
      <c r="E58" s="191">
        <v>141623620</v>
      </c>
      <c r="F58" s="191">
        <v>-6786033</v>
      </c>
      <c r="G58" s="154"/>
    </row>
    <row r="59" spans="1:7">
      <c r="A59" s="192" t="s">
        <v>351</v>
      </c>
      <c r="B59" s="191">
        <v>22576344</v>
      </c>
      <c r="C59" s="191">
        <v>22629800</v>
      </c>
      <c r="D59" s="191">
        <v>-53456</v>
      </c>
      <c r="E59" s="191">
        <v>25292599</v>
      </c>
      <c r="F59" s="191">
        <v>-2716255</v>
      </c>
      <c r="G59" s="154"/>
    </row>
    <row r="60" spans="1:7">
      <c r="A60" s="192" t="s">
        <v>352</v>
      </c>
      <c r="B60" s="191">
        <v>-1450479</v>
      </c>
      <c r="C60" s="191">
        <v>-1431126</v>
      </c>
      <c r="D60" s="191">
        <v>-19353</v>
      </c>
      <c r="E60" s="191">
        <v>640530</v>
      </c>
      <c r="F60" s="191">
        <v>-2091009</v>
      </c>
      <c r="G60" s="154"/>
    </row>
    <row r="61" spans="1:7">
      <c r="A61" s="192" t="s">
        <v>353</v>
      </c>
      <c r="B61" s="191">
        <v>16157682</v>
      </c>
      <c r="C61" s="191">
        <v>16188595</v>
      </c>
      <c r="D61" s="191">
        <v>-30913</v>
      </c>
      <c r="E61" s="191">
        <v>13675663</v>
      </c>
      <c r="F61" s="191">
        <v>2482019</v>
      </c>
      <c r="G61" s="154"/>
    </row>
    <row r="62" spans="1:7">
      <c r="A62" s="192" t="s">
        <v>354</v>
      </c>
      <c r="B62" s="191">
        <v>-8365795</v>
      </c>
      <c r="C62" s="191">
        <v>-8359044</v>
      </c>
      <c r="D62" s="191">
        <v>-6751</v>
      </c>
      <c r="E62" s="191">
        <v>-8663120</v>
      </c>
      <c r="F62" s="191">
        <v>297325</v>
      </c>
      <c r="G62" s="154"/>
    </row>
    <row r="63" spans="1:7">
      <c r="A63" s="192" t="s">
        <v>355</v>
      </c>
      <c r="B63" s="191">
        <v>-736161</v>
      </c>
      <c r="C63" s="191">
        <v>-761368</v>
      </c>
      <c r="D63" s="191">
        <v>25207</v>
      </c>
      <c r="E63" s="191">
        <v>-4716065</v>
      </c>
      <c r="F63" s="191">
        <v>3979904</v>
      </c>
      <c r="G63" s="154"/>
    </row>
    <row r="64" spans="1:7">
      <c r="A64" s="192" t="s">
        <v>356</v>
      </c>
      <c r="B64" s="191">
        <v>-2207321</v>
      </c>
      <c r="C64" s="191">
        <v>-2192354</v>
      </c>
      <c r="D64" s="191">
        <v>-14967</v>
      </c>
      <c r="E64" s="191">
        <v>-3337211</v>
      </c>
      <c r="F64" s="191">
        <v>1129890</v>
      </c>
      <c r="G64" s="154"/>
    </row>
    <row r="65" spans="1:7" ht="26.4">
      <c r="A65" s="190" t="s">
        <v>950</v>
      </c>
      <c r="B65" s="191">
        <v>-129178</v>
      </c>
      <c r="C65" s="191">
        <v>-109880</v>
      </c>
      <c r="D65" s="191">
        <v>-19298</v>
      </c>
      <c r="E65" s="191">
        <v>1122550</v>
      </c>
      <c r="F65" s="191">
        <v>-1251728</v>
      </c>
      <c r="G65" s="154"/>
    </row>
    <row r="66" spans="1:7">
      <c r="A66" s="192" t="s">
        <v>359</v>
      </c>
      <c r="B66" s="191">
        <v>30272875</v>
      </c>
      <c r="C66" s="191">
        <v>30333117</v>
      </c>
      <c r="D66" s="191">
        <v>-60242</v>
      </c>
      <c r="E66" s="191">
        <v>30665951</v>
      </c>
      <c r="F66" s="191">
        <v>-393076</v>
      </c>
      <c r="G66" s="154"/>
    </row>
    <row r="67" spans="1:7">
      <c r="A67" s="192" t="s">
        <v>360</v>
      </c>
      <c r="B67" s="191">
        <v>5812184</v>
      </c>
      <c r="C67" s="191">
        <v>5906850</v>
      </c>
      <c r="D67" s="191">
        <v>-94666</v>
      </c>
      <c r="E67" s="191">
        <v>3126363</v>
      </c>
      <c r="F67" s="191">
        <v>2685821</v>
      </c>
      <c r="G67" s="154"/>
    </row>
    <row r="68" spans="1:7">
      <c r="A68" s="192" t="s">
        <v>361</v>
      </c>
      <c r="B68" s="191">
        <v>-6558961</v>
      </c>
      <c r="C68" s="191">
        <v>-6573528</v>
      </c>
      <c r="D68" s="191">
        <v>14567</v>
      </c>
      <c r="E68" s="191">
        <v>-2960247</v>
      </c>
      <c r="F68" s="191">
        <v>-3598714</v>
      </c>
      <c r="G68" s="154"/>
    </row>
    <row r="69" spans="1:7">
      <c r="A69" s="192" t="s">
        <v>362</v>
      </c>
      <c r="B69" s="191">
        <v>-27013182</v>
      </c>
      <c r="C69" s="191">
        <v>-27017342</v>
      </c>
      <c r="D69" s="191">
        <v>4160</v>
      </c>
      <c r="E69" s="191">
        <v>-30788370</v>
      </c>
      <c r="F69" s="191">
        <v>3775188</v>
      </c>
      <c r="G69" s="154"/>
    </row>
    <row r="70" spans="1:7">
      <c r="A70" s="192" t="s">
        <v>363</v>
      </c>
      <c r="B70" s="191">
        <v>94465688</v>
      </c>
      <c r="C70" s="191">
        <v>94932980</v>
      </c>
      <c r="D70" s="191">
        <v>-467292</v>
      </c>
      <c r="E70" s="191">
        <v>103778163</v>
      </c>
      <c r="F70" s="191">
        <v>-9312475</v>
      </c>
      <c r="G70" s="154"/>
    </row>
    <row r="71" spans="1:7">
      <c r="A71" s="192" t="s">
        <v>364</v>
      </c>
      <c r="B71" s="191">
        <v>-4604683</v>
      </c>
      <c r="C71" s="191">
        <v>-4611469</v>
      </c>
      <c r="D71" s="191">
        <v>6786</v>
      </c>
      <c r="E71" s="191">
        <v>-682296</v>
      </c>
      <c r="F71" s="191">
        <v>-3922387</v>
      </c>
      <c r="G71" s="154"/>
    </row>
    <row r="72" spans="1:7">
      <c r="A72" s="192" t="s">
        <v>365</v>
      </c>
      <c r="B72" s="191">
        <v>53969701</v>
      </c>
      <c r="C72" s="191">
        <v>54079979</v>
      </c>
      <c r="D72" s="191">
        <v>-110278</v>
      </c>
      <c r="E72" s="191">
        <v>57154542</v>
      </c>
      <c r="F72" s="191">
        <v>-3184841</v>
      </c>
      <c r="G72" s="154"/>
    </row>
    <row r="73" spans="1:7">
      <c r="A73" s="192" t="s">
        <v>366</v>
      </c>
      <c r="B73" s="191">
        <v>16955055</v>
      </c>
      <c r="C73" s="191">
        <v>16994141</v>
      </c>
      <c r="D73" s="191">
        <v>-39086</v>
      </c>
      <c r="E73" s="191">
        <v>12467638</v>
      </c>
      <c r="F73" s="191">
        <v>4487417</v>
      </c>
      <c r="G73" s="154"/>
    </row>
    <row r="74" spans="1:7">
      <c r="A74" s="192" t="s">
        <v>367</v>
      </c>
      <c r="B74" s="191">
        <v>11823293</v>
      </c>
      <c r="C74" s="191">
        <v>11884947</v>
      </c>
      <c r="D74" s="191">
        <v>-61654</v>
      </c>
      <c r="E74" s="191">
        <v>12588725</v>
      </c>
      <c r="F74" s="191">
        <v>-765432</v>
      </c>
      <c r="G74" s="154"/>
    </row>
    <row r="75" spans="1:7">
      <c r="A75" s="192" t="s">
        <v>368</v>
      </c>
      <c r="B75" s="191">
        <v>106051</v>
      </c>
      <c r="C75" s="191">
        <v>150125</v>
      </c>
      <c r="D75" s="191">
        <v>-44074</v>
      </c>
      <c r="E75" s="191">
        <v>-5210174</v>
      </c>
      <c r="F75" s="191">
        <v>5316225</v>
      </c>
      <c r="G75" s="154"/>
    </row>
    <row r="76" spans="1:7">
      <c r="A76" s="192" t="s">
        <v>369</v>
      </c>
      <c r="B76" s="191">
        <v>16557971</v>
      </c>
      <c r="C76" s="191">
        <v>16643550</v>
      </c>
      <c r="D76" s="191">
        <v>-85579</v>
      </c>
      <c r="E76" s="191">
        <v>17752142</v>
      </c>
      <c r="F76" s="191">
        <v>-1194171</v>
      </c>
      <c r="G76" s="154"/>
    </row>
    <row r="77" spans="1:7">
      <c r="A77" s="192" t="s">
        <v>370</v>
      </c>
      <c r="B77" s="191">
        <v>31575863</v>
      </c>
      <c r="C77" s="191">
        <v>31491309</v>
      </c>
      <c r="D77" s="191">
        <v>84554</v>
      </c>
      <c r="E77" s="191">
        <v>26559147</v>
      </c>
      <c r="F77" s="191">
        <v>5016716</v>
      </c>
      <c r="G77" s="154"/>
    </row>
    <row r="78" spans="1:7" ht="26.4">
      <c r="A78" s="190" t="s">
        <v>951</v>
      </c>
      <c r="B78" s="191">
        <v>-4273431</v>
      </c>
      <c r="C78" s="191">
        <v>-4311402</v>
      </c>
      <c r="D78" s="191">
        <v>37971</v>
      </c>
      <c r="E78" s="191">
        <v>-10590341</v>
      </c>
      <c r="F78" s="191">
        <v>6316910</v>
      </c>
      <c r="G78" s="154"/>
    </row>
    <row r="79" spans="1:7">
      <c r="A79" s="192" t="s">
        <v>373</v>
      </c>
      <c r="B79" s="191">
        <v>-12325470</v>
      </c>
      <c r="C79" s="191">
        <v>-12335387</v>
      </c>
      <c r="D79" s="191">
        <v>9917</v>
      </c>
      <c r="E79" s="191">
        <v>-12303225</v>
      </c>
      <c r="F79" s="191">
        <v>-22245</v>
      </c>
      <c r="G79" s="154"/>
    </row>
    <row r="80" spans="1:7">
      <c r="A80" s="192" t="s">
        <v>374</v>
      </c>
      <c r="B80" s="191">
        <v>32701961</v>
      </c>
      <c r="C80" s="191">
        <v>32803850</v>
      </c>
      <c r="D80" s="191">
        <v>-101889</v>
      </c>
      <c r="E80" s="191">
        <v>38858655</v>
      </c>
      <c r="F80" s="191">
        <v>-6156694</v>
      </c>
      <c r="G80" s="154"/>
    </row>
    <row r="81" spans="1:7">
      <c r="A81" s="192" t="s">
        <v>375</v>
      </c>
      <c r="B81" s="191">
        <v>-22246</v>
      </c>
      <c r="C81" s="191">
        <v>9490</v>
      </c>
      <c r="D81" s="191">
        <v>-31736</v>
      </c>
      <c r="E81" s="191">
        <v>-1904370</v>
      </c>
      <c r="F81" s="191">
        <v>1882124</v>
      </c>
      <c r="G81" s="154"/>
    </row>
    <row r="82" spans="1:7">
      <c r="A82" s="192" t="s">
        <v>376</v>
      </c>
      <c r="B82" s="191">
        <v>25434558</v>
      </c>
      <c r="C82" s="191">
        <v>25482314</v>
      </c>
      <c r="D82" s="191">
        <v>-47756</v>
      </c>
      <c r="E82" s="191">
        <v>23713250</v>
      </c>
      <c r="F82" s="191">
        <v>1721308</v>
      </c>
      <c r="G82" s="154"/>
    </row>
    <row r="83" spans="1:7">
      <c r="A83" s="192" t="s">
        <v>377</v>
      </c>
      <c r="B83" s="191">
        <v>-3768139</v>
      </c>
      <c r="C83" s="191">
        <v>-3741074</v>
      </c>
      <c r="D83" s="191">
        <v>-27065</v>
      </c>
      <c r="E83" s="191">
        <v>-2831543</v>
      </c>
      <c r="F83" s="191">
        <v>-936596</v>
      </c>
      <c r="G83" s="154"/>
    </row>
    <row r="84" spans="1:7">
      <c r="A84" s="192" t="s">
        <v>378</v>
      </c>
      <c r="B84" s="191">
        <v>55061177</v>
      </c>
      <c r="C84" s="191">
        <v>54845962</v>
      </c>
      <c r="D84" s="191">
        <v>215215</v>
      </c>
      <c r="E84" s="191">
        <v>56147765</v>
      </c>
      <c r="F84" s="191">
        <v>-1086588</v>
      </c>
      <c r="G84" s="154"/>
    </row>
    <row r="85" spans="1:7">
      <c r="A85" s="192" t="s">
        <v>379</v>
      </c>
      <c r="B85" s="191">
        <v>-10782429</v>
      </c>
      <c r="C85" s="191">
        <v>-10732740</v>
      </c>
      <c r="D85" s="191">
        <v>-49689</v>
      </c>
      <c r="E85" s="191">
        <v>-15169450</v>
      </c>
      <c r="F85" s="191">
        <v>4387021</v>
      </c>
      <c r="G85" s="154"/>
    </row>
    <row r="86" spans="1:7" ht="26.4">
      <c r="A86" s="190" t="s">
        <v>952</v>
      </c>
      <c r="B86" s="191">
        <v>8579889</v>
      </c>
      <c r="C86" s="191">
        <v>8615872</v>
      </c>
      <c r="D86" s="191">
        <v>-35983</v>
      </c>
      <c r="E86" s="191">
        <v>16876110</v>
      </c>
      <c r="F86" s="191">
        <v>-8296221</v>
      </c>
      <c r="G86" s="154"/>
    </row>
    <row r="87" spans="1:7">
      <c r="A87" s="192" t="s">
        <v>382</v>
      </c>
      <c r="B87" s="191">
        <v>14262690</v>
      </c>
      <c r="C87" s="191">
        <v>14239748</v>
      </c>
      <c r="D87" s="191">
        <v>22942</v>
      </c>
      <c r="E87" s="191">
        <v>16332192</v>
      </c>
      <c r="F87" s="191">
        <v>-2069502</v>
      </c>
      <c r="G87" s="154"/>
    </row>
    <row r="88" spans="1:7">
      <c r="A88" s="192" t="s">
        <v>383</v>
      </c>
      <c r="B88" s="191">
        <v>41731576</v>
      </c>
      <c r="C88" s="191">
        <v>41792116</v>
      </c>
      <c r="D88" s="191">
        <v>-60540</v>
      </c>
      <c r="E88" s="191">
        <v>35657514</v>
      </c>
      <c r="F88" s="191">
        <v>6074062</v>
      </c>
      <c r="G88" s="154"/>
    </row>
    <row r="89" spans="1:7">
      <c r="A89" s="192" t="s">
        <v>384</v>
      </c>
      <c r="B89" s="191">
        <v>5996437</v>
      </c>
      <c r="C89" s="191">
        <v>5987151</v>
      </c>
      <c r="D89" s="191">
        <v>9286</v>
      </c>
      <c r="E89" s="191">
        <v>4907383</v>
      </c>
      <c r="F89" s="191">
        <v>1089054</v>
      </c>
      <c r="G89" s="154"/>
    </row>
    <row r="90" spans="1:7">
      <c r="A90" s="192" t="s">
        <v>385</v>
      </c>
      <c r="B90" s="191">
        <v>130305425</v>
      </c>
      <c r="C90" s="191">
        <v>130578258</v>
      </c>
      <c r="D90" s="191">
        <v>-272833</v>
      </c>
      <c r="E90" s="191">
        <v>145781000</v>
      </c>
      <c r="F90" s="191">
        <v>-15475575</v>
      </c>
      <c r="G90" s="154"/>
    </row>
    <row r="91" spans="1:7">
      <c r="A91" s="192" t="s">
        <v>386</v>
      </c>
      <c r="B91" s="191">
        <v>25129638</v>
      </c>
      <c r="C91" s="191">
        <v>25177315</v>
      </c>
      <c r="D91" s="191">
        <v>-47677</v>
      </c>
      <c r="E91" s="191">
        <v>22679212</v>
      </c>
      <c r="F91" s="191">
        <v>2450426</v>
      </c>
      <c r="G91" s="154"/>
    </row>
    <row r="92" spans="1:7">
      <c r="A92" s="192" t="s">
        <v>387</v>
      </c>
      <c r="B92" s="191">
        <v>13496783</v>
      </c>
      <c r="C92" s="191">
        <v>13548038</v>
      </c>
      <c r="D92" s="191">
        <v>-51255</v>
      </c>
      <c r="E92" s="191">
        <v>10447306</v>
      </c>
      <c r="F92" s="191">
        <v>3049477</v>
      </c>
      <c r="G92" s="154"/>
    </row>
    <row r="93" spans="1:7">
      <c r="A93" s="192" t="s">
        <v>388</v>
      </c>
      <c r="B93" s="191">
        <v>35072755</v>
      </c>
      <c r="C93" s="191">
        <v>35146800</v>
      </c>
      <c r="D93" s="191">
        <v>-74045</v>
      </c>
      <c r="E93" s="191">
        <v>27721572</v>
      </c>
      <c r="F93" s="191">
        <v>7351183</v>
      </c>
      <c r="G93" s="154"/>
    </row>
    <row r="94" spans="1:7">
      <c r="A94" s="192" t="s">
        <v>389</v>
      </c>
      <c r="B94" s="191">
        <v>-6138447</v>
      </c>
      <c r="C94" s="191">
        <v>-6059628</v>
      </c>
      <c r="D94" s="191">
        <v>-78819</v>
      </c>
      <c r="E94" s="191">
        <v>-2651536</v>
      </c>
      <c r="F94" s="191">
        <v>-3486911</v>
      </c>
      <c r="G94" s="154"/>
    </row>
    <row r="95" spans="1:7">
      <c r="A95" s="192" t="s">
        <v>390</v>
      </c>
      <c r="B95" s="191">
        <v>-2398920</v>
      </c>
      <c r="C95" s="191">
        <v>-7027426</v>
      </c>
      <c r="D95" s="191">
        <v>4628506</v>
      </c>
      <c r="E95" s="191">
        <v>-4053827</v>
      </c>
      <c r="F95" s="191">
        <v>1654907</v>
      </c>
      <c r="G95" s="154"/>
    </row>
    <row r="96" spans="1:7">
      <c r="A96" s="192" t="s">
        <v>391</v>
      </c>
      <c r="B96" s="191">
        <v>21599086</v>
      </c>
      <c r="C96" s="191">
        <v>21655500</v>
      </c>
      <c r="D96" s="191">
        <v>-56414</v>
      </c>
      <c r="E96" s="191">
        <v>19258944</v>
      </c>
      <c r="F96" s="191">
        <v>2340142</v>
      </c>
      <c r="G96" s="154"/>
    </row>
    <row r="97" spans="1:7">
      <c r="A97" s="192" t="s">
        <v>392</v>
      </c>
      <c r="B97" s="191">
        <v>43654588</v>
      </c>
      <c r="C97" s="191">
        <v>43790804</v>
      </c>
      <c r="D97" s="191">
        <v>-136216</v>
      </c>
      <c r="E97" s="191">
        <v>46143840</v>
      </c>
      <c r="F97" s="191">
        <v>-2489252</v>
      </c>
      <c r="G97" s="154"/>
    </row>
    <row r="98" spans="1:7" ht="26.4">
      <c r="A98" s="190" t="s">
        <v>953</v>
      </c>
      <c r="B98" s="191">
        <v>3271019</v>
      </c>
      <c r="C98" s="191">
        <v>3453446</v>
      </c>
      <c r="D98" s="191">
        <v>-182427</v>
      </c>
      <c r="E98" s="191">
        <v>4620738</v>
      </c>
      <c r="F98" s="191">
        <v>-1349719</v>
      </c>
      <c r="G98" s="154"/>
    </row>
    <row r="99" spans="1:7" ht="26.4">
      <c r="A99" s="190" t="s">
        <v>954</v>
      </c>
      <c r="B99" s="191">
        <v>50035900</v>
      </c>
      <c r="C99" s="191">
        <v>50155747</v>
      </c>
      <c r="D99" s="191">
        <v>-119847</v>
      </c>
      <c r="E99" s="191">
        <v>55586794</v>
      </c>
      <c r="F99" s="191">
        <v>-5550894</v>
      </c>
      <c r="G99" s="154"/>
    </row>
    <row r="100" spans="1:7">
      <c r="A100" s="192" t="s">
        <v>397</v>
      </c>
      <c r="B100" s="191">
        <v>53392105</v>
      </c>
      <c r="C100" s="191">
        <v>53619077</v>
      </c>
      <c r="D100" s="191">
        <v>-226972</v>
      </c>
      <c r="E100" s="191">
        <v>59326320</v>
      </c>
      <c r="F100" s="191">
        <v>-5934215</v>
      </c>
      <c r="G100" s="154"/>
    </row>
    <row r="101" spans="1:7">
      <c r="A101" s="192" t="s">
        <v>398</v>
      </c>
      <c r="B101" s="191">
        <v>6369495</v>
      </c>
      <c r="C101" s="191">
        <v>6411262</v>
      </c>
      <c r="D101" s="191">
        <v>-41767</v>
      </c>
      <c r="E101" s="191">
        <v>5382430</v>
      </c>
      <c r="F101" s="191">
        <v>987065</v>
      </c>
      <c r="G101" s="154"/>
    </row>
    <row r="102" spans="1:7">
      <c r="A102" s="192" t="s">
        <v>399</v>
      </c>
      <c r="B102" s="191">
        <v>3001027</v>
      </c>
      <c r="C102" s="191">
        <v>2927559</v>
      </c>
      <c r="D102" s="191">
        <v>73468</v>
      </c>
      <c r="E102" s="191">
        <v>6310026</v>
      </c>
      <c r="F102" s="191">
        <v>-3308999</v>
      </c>
      <c r="G102" s="154"/>
    </row>
    <row r="103" spans="1:7">
      <c r="A103" s="192" t="s">
        <v>400</v>
      </c>
      <c r="B103" s="191">
        <v>7877649</v>
      </c>
      <c r="C103" s="191">
        <v>7934461</v>
      </c>
      <c r="D103" s="191">
        <v>-56812</v>
      </c>
      <c r="E103" s="191">
        <v>5169575</v>
      </c>
      <c r="F103" s="191">
        <v>2708074</v>
      </c>
      <c r="G103" s="154"/>
    </row>
    <row r="104" spans="1:7" ht="26.4">
      <c r="A104" s="190" t="s">
        <v>955</v>
      </c>
      <c r="B104" s="191">
        <v>-23068166</v>
      </c>
      <c r="C104" s="191">
        <v>-23033183</v>
      </c>
      <c r="D104" s="191">
        <v>-34983</v>
      </c>
      <c r="E104" s="191">
        <v>-22477121</v>
      </c>
      <c r="F104" s="191">
        <v>-591045</v>
      </c>
      <c r="G104" s="154"/>
    </row>
    <row r="105" spans="1:7">
      <c r="A105" s="192" t="s">
        <v>403</v>
      </c>
      <c r="B105" s="191">
        <v>-2662862</v>
      </c>
      <c r="C105" s="191">
        <v>-2625445</v>
      </c>
      <c r="D105" s="191">
        <v>-37417</v>
      </c>
      <c r="E105" s="191">
        <v>-8500116</v>
      </c>
      <c r="F105" s="191">
        <v>5837254</v>
      </c>
      <c r="G105" s="154"/>
    </row>
    <row r="106" spans="1:7">
      <c r="A106" s="192" t="s">
        <v>404</v>
      </c>
      <c r="B106" s="191">
        <v>-42433835</v>
      </c>
      <c r="C106" s="191">
        <v>-42395898</v>
      </c>
      <c r="D106" s="191">
        <v>-37937</v>
      </c>
      <c r="E106" s="191">
        <v>-40121760</v>
      </c>
      <c r="F106" s="191">
        <v>-2312075</v>
      </c>
      <c r="G106" s="154"/>
    </row>
    <row r="107" spans="1:7">
      <c r="A107" s="192" t="s">
        <v>405</v>
      </c>
      <c r="B107" s="191">
        <v>-24682169</v>
      </c>
      <c r="C107" s="191">
        <v>-24700632</v>
      </c>
      <c r="D107" s="191">
        <v>18463</v>
      </c>
      <c r="E107" s="191">
        <v>-26742772</v>
      </c>
      <c r="F107" s="191">
        <v>2060603</v>
      </c>
      <c r="G107" s="154"/>
    </row>
    <row r="108" spans="1:7">
      <c r="A108" s="192" t="s">
        <v>406</v>
      </c>
      <c r="B108" s="191">
        <v>57312894</v>
      </c>
      <c r="C108" s="191">
        <v>57175839</v>
      </c>
      <c r="D108" s="191">
        <v>137055</v>
      </c>
      <c r="E108" s="191">
        <v>58757802</v>
      </c>
      <c r="F108" s="191">
        <v>-1444908</v>
      </c>
      <c r="G108" s="154"/>
    </row>
    <row r="109" spans="1:7">
      <c r="A109" s="192" t="s">
        <v>407</v>
      </c>
      <c r="B109" s="191">
        <v>-206420457</v>
      </c>
      <c r="C109" s="191">
        <v>-206074054</v>
      </c>
      <c r="D109" s="191">
        <v>-346403</v>
      </c>
      <c r="E109" s="191">
        <v>-196533498</v>
      </c>
      <c r="F109" s="191">
        <v>-9886959</v>
      </c>
      <c r="G109" s="154"/>
    </row>
    <row r="110" spans="1:7">
      <c r="A110" s="192" t="s">
        <v>408</v>
      </c>
      <c r="B110" s="191">
        <v>71573334</v>
      </c>
      <c r="C110" s="191">
        <v>71761100</v>
      </c>
      <c r="D110" s="191">
        <v>-187766</v>
      </c>
      <c r="E110" s="191">
        <v>73954415</v>
      </c>
      <c r="F110" s="191">
        <v>-2381081</v>
      </c>
      <c r="G110" s="154"/>
    </row>
    <row r="111" spans="1:7">
      <c r="A111" s="192" t="s">
        <v>409</v>
      </c>
      <c r="B111" s="191">
        <v>-22657490</v>
      </c>
      <c r="C111" s="191">
        <v>-22583399</v>
      </c>
      <c r="D111" s="191">
        <v>-74091</v>
      </c>
      <c r="E111" s="191">
        <v>-20949989</v>
      </c>
      <c r="F111" s="191">
        <v>-1707501</v>
      </c>
      <c r="G111" s="154"/>
    </row>
    <row r="112" spans="1:7">
      <c r="A112" s="192" t="s">
        <v>410</v>
      </c>
      <c r="B112" s="191">
        <v>-10501995</v>
      </c>
      <c r="C112" s="191">
        <v>-10458321</v>
      </c>
      <c r="D112" s="191">
        <v>-43674</v>
      </c>
      <c r="E112" s="191">
        <v>-8085346</v>
      </c>
      <c r="F112" s="191">
        <v>-2416649</v>
      </c>
      <c r="G112" s="154"/>
    </row>
    <row r="113" spans="1:7">
      <c r="A113" s="192" t="s">
        <v>411</v>
      </c>
      <c r="B113" s="191">
        <v>-24517127</v>
      </c>
      <c r="C113" s="191">
        <v>-24479004</v>
      </c>
      <c r="D113" s="191">
        <v>-38123</v>
      </c>
      <c r="E113" s="191">
        <v>-22819731</v>
      </c>
      <c r="F113" s="191">
        <v>-1697396</v>
      </c>
      <c r="G113" s="154"/>
    </row>
    <row r="114" spans="1:7">
      <c r="A114" s="192" t="s">
        <v>412</v>
      </c>
      <c r="B114" s="191">
        <v>6360665</v>
      </c>
      <c r="C114" s="191">
        <v>6315205</v>
      </c>
      <c r="D114" s="191">
        <v>45460</v>
      </c>
      <c r="E114" s="191">
        <v>11809835</v>
      </c>
      <c r="F114" s="191">
        <v>-5449170</v>
      </c>
      <c r="G114" s="154"/>
    </row>
    <row r="115" spans="1:7">
      <c r="A115" s="192" t="s">
        <v>413</v>
      </c>
      <c r="B115" s="191">
        <v>68776134</v>
      </c>
      <c r="C115" s="191">
        <v>69048159</v>
      </c>
      <c r="D115" s="191">
        <v>-272025</v>
      </c>
      <c r="E115" s="191">
        <v>85055189</v>
      </c>
      <c r="F115" s="191">
        <v>-16279055</v>
      </c>
      <c r="G115" s="154"/>
    </row>
    <row r="116" spans="1:7">
      <c r="A116" s="192" t="s">
        <v>414</v>
      </c>
      <c r="B116" s="191">
        <v>-57758555</v>
      </c>
      <c r="C116" s="191">
        <v>-57803520</v>
      </c>
      <c r="D116" s="191">
        <v>44965</v>
      </c>
      <c r="E116" s="191">
        <v>-52345600</v>
      </c>
      <c r="F116" s="191">
        <v>-5412955</v>
      </c>
      <c r="G116" s="154"/>
    </row>
    <row r="117" spans="1:7">
      <c r="A117" s="192" t="s">
        <v>415</v>
      </c>
      <c r="B117" s="191">
        <v>-18685633</v>
      </c>
      <c r="C117" s="191">
        <v>-18553427</v>
      </c>
      <c r="D117" s="191">
        <v>-132206</v>
      </c>
      <c r="E117" s="191">
        <v>-19439155</v>
      </c>
      <c r="F117" s="191">
        <v>753522</v>
      </c>
      <c r="G117" s="154"/>
    </row>
    <row r="118" spans="1:7">
      <c r="A118" s="192" t="s">
        <v>416</v>
      </c>
      <c r="B118" s="191">
        <v>-59237018</v>
      </c>
      <c r="C118" s="191">
        <v>-59189561</v>
      </c>
      <c r="D118" s="191">
        <v>-47457</v>
      </c>
      <c r="E118" s="191">
        <v>-62237931</v>
      </c>
      <c r="F118" s="191">
        <v>3000913</v>
      </c>
      <c r="G118" s="154"/>
    </row>
    <row r="119" spans="1:7">
      <c r="A119" s="192" t="s">
        <v>417</v>
      </c>
      <c r="B119" s="191">
        <v>19329570</v>
      </c>
      <c r="C119" s="191">
        <v>19063913</v>
      </c>
      <c r="D119" s="191">
        <v>265657</v>
      </c>
      <c r="E119" s="191">
        <v>-1593031</v>
      </c>
      <c r="F119" s="191">
        <v>20922601</v>
      </c>
      <c r="G119" s="154"/>
    </row>
    <row r="120" spans="1:7">
      <c r="A120" s="192" t="s">
        <v>418</v>
      </c>
      <c r="B120" s="191">
        <v>-211554582</v>
      </c>
      <c r="C120" s="191">
        <v>-210605267</v>
      </c>
      <c r="D120" s="191">
        <v>-949315</v>
      </c>
      <c r="E120" s="191">
        <v>-212421392</v>
      </c>
      <c r="F120" s="191">
        <v>866810</v>
      </c>
      <c r="G120" s="154"/>
    </row>
    <row r="121" spans="1:7">
      <c r="A121" s="192" t="s">
        <v>419</v>
      </c>
      <c r="B121" s="191">
        <v>-17473808</v>
      </c>
      <c r="C121" s="191">
        <v>-17440596</v>
      </c>
      <c r="D121" s="191">
        <v>-33212</v>
      </c>
      <c r="E121" s="191">
        <v>-17107169</v>
      </c>
      <c r="F121" s="191">
        <v>-366639</v>
      </c>
      <c r="G121" s="154"/>
    </row>
    <row r="122" spans="1:7">
      <c r="A122" s="192" t="s">
        <v>420</v>
      </c>
      <c r="B122" s="191">
        <v>-17527837</v>
      </c>
      <c r="C122" s="191">
        <v>-17512208</v>
      </c>
      <c r="D122" s="191">
        <v>-15629</v>
      </c>
      <c r="E122" s="191">
        <v>-17906731</v>
      </c>
      <c r="F122" s="191">
        <v>378894</v>
      </c>
      <c r="G122" s="154"/>
    </row>
    <row r="123" spans="1:7">
      <c r="A123" s="192" t="s">
        <v>421</v>
      </c>
      <c r="B123" s="191">
        <v>316300</v>
      </c>
      <c r="C123" s="191">
        <v>374488</v>
      </c>
      <c r="D123" s="191">
        <v>-58188</v>
      </c>
      <c r="E123" s="191">
        <v>7585096</v>
      </c>
      <c r="F123" s="191">
        <v>-7268796</v>
      </c>
      <c r="G123" s="154"/>
    </row>
    <row r="124" spans="1:7">
      <c r="A124" s="192" t="s">
        <v>422</v>
      </c>
      <c r="B124" s="191">
        <v>-4842861</v>
      </c>
      <c r="C124" s="191">
        <v>-4783881</v>
      </c>
      <c r="D124" s="191">
        <v>-58980</v>
      </c>
      <c r="E124" s="191">
        <v>-6029740</v>
      </c>
      <c r="F124" s="191">
        <v>1186879</v>
      </c>
      <c r="G124" s="154"/>
    </row>
    <row r="125" spans="1:7">
      <c r="A125" s="192" t="s">
        <v>423</v>
      </c>
      <c r="B125" s="191">
        <v>-27273180</v>
      </c>
      <c r="C125" s="191">
        <v>-27236550</v>
      </c>
      <c r="D125" s="191">
        <v>-36630</v>
      </c>
      <c r="E125" s="191">
        <v>-30036145</v>
      </c>
      <c r="F125" s="191">
        <v>2762965</v>
      </c>
      <c r="G125" s="154"/>
    </row>
    <row r="126" spans="1:7">
      <c r="A126" s="192" t="s">
        <v>424</v>
      </c>
      <c r="B126" s="191">
        <v>-51259581</v>
      </c>
      <c r="C126" s="191">
        <v>-51206800</v>
      </c>
      <c r="D126" s="191">
        <v>-52781</v>
      </c>
      <c r="E126" s="191">
        <v>-52641243</v>
      </c>
      <c r="F126" s="191">
        <v>1381662</v>
      </c>
      <c r="G126" s="154"/>
    </row>
    <row r="127" spans="1:7">
      <c r="A127" s="192" t="s">
        <v>425</v>
      </c>
      <c r="B127" s="191">
        <v>-8967295</v>
      </c>
      <c r="C127" s="191">
        <v>-8927890</v>
      </c>
      <c r="D127" s="191">
        <v>-39405</v>
      </c>
      <c r="E127" s="191">
        <v>-3313187</v>
      </c>
      <c r="F127" s="191">
        <v>-5654108</v>
      </c>
      <c r="G127" s="154"/>
    </row>
    <row r="128" spans="1:7">
      <c r="A128" s="192" t="s">
        <v>426</v>
      </c>
      <c r="B128" s="191">
        <v>-49745030</v>
      </c>
      <c r="C128" s="191">
        <v>-49696107</v>
      </c>
      <c r="D128" s="191">
        <v>-48923</v>
      </c>
      <c r="E128" s="191">
        <v>-47717485</v>
      </c>
      <c r="F128" s="191">
        <v>-2027545</v>
      </c>
      <c r="G128" s="154"/>
    </row>
    <row r="129" spans="1:7">
      <c r="A129" s="192" t="s">
        <v>427</v>
      </c>
      <c r="B129" s="191">
        <v>-3137160</v>
      </c>
      <c r="C129" s="191">
        <v>-3101345</v>
      </c>
      <c r="D129" s="191">
        <v>-35815</v>
      </c>
      <c r="E129" s="191">
        <v>-3992196</v>
      </c>
      <c r="F129" s="191">
        <v>855036</v>
      </c>
      <c r="G129" s="154"/>
    </row>
    <row r="130" spans="1:7">
      <c r="A130" s="192" t="s">
        <v>428</v>
      </c>
      <c r="B130" s="191">
        <v>-13361553</v>
      </c>
      <c r="C130" s="191">
        <v>-13229451</v>
      </c>
      <c r="D130" s="191">
        <v>-132102</v>
      </c>
      <c r="E130" s="191">
        <v>-14056603</v>
      </c>
      <c r="F130" s="191">
        <v>695050</v>
      </c>
      <c r="G130" s="154"/>
    </row>
    <row r="131" spans="1:7">
      <c r="A131" s="192" t="s">
        <v>429</v>
      </c>
      <c r="B131" s="191">
        <v>-91930609</v>
      </c>
      <c r="C131" s="191">
        <v>-91863037</v>
      </c>
      <c r="D131" s="191">
        <v>-67572</v>
      </c>
      <c r="E131" s="191">
        <v>-94098549</v>
      </c>
      <c r="F131" s="191">
        <v>2167940</v>
      </c>
      <c r="G131" s="154"/>
    </row>
    <row r="132" spans="1:7">
      <c r="A132" s="192" t="s">
        <v>430</v>
      </c>
      <c r="B132" s="191">
        <v>-3152061</v>
      </c>
      <c r="C132" s="191">
        <v>-3058852</v>
      </c>
      <c r="D132" s="191">
        <v>-93209</v>
      </c>
      <c r="E132" s="191">
        <v>-12794546</v>
      </c>
      <c r="F132" s="191">
        <v>9642485</v>
      </c>
      <c r="G132" s="154"/>
    </row>
    <row r="133" spans="1:7">
      <c r="A133" s="192" t="s">
        <v>431</v>
      </c>
      <c r="B133" s="191">
        <v>-20465118</v>
      </c>
      <c r="C133" s="191">
        <v>-20426239</v>
      </c>
      <c r="D133" s="191">
        <v>-38879</v>
      </c>
      <c r="E133" s="191">
        <v>-16883254</v>
      </c>
      <c r="F133" s="191">
        <v>-3581864</v>
      </c>
      <c r="G133" s="154"/>
    </row>
    <row r="134" spans="1:7">
      <c r="A134" s="192" t="s">
        <v>432</v>
      </c>
      <c r="B134" s="191">
        <v>-4279024</v>
      </c>
      <c r="C134" s="191">
        <v>-4373176</v>
      </c>
      <c r="D134" s="191">
        <v>94152</v>
      </c>
      <c r="E134" s="191">
        <v>-6209664</v>
      </c>
      <c r="F134" s="191">
        <v>1930640</v>
      </c>
      <c r="G134" s="154"/>
    </row>
    <row r="135" spans="1:7">
      <c r="A135" s="192" t="s">
        <v>433</v>
      </c>
      <c r="B135" s="191">
        <v>-15083385</v>
      </c>
      <c r="C135" s="191">
        <v>-15102793</v>
      </c>
      <c r="D135" s="191">
        <v>19408</v>
      </c>
      <c r="E135" s="191">
        <v>-11355302</v>
      </c>
      <c r="F135" s="191">
        <v>-3728083</v>
      </c>
      <c r="G135" s="154"/>
    </row>
    <row r="136" spans="1:7">
      <c r="A136" s="192" t="s">
        <v>434</v>
      </c>
      <c r="B136" s="191">
        <v>6478179</v>
      </c>
      <c r="C136" s="191">
        <v>6525631</v>
      </c>
      <c r="D136" s="191">
        <v>-47452</v>
      </c>
      <c r="E136" s="191">
        <v>4313723</v>
      </c>
      <c r="F136" s="191">
        <v>2164456</v>
      </c>
      <c r="G136" s="154"/>
    </row>
    <row r="137" spans="1:7" ht="26.4">
      <c r="A137" s="190" t="s">
        <v>956</v>
      </c>
      <c r="B137" s="191">
        <v>18467840</v>
      </c>
      <c r="C137" s="191">
        <v>18606147</v>
      </c>
      <c r="D137" s="191">
        <v>-138307</v>
      </c>
      <c r="E137" s="191">
        <v>18707606</v>
      </c>
      <c r="F137" s="191">
        <v>-239766</v>
      </c>
      <c r="G137" s="154"/>
    </row>
    <row r="138" spans="1:7">
      <c r="A138" s="192" t="s">
        <v>437</v>
      </c>
      <c r="B138" s="191">
        <v>-12650167</v>
      </c>
      <c r="C138" s="191">
        <v>-12840708</v>
      </c>
      <c r="D138" s="191">
        <v>190541</v>
      </c>
      <c r="E138" s="191">
        <v>-1338656</v>
      </c>
      <c r="F138" s="191">
        <v>-11311511</v>
      </c>
      <c r="G138" s="154"/>
    </row>
    <row r="139" spans="1:7">
      <c r="A139" s="192" t="s">
        <v>438</v>
      </c>
      <c r="B139" s="191">
        <v>-11050141</v>
      </c>
      <c r="C139" s="191">
        <v>-11023327</v>
      </c>
      <c r="D139" s="191">
        <v>-26814</v>
      </c>
      <c r="E139" s="191">
        <v>-10721874</v>
      </c>
      <c r="F139" s="191">
        <v>-328267</v>
      </c>
      <c r="G139" s="154"/>
    </row>
    <row r="140" spans="1:7">
      <c r="A140" s="192" t="s">
        <v>439</v>
      </c>
      <c r="B140" s="191">
        <v>1044501</v>
      </c>
      <c r="C140" s="191">
        <v>1306707</v>
      </c>
      <c r="D140" s="191">
        <v>-262206</v>
      </c>
      <c r="E140" s="191">
        <v>-7780077</v>
      </c>
      <c r="F140" s="191">
        <v>8824578</v>
      </c>
      <c r="G140" s="154"/>
    </row>
    <row r="141" spans="1:7">
      <c r="A141" s="192" t="s">
        <v>440</v>
      </c>
      <c r="B141" s="191">
        <v>-3253952</v>
      </c>
      <c r="C141" s="191">
        <v>-3306784</v>
      </c>
      <c r="D141" s="191">
        <v>52832</v>
      </c>
      <c r="E141" s="191">
        <v>1043759</v>
      </c>
      <c r="F141" s="191">
        <v>-4297711</v>
      </c>
      <c r="G141" s="154"/>
    </row>
    <row r="142" spans="1:7">
      <c r="A142" s="192" t="s">
        <v>441</v>
      </c>
      <c r="B142" s="191">
        <v>-66487971</v>
      </c>
      <c r="C142" s="191">
        <v>-66591517</v>
      </c>
      <c r="D142" s="191">
        <v>103546</v>
      </c>
      <c r="E142" s="191">
        <v>-57285440</v>
      </c>
      <c r="F142" s="191">
        <v>-9202531</v>
      </c>
      <c r="G142" s="154"/>
    </row>
    <row r="143" spans="1:7" ht="26.4">
      <c r="A143" s="190" t="s">
        <v>957</v>
      </c>
      <c r="B143" s="191">
        <v>4298726</v>
      </c>
      <c r="C143" s="191">
        <v>4399819</v>
      </c>
      <c r="D143" s="191">
        <v>-101093</v>
      </c>
      <c r="E143" s="191">
        <v>1438603</v>
      </c>
      <c r="F143" s="191">
        <v>2860123</v>
      </c>
      <c r="G143" s="154"/>
    </row>
    <row r="144" spans="1:7">
      <c r="A144" s="192" t="s">
        <v>444</v>
      </c>
      <c r="B144" s="191">
        <v>57705320</v>
      </c>
      <c r="C144" s="191">
        <v>57565625</v>
      </c>
      <c r="D144" s="191">
        <v>139695</v>
      </c>
      <c r="E144" s="191">
        <v>52469058</v>
      </c>
      <c r="F144" s="191">
        <v>5236262</v>
      </c>
      <c r="G144" s="154"/>
    </row>
    <row r="145" spans="1:7">
      <c r="A145" s="192" t="s">
        <v>445</v>
      </c>
      <c r="B145" s="191">
        <v>-360396</v>
      </c>
      <c r="C145" s="191">
        <v>-334349</v>
      </c>
      <c r="D145" s="191">
        <v>-26047</v>
      </c>
      <c r="E145" s="191">
        <v>-1874265</v>
      </c>
      <c r="F145" s="191">
        <v>1513869</v>
      </c>
      <c r="G145" s="154"/>
    </row>
    <row r="146" spans="1:7">
      <c r="A146" s="192" t="s">
        <v>446</v>
      </c>
      <c r="B146" s="191">
        <v>1941376</v>
      </c>
      <c r="C146" s="191">
        <v>1968612</v>
      </c>
      <c r="D146" s="191">
        <v>-27236</v>
      </c>
      <c r="E146" s="191">
        <v>-2365249</v>
      </c>
      <c r="F146" s="191">
        <v>4306625</v>
      </c>
      <c r="G146" s="154"/>
    </row>
    <row r="147" spans="1:7">
      <c r="A147" s="192" t="s">
        <v>447</v>
      </c>
      <c r="B147" s="191">
        <v>-13277145</v>
      </c>
      <c r="C147" s="191">
        <v>-12946871</v>
      </c>
      <c r="D147" s="191">
        <v>-330274</v>
      </c>
      <c r="E147" s="191">
        <v>-14654873</v>
      </c>
      <c r="F147" s="191">
        <v>1377728</v>
      </c>
      <c r="G147" s="154"/>
    </row>
    <row r="148" spans="1:7">
      <c r="A148" s="192" t="s">
        <v>448</v>
      </c>
      <c r="B148" s="191">
        <v>12755050</v>
      </c>
      <c r="C148" s="191">
        <v>12775730</v>
      </c>
      <c r="D148" s="191">
        <v>-20680</v>
      </c>
      <c r="E148" s="191">
        <v>14261868</v>
      </c>
      <c r="F148" s="191">
        <v>-1506818</v>
      </c>
      <c r="G148" s="154"/>
    </row>
    <row r="149" spans="1:7">
      <c r="A149" s="192" t="s">
        <v>449</v>
      </c>
      <c r="B149" s="191">
        <v>5429761</v>
      </c>
      <c r="C149" s="191">
        <v>5412230</v>
      </c>
      <c r="D149" s="191">
        <v>17531</v>
      </c>
      <c r="E149" s="191">
        <v>1583456</v>
      </c>
      <c r="F149" s="191">
        <v>3846305</v>
      </c>
      <c r="G149" s="154"/>
    </row>
    <row r="150" spans="1:7">
      <c r="A150" s="192" t="s">
        <v>450</v>
      </c>
      <c r="B150" s="191">
        <v>20280589</v>
      </c>
      <c r="C150" s="191">
        <v>20382722</v>
      </c>
      <c r="D150" s="191">
        <v>-102133</v>
      </c>
      <c r="E150" s="191">
        <v>14889281</v>
      </c>
      <c r="F150" s="191">
        <v>5391308</v>
      </c>
      <c r="G150" s="154"/>
    </row>
    <row r="151" spans="1:7">
      <c r="A151" s="192" t="s">
        <v>451</v>
      </c>
      <c r="B151" s="191">
        <v>-16522472</v>
      </c>
      <c r="C151" s="191">
        <v>-16507957</v>
      </c>
      <c r="D151" s="191">
        <v>-14515</v>
      </c>
      <c r="E151" s="191">
        <v>-10136609</v>
      </c>
      <c r="F151" s="191">
        <v>-6385863</v>
      </c>
      <c r="G151" s="154"/>
    </row>
    <row r="152" spans="1:7">
      <c r="A152" s="192" t="s">
        <v>452</v>
      </c>
      <c r="B152" s="191">
        <v>7440579</v>
      </c>
      <c r="C152" s="191">
        <v>7460047</v>
      </c>
      <c r="D152" s="191">
        <v>-19468</v>
      </c>
      <c r="E152" s="191">
        <v>9795347</v>
      </c>
      <c r="F152" s="191">
        <v>-2354768</v>
      </c>
      <c r="G152" s="154"/>
    </row>
    <row r="153" spans="1:7">
      <c r="A153" s="192" t="s">
        <v>453</v>
      </c>
      <c r="B153" s="191">
        <v>3016429</v>
      </c>
      <c r="C153" s="191">
        <v>3002465</v>
      </c>
      <c r="D153" s="191">
        <v>13964</v>
      </c>
      <c r="E153" s="191">
        <v>-329759</v>
      </c>
      <c r="F153" s="191">
        <v>3346188</v>
      </c>
      <c r="G153" s="154"/>
    </row>
    <row r="154" spans="1:7">
      <c r="A154" s="192" t="s">
        <v>454</v>
      </c>
      <c r="B154" s="191">
        <v>208546727</v>
      </c>
      <c r="C154" s="191">
        <v>210403817</v>
      </c>
      <c r="D154" s="191">
        <v>-1857090</v>
      </c>
      <c r="E154" s="191">
        <v>188402896</v>
      </c>
      <c r="F154" s="191">
        <v>20143831</v>
      </c>
      <c r="G154" s="154"/>
    </row>
    <row r="155" spans="1:7">
      <c r="A155" s="192" t="s">
        <v>455</v>
      </c>
      <c r="B155" s="191">
        <v>-119191</v>
      </c>
      <c r="C155" s="191">
        <v>-144062</v>
      </c>
      <c r="D155" s="191">
        <v>24871</v>
      </c>
      <c r="E155" s="191">
        <v>-5373236</v>
      </c>
      <c r="F155" s="191">
        <v>5254045</v>
      </c>
      <c r="G155" s="154"/>
    </row>
    <row r="156" spans="1:7">
      <c r="A156" s="192" t="s">
        <v>456</v>
      </c>
      <c r="B156" s="191">
        <v>-13681603</v>
      </c>
      <c r="C156" s="191">
        <v>-13660300</v>
      </c>
      <c r="D156" s="191">
        <v>-21303</v>
      </c>
      <c r="E156" s="191">
        <v>-13447667</v>
      </c>
      <c r="F156" s="191">
        <v>-233936</v>
      </c>
      <c r="G156" s="154"/>
    </row>
    <row r="157" spans="1:7">
      <c r="A157" s="192" t="s">
        <v>457</v>
      </c>
      <c r="B157" s="191">
        <v>-2217796</v>
      </c>
      <c r="C157" s="191">
        <v>-2194132</v>
      </c>
      <c r="D157" s="191">
        <v>-23664</v>
      </c>
      <c r="E157" s="191">
        <v>-1727335</v>
      </c>
      <c r="F157" s="191">
        <v>-490461</v>
      </c>
      <c r="G157" s="154"/>
    </row>
    <row r="158" spans="1:7">
      <c r="A158" s="192" t="s">
        <v>458</v>
      </c>
      <c r="B158" s="191">
        <v>-3878540</v>
      </c>
      <c r="C158" s="191">
        <v>-3762274</v>
      </c>
      <c r="D158" s="191">
        <v>-116266</v>
      </c>
      <c r="E158" s="191">
        <v>2088724</v>
      </c>
      <c r="F158" s="191">
        <v>-5967264</v>
      </c>
      <c r="G158" s="154"/>
    </row>
    <row r="159" spans="1:7">
      <c r="A159" s="192" t="s">
        <v>459</v>
      </c>
      <c r="B159" s="191">
        <v>-6694255</v>
      </c>
      <c r="C159" s="191">
        <v>-6679064</v>
      </c>
      <c r="D159" s="191">
        <v>-15191</v>
      </c>
      <c r="E159" s="191">
        <v>-8150598</v>
      </c>
      <c r="F159" s="191">
        <v>1456343</v>
      </c>
      <c r="G159" s="154"/>
    </row>
    <row r="160" spans="1:7">
      <c r="A160" s="192" t="s">
        <v>460</v>
      </c>
      <c r="B160" s="191">
        <v>-10482203</v>
      </c>
      <c r="C160" s="191">
        <v>-10332730</v>
      </c>
      <c r="D160" s="191">
        <v>-149473</v>
      </c>
      <c r="E160" s="191">
        <v>-7296628</v>
      </c>
      <c r="F160" s="191">
        <v>-3185575</v>
      </c>
      <c r="G160" s="154"/>
    </row>
    <row r="161" spans="1:7">
      <c r="A161" s="192" t="s">
        <v>461</v>
      </c>
      <c r="B161" s="191">
        <v>-21758002</v>
      </c>
      <c r="C161" s="191">
        <v>-21635167</v>
      </c>
      <c r="D161" s="191">
        <v>-122835</v>
      </c>
      <c r="E161" s="191">
        <v>-29877334</v>
      </c>
      <c r="F161" s="191">
        <v>8119332</v>
      </c>
      <c r="G161" s="154"/>
    </row>
    <row r="162" spans="1:7">
      <c r="A162" s="192" t="s">
        <v>462</v>
      </c>
      <c r="B162" s="191">
        <v>21076064</v>
      </c>
      <c r="C162" s="191">
        <v>21209910</v>
      </c>
      <c r="D162" s="191">
        <v>-133846</v>
      </c>
      <c r="E162" s="191">
        <v>13823004</v>
      </c>
      <c r="F162" s="191">
        <v>7253060</v>
      </c>
      <c r="G162" s="154"/>
    </row>
    <row r="163" spans="1:7">
      <c r="A163" s="192" t="s">
        <v>463</v>
      </c>
      <c r="B163" s="191">
        <v>716168</v>
      </c>
      <c r="C163" s="191">
        <v>759544</v>
      </c>
      <c r="D163" s="191">
        <v>-43376</v>
      </c>
      <c r="E163" s="191">
        <v>6942071</v>
      </c>
      <c r="F163" s="191">
        <v>-6225903</v>
      </c>
      <c r="G163" s="154"/>
    </row>
    <row r="164" spans="1:7">
      <c r="A164" s="192" t="s">
        <v>464</v>
      </c>
      <c r="B164" s="191">
        <v>24163092</v>
      </c>
      <c r="C164" s="191">
        <v>24216195</v>
      </c>
      <c r="D164" s="191">
        <v>-53103</v>
      </c>
      <c r="E164" s="191">
        <v>22770899</v>
      </c>
      <c r="F164" s="191">
        <v>1392193</v>
      </c>
      <c r="G164" s="154"/>
    </row>
    <row r="165" spans="1:7">
      <c r="A165" s="192" t="s">
        <v>465</v>
      </c>
      <c r="B165" s="191">
        <v>17640875</v>
      </c>
      <c r="C165" s="191">
        <v>17562578</v>
      </c>
      <c r="D165" s="191">
        <v>78297</v>
      </c>
      <c r="E165" s="191">
        <v>16164858</v>
      </c>
      <c r="F165" s="191">
        <v>1476017</v>
      </c>
      <c r="G165" s="154"/>
    </row>
    <row r="166" spans="1:7">
      <c r="A166" s="192" t="s">
        <v>466</v>
      </c>
      <c r="B166" s="191">
        <v>41203387</v>
      </c>
      <c r="C166" s="191">
        <v>41319092</v>
      </c>
      <c r="D166" s="191">
        <v>-115705</v>
      </c>
      <c r="E166" s="191">
        <v>41603479</v>
      </c>
      <c r="F166" s="191">
        <v>-400092</v>
      </c>
      <c r="G166" s="154"/>
    </row>
    <row r="167" spans="1:7">
      <c r="A167" s="192" t="s">
        <v>467</v>
      </c>
      <c r="B167" s="191">
        <v>25051041</v>
      </c>
      <c r="C167" s="191">
        <v>25011512</v>
      </c>
      <c r="D167" s="191">
        <v>39529</v>
      </c>
      <c r="E167" s="191">
        <v>26782668</v>
      </c>
      <c r="F167" s="191">
        <v>-1731627</v>
      </c>
      <c r="G167" s="154"/>
    </row>
    <row r="168" spans="1:7">
      <c r="A168" s="192" t="s">
        <v>468</v>
      </c>
      <c r="B168" s="191">
        <v>5652364</v>
      </c>
      <c r="C168" s="191">
        <v>5687119</v>
      </c>
      <c r="D168" s="191">
        <v>-34755</v>
      </c>
      <c r="E168" s="191">
        <v>827808</v>
      </c>
      <c r="F168" s="191">
        <v>4824556</v>
      </c>
      <c r="G168" s="154"/>
    </row>
    <row r="169" spans="1:7">
      <c r="A169" s="192" t="s">
        <v>469</v>
      </c>
      <c r="B169" s="191">
        <v>-3676682</v>
      </c>
      <c r="C169" s="191">
        <v>-3461517</v>
      </c>
      <c r="D169" s="191">
        <v>-215165</v>
      </c>
      <c r="E169" s="191">
        <v>9536453</v>
      </c>
      <c r="F169" s="191">
        <v>-13213135</v>
      </c>
      <c r="G169" s="154"/>
    </row>
    <row r="170" spans="1:7">
      <c r="A170" s="192" t="s">
        <v>470</v>
      </c>
      <c r="B170" s="191">
        <v>1739776</v>
      </c>
      <c r="C170" s="191">
        <v>1720983</v>
      </c>
      <c r="D170" s="191">
        <v>18793</v>
      </c>
      <c r="E170" s="191">
        <v>-1787403</v>
      </c>
      <c r="F170" s="191">
        <v>3527179</v>
      </c>
      <c r="G170" s="154"/>
    </row>
    <row r="171" spans="1:7">
      <c r="A171" s="192" t="s">
        <v>471</v>
      </c>
      <c r="B171" s="191">
        <v>-10675836</v>
      </c>
      <c r="C171" s="191">
        <v>-10559028</v>
      </c>
      <c r="D171" s="191">
        <v>-116808</v>
      </c>
      <c r="E171" s="191">
        <v>-6045516</v>
      </c>
      <c r="F171" s="191">
        <v>-4630320</v>
      </c>
      <c r="G171" s="154"/>
    </row>
    <row r="172" spans="1:7">
      <c r="A172" s="192" t="s">
        <v>472</v>
      </c>
      <c r="B172" s="191">
        <v>4384</v>
      </c>
      <c r="C172" s="191">
        <v>57847</v>
      </c>
      <c r="D172" s="191">
        <v>-53463</v>
      </c>
      <c r="E172" s="191">
        <v>2391050</v>
      </c>
      <c r="F172" s="191">
        <v>-2386666</v>
      </c>
      <c r="G172" s="154"/>
    </row>
    <row r="173" spans="1:7">
      <c r="A173" s="192" t="s">
        <v>473</v>
      </c>
      <c r="B173" s="191">
        <v>53478621</v>
      </c>
      <c r="C173" s="191">
        <v>53292869</v>
      </c>
      <c r="D173" s="191">
        <v>185752</v>
      </c>
      <c r="E173" s="191">
        <v>55551006</v>
      </c>
      <c r="F173" s="191">
        <v>-2072385</v>
      </c>
      <c r="G173" s="154"/>
    </row>
    <row r="174" spans="1:7">
      <c r="A174" s="192" t="s">
        <v>474</v>
      </c>
      <c r="B174" s="191">
        <v>-13487999</v>
      </c>
      <c r="C174" s="191">
        <v>-13466934</v>
      </c>
      <c r="D174" s="191">
        <v>-21065</v>
      </c>
      <c r="E174" s="191">
        <v>-7640986</v>
      </c>
      <c r="F174" s="191">
        <v>-5847013</v>
      </c>
      <c r="G174" s="154"/>
    </row>
    <row r="175" spans="1:7">
      <c r="A175" s="192" t="s">
        <v>475</v>
      </c>
      <c r="B175" s="191">
        <v>6858492</v>
      </c>
      <c r="C175" s="191">
        <v>6815914</v>
      </c>
      <c r="D175" s="191">
        <v>42578</v>
      </c>
      <c r="E175" s="191">
        <v>11370056</v>
      </c>
      <c r="F175" s="191">
        <v>-4511564</v>
      </c>
      <c r="G175" s="154"/>
    </row>
    <row r="176" spans="1:7">
      <c r="A176" s="192" t="s">
        <v>476</v>
      </c>
      <c r="B176" s="191">
        <v>-13433503</v>
      </c>
      <c r="C176" s="191">
        <v>-13459649</v>
      </c>
      <c r="D176" s="191">
        <v>26146</v>
      </c>
      <c r="E176" s="191">
        <v>-9139081</v>
      </c>
      <c r="F176" s="191">
        <v>-4294422</v>
      </c>
      <c r="G176" s="154"/>
    </row>
    <row r="177" spans="1:7">
      <c r="A177" s="192" t="s">
        <v>477</v>
      </c>
      <c r="B177" s="191">
        <v>-1434134</v>
      </c>
      <c r="C177" s="191">
        <v>-1406191</v>
      </c>
      <c r="D177" s="191">
        <v>-27943</v>
      </c>
      <c r="E177" s="191">
        <v>-3688915</v>
      </c>
      <c r="F177" s="191">
        <v>2254781</v>
      </c>
      <c r="G177" s="154"/>
    </row>
    <row r="178" spans="1:7">
      <c r="A178" s="192" t="s">
        <v>478</v>
      </c>
      <c r="B178" s="191">
        <v>3437437</v>
      </c>
      <c r="C178" s="191">
        <v>3479653</v>
      </c>
      <c r="D178" s="191">
        <v>-42216</v>
      </c>
      <c r="E178" s="191">
        <v>-977057</v>
      </c>
      <c r="F178" s="191">
        <v>4414494</v>
      </c>
      <c r="G178" s="154"/>
    </row>
    <row r="179" spans="1:7">
      <c r="A179" s="192" t="s">
        <v>479</v>
      </c>
      <c r="B179" s="191">
        <v>-7026656</v>
      </c>
      <c r="C179" s="191">
        <v>-6995794</v>
      </c>
      <c r="D179" s="191">
        <v>-30862</v>
      </c>
      <c r="E179" s="191">
        <v>-7440706</v>
      </c>
      <c r="F179" s="191">
        <v>414050</v>
      </c>
      <c r="G179" s="154"/>
    </row>
    <row r="180" spans="1:7">
      <c r="A180" s="192" t="s">
        <v>480</v>
      </c>
      <c r="B180" s="191">
        <v>6957910</v>
      </c>
      <c r="C180" s="191">
        <v>6999786</v>
      </c>
      <c r="D180" s="191">
        <v>-41876</v>
      </c>
      <c r="E180" s="191">
        <v>-2451324</v>
      </c>
      <c r="F180" s="191">
        <v>9409234</v>
      </c>
      <c r="G180" s="154"/>
    </row>
    <row r="181" spans="1:7">
      <c r="A181" s="192" t="s">
        <v>481</v>
      </c>
      <c r="B181" s="191">
        <v>4183361</v>
      </c>
      <c r="C181" s="191">
        <v>4231770</v>
      </c>
      <c r="D181" s="191">
        <v>-48409</v>
      </c>
      <c r="E181" s="191">
        <v>6984262</v>
      </c>
      <c r="F181" s="191">
        <v>-2800901</v>
      </c>
      <c r="G181" s="154"/>
    </row>
    <row r="182" spans="1:7">
      <c r="A182" s="192" t="s">
        <v>482</v>
      </c>
      <c r="B182" s="191">
        <v>6010868</v>
      </c>
      <c r="C182" s="191">
        <v>6049884</v>
      </c>
      <c r="D182" s="191">
        <v>-39016</v>
      </c>
      <c r="E182" s="191">
        <v>6628154</v>
      </c>
      <c r="F182" s="191">
        <v>-617286</v>
      </c>
      <c r="G182" s="154"/>
    </row>
    <row r="183" spans="1:7">
      <c r="A183" s="192" t="s">
        <v>483</v>
      </c>
      <c r="B183" s="191">
        <v>34443489</v>
      </c>
      <c r="C183" s="191">
        <v>34631164</v>
      </c>
      <c r="D183" s="191">
        <v>-187675</v>
      </c>
      <c r="E183" s="191">
        <v>24509776</v>
      </c>
      <c r="F183" s="191">
        <v>9933713</v>
      </c>
      <c r="G183" s="154"/>
    </row>
    <row r="184" spans="1:7">
      <c r="A184" s="192" t="s">
        <v>484</v>
      </c>
      <c r="B184" s="191">
        <v>37932854</v>
      </c>
      <c r="C184" s="191">
        <v>37976507</v>
      </c>
      <c r="D184" s="191">
        <v>-43653</v>
      </c>
      <c r="E184" s="191">
        <v>33350579</v>
      </c>
      <c r="F184" s="191">
        <v>4582275</v>
      </c>
      <c r="G184" s="154"/>
    </row>
    <row r="185" spans="1:7">
      <c r="A185" s="192" t="s">
        <v>485</v>
      </c>
      <c r="B185" s="191">
        <v>90402300</v>
      </c>
      <c r="C185" s="191">
        <v>90618473</v>
      </c>
      <c r="D185" s="191">
        <v>-216173</v>
      </c>
      <c r="E185" s="191">
        <v>88133279</v>
      </c>
      <c r="F185" s="191">
        <v>2269021</v>
      </c>
      <c r="G185" s="154"/>
    </row>
    <row r="186" spans="1:7">
      <c r="A186" s="192" t="s">
        <v>486</v>
      </c>
      <c r="B186" s="191">
        <v>14701711</v>
      </c>
      <c r="C186" s="191">
        <v>14641111</v>
      </c>
      <c r="D186" s="191">
        <v>60600</v>
      </c>
      <c r="E186" s="191">
        <v>21850340</v>
      </c>
      <c r="F186" s="191">
        <v>-7148629</v>
      </c>
      <c r="G186" s="154"/>
    </row>
    <row r="187" spans="1:7">
      <c r="A187" s="192" t="s">
        <v>487</v>
      </c>
      <c r="B187" s="191">
        <v>16023878</v>
      </c>
      <c r="C187" s="191">
        <v>16081219</v>
      </c>
      <c r="D187" s="191">
        <v>-57341</v>
      </c>
      <c r="E187" s="191">
        <v>13412356</v>
      </c>
      <c r="F187" s="191">
        <v>2611522</v>
      </c>
      <c r="G187" s="154"/>
    </row>
    <row r="188" spans="1:7">
      <c r="A188" s="192" t="s">
        <v>488</v>
      </c>
      <c r="B188" s="191">
        <v>-7573700</v>
      </c>
      <c r="C188" s="191">
        <v>-7601066</v>
      </c>
      <c r="D188" s="191">
        <v>27366</v>
      </c>
      <c r="E188" s="191">
        <v>-6680238</v>
      </c>
      <c r="F188" s="191">
        <v>-893462</v>
      </c>
      <c r="G188" s="154"/>
    </row>
    <row r="189" spans="1:7">
      <c r="A189" s="192" t="s">
        <v>489</v>
      </c>
      <c r="B189" s="191">
        <v>60077052</v>
      </c>
      <c r="C189" s="191">
        <v>60225567</v>
      </c>
      <c r="D189" s="191">
        <v>-148515</v>
      </c>
      <c r="E189" s="191">
        <v>66111678</v>
      </c>
      <c r="F189" s="191">
        <v>-6034626</v>
      </c>
      <c r="G189" s="154"/>
    </row>
    <row r="190" spans="1:7">
      <c r="A190" s="192" t="s">
        <v>490</v>
      </c>
      <c r="B190" s="191">
        <v>29499941</v>
      </c>
      <c r="C190" s="191">
        <v>29552543</v>
      </c>
      <c r="D190" s="191">
        <v>-52602</v>
      </c>
      <c r="E190" s="191">
        <v>31706733</v>
      </c>
      <c r="F190" s="191">
        <v>-2206792</v>
      </c>
      <c r="G190" s="154"/>
    </row>
    <row r="191" spans="1:7">
      <c r="A191" s="192" t="s">
        <v>491</v>
      </c>
      <c r="B191" s="191">
        <v>4047560</v>
      </c>
      <c r="C191" s="191">
        <v>4087259</v>
      </c>
      <c r="D191" s="191">
        <v>-39699</v>
      </c>
      <c r="E191" s="191">
        <v>9477570</v>
      </c>
      <c r="F191" s="191">
        <v>-5430010</v>
      </c>
      <c r="G191" s="154"/>
    </row>
    <row r="192" spans="1:7" ht="26.4">
      <c r="A192" s="190" t="s">
        <v>958</v>
      </c>
      <c r="B192" s="191">
        <v>-3711709</v>
      </c>
      <c r="C192" s="191">
        <v>-3634585</v>
      </c>
      <c r="D192" s="191">
        <v>-77124</v>
      </c>
      <c r="E192" s="191">
        <v>-2900403</v>
      </c>
      <c r="F192" s="191">
        <v>-811306</v>
      </c>
      <c r="G192" s="154"/>
    </row>
    <row r="193" spans="1:7">
      <c r="A193" s="192" t="s">
        <v>494</v>
      </c>
      <c r="B193" s="191">
        <v>-1964436</v>
      </c>
      <c r="C193" s="191">
        <v>-1939928</v>
      </c>
      <c r="D193" s="191">
        <v>-24508</v>
      </c>
      <c r="E193" s="191">
        <v>-1933161</v>
      </c>
      <c r="F193" s="191">
        <v>-31275</v>
      </c>
      <c r="G193" s="154"/>
    </row>
    <row r="194" spans="1:7">
      <c r="A194" s="192" t="s">
        <v>495</v>
      </c>
      <c r="B194" s="191">
        <v>6428491</v>
      </c>
      <c r="C194" s="191">
        <v>6400504</v>
      </c>
      <c r="D194" s="191">
        <v>27987</v>
      </c>
      <c r="E194" s="191">
        <v>1839506</v>
      </c>
      <c r="F194" s="191">
        <v>4588985</v>
      </c>
      <c r="G194" s="154"/>
    </row>
    <row r="195" spans="1:7">
      <c r="A195" s="192" t="s">
        <v>496</v>
      </c>
      <c r="B195" s="191">
        <v>6038397</v>
      </c>
      <c r="C195" s="191">
        <v>6074085</v>
      </c>
      <c r="D195" s="191">
        <v>-35688</v>
      </c>
      <c r="E195" s="191">
        <v>9866812</v>
      </c>
      <c r="F195" s="191">
        <v>-3828415</v>
      </c>
      <c r="G195" s="154"/>
    </row>
    <row r="196" spans="1:7">
      <c r="A196" s="192" t="s">
        <v>497</v>
      </c>
      <c r="B196" s="191">
        <v>1355134</v>
      </c>
      <c r="C196" s="191">
        <v>1380770</v>
      </c>
      <c r="D196" s="191">
        <v>-25636</v>
      </c>
      <c r="E196" s="191">
        <v>699819</v>
      </c>
      <c r="F196" s="191">
        <v>655315</v>
      </c>
      <c r="G196" s="154"/>
    </row>
    <row r="197" spans="1:7">
      <c r="A197" s="192" t="s">
        <v>498</v>
      </c>
      <c r="B197" s="191">
        <v>5000754</v>
      </c>
      <c r="C197" s="191">
        <v>5034381</v>
      </c>
      <c r="D197" s="191">
        <v>-33627</v>
      </c>
      <c r="E197" s="191">
        <v>7778841</v>
      </c>
      <c r="F197" s="191">
        <v>-2778087</v>
      </c>
      <c r="G197" s="154"/>
    </row>
    <row r="198" spans="1:7">
      <c r="A198" s="192" t="s">
        <v>499</v>
      </c>
      <c r="B198" s="191">
        <v>2538928</v>
      </c>
      <c r="C198" s="191">
        <v>2591039</v>
      </c>
      <c r="D198" s="191">
        <v>-52111</v>
      </c>
      <c r="E198" s="191">
        <v>3125340</v>
      </c>
      <c r="F198" s="191">
        <v>-586412</v>
      </c>
      <c r="G198" s="154"/>
    </row>
    <row r="199" spans="1:7">
      <c r="A199" s="192" t="s">
        <v>500</v>
      </c>
      <c r="B199" s="191">
        <v>-38481725</v>
      </c>
      <c r="C199" s="191">
        <v>-38214735</v>
      </c>
      <c r="D199" s="191">
        <v>-266990</v>
      </c>
      <c r="E199" s="191">
        <v>-39746296</v>
      </c>
      <c r="F199" s="191">
        <v>1264571</v>
      </c>
      <c r="G199" s="154"/>
    </row>
    <row r="200" spans="1:7">
      <c r="A200" s="192" t="s">
        <v>501</v>
      </c>
      <c r="B200" s="191">
        <v>3418339</v>
      </c>
      <c r="C200" s="191">
        <v>3454934</v>
      </c>
      <c r="D200" s="191">
        <v>-36595</v>
      </c>
      <c r="E200" s="191">
        <v>2326174</v>
      </c>
      <c r="F200" s="191">
        <v>1092165</v>
      </c>
      <c r="G200" s="154"/>
    </row>
    <row r="201" spans="1:7">
      <c r="A201" s="192" t="s">
        <v>502</v>
      </c>
      <c r="B201" s="191">
        <v>-1158127</v>
      </c>
      <c r="C201" s="191">
        <v>-1086938</v>
      </c>
      <c r="D201" s="191">
        <v>-71189</v>
      </c>
      <c r="E201" s="191">
        <v>-6884425</v>
      </c>
      <c r="F201" s="191">
        <v>5726298</v>
      </c>
      <c r="G201" s="154"/>
    </row>
    <row r="202" spans="1:7">
      <c r="A202" s="192" t="s">
        <v>503</v>
      </c>
      <c r="B202" s="191">
        <v>5002735</v>
      </c>
      <c r="C202" s="191">
        <v>5015818</v>
      </c>
      <c r="D202" s="191">
        <v>-13083</v>
      </c>
      <c r="E202" s="191">
        <v>1586827</v>
      </c>
      <c r="F202" s="191">
        <v>3415908</v>
      </c>
      <c r="G202" s="154"/>
    </row>
    <row r="203" spans="1:7">
      <c r="A203" s="192" t="s">
        <v>504</v>
      </c>
      <c r="B203" s="191">
        <v>-5640179</v>
      </c>
      <c r="C203" s="191">
        <v>-5633500</v>
      </c>
      <c r="D203" s="191">
        <v>-6679</v>
      </c>
      <c r="E203" s="191">
        <v>-6047843</v>
      </c>
      <c r="F203" s="191">
        <v>407664</v>
      </c>
      <c r="G203" s="154"/>
    </row>
    <row r="204" spans="1:7">
      <c r="A204" s="192" t="s">
        <v>505</v>
      </c>
      <c r="B204" s="191">
        <v>14864431</v>
      </c>
      <c r="C204" s="191">
        <v>14910934</v>
      </c>
      <c r="D204" s="191">
        <v>-46503</v>
      </c>
      <c r="E204" s="191">
        <v>10616519</v>
      </c>
      <c r="F204" s="191">
        <v>4247912</v>
      </c>
      <c r="G204" s="154"/>
    </row>
    <row r="205" spans="1:7">
      <c r="A205" s="192" t="s">
        <v>506</v>
      </c>
      <c r="B205" s="191">
        <v>21521112</v>
      </c>
      <c r="C205" s="191">
        <v>21574743</v>
      </c>
      <c r="D205" s="191">
        <v>-53631</v>
      </c>
      <c r="E205" s="191">
        <v>14879951</v>
      </c>
      <c r="F205" s="191">
        <v>6641161</v>
      </c>
      <c r="G205" s="154"/>
    </row>
    <row r="206" spans="1:7">
      <c r="A206" s="192" t="s">
        <v>507</v>
      </c>
      <c r="B206" s="191">
        <v>16338298</v>
      </c>
      <c r="C206" s="191">
        <v>16311829</v>
      </c>
      <c r="D206" s="191">
        <v>26469</v>
      </c>
      <c r="E206" s="191">
        <v>20188451</v>
      </c>
      <c r="F206" s="191">
        <v>-3850153</v>
      </c>
      <c r="G206" s="154"/>
    </row>
    <row r="207" spans="1:7">
      <c r="A207" s="192" t="s">
        <v>508</v>
      </c>
      <c r="B207" s="191">
        <v>-7831593</v>
      </c>
      <c r="C207" s="191">
        <v>-7807191</v>
      </c>
      <c r="D207" s="191">
        <v>-24402</v>
      </c>
      <c r="E207" s="191">
        <v>-6499646</v>
      </c>
      <c r="F207" s="191">
        <v>-1331947</v>
      </c>
      <c r="G207" s="154"/>
    </row>
    <row r="208" spans="1:7" ht="26.4">
      <c r="A208" s="190" t="s">
        <v>959</v>
      </c>
      <c r="B208" s="191">
        <v>-3483384</v>
      </c>
      <c r="C208" s="191">
        <v>-3450665</v>
      </c>
      <c r="D208" s="191">
        <v>-32719</v>
      </c>
      <c r="E208" s="191">
        <v>-1521131</v>
      </c>
      <c r="F208" s="191">
        <v>-1962253</v>
      </c>
      <c r="G208" s="154"/>
    </row>
    <row r="209" spans="1:7">
      <c r="A209" s="192" t="s">
        <v>511</v>
      </c>
      <c r="B209" s="191">
        <v>1722113</v>
      </c>
      <c r="C209" s="191">
        <v>1753105</v>
      </c>
      <c r="D209" s="191">
        <v>-30992</v>
      </c>
      <c r="E209" s="191">
        <v>-144915</v>
      </c>
      <c r="F209" s="191">
        <v>1867028</v>
      </c>
      <c r="G209" s="154"/>
    </row>
    <row r="210" spans="1:7">
      <c r="A210" s="192" t="s">
        <v>512</v>
      </c>
      <c r="B210" s="191">
        <v>-8401358</v>
      </c>
      <c r="C210" s="191">
        <v>-8357333</v>
      </c>
      <c r="D210" s="191">
        <v>-44025</v>
      </c>
      <c r="E210" s="191">
        <v>-8861754</v>
      </c>
      <c r="F210" s="191">
        <v>460396</v>
      </c>
      <c r="G210" s="154"/>
    </row>
    <row r="211" spans="1:7">
      <c r="A211" s="192" t="s">
        <v>513</v>
      </c>
      <c r="B211" s="191">
        <v>3266739</v>
      </c>
      <c r="C211" s="191">
        <v>3288402</v>
      </c>
      <c r="D211" s="191">
        <v>-21663</v>
      </c>
      <c r="E211" s="191">
        <v>-1729153</v>
      </c>
      <c r="F211" s="191">
        <v>4995892</v>
      </c>
      <c r="G211" s="154"/>
    </row>
    <row r="212" spans="1:7">
      <c r="A212" s="192" t="s">
        <v>514</v>
      </c>
      <c r="B212" s="191">
        <v>-7439159</v>
      </c>
      <c r="C212" s="191">
        <v>-7514208</v>
      </c>
      <c r="D212" s="191">
        <v>75049</v>
      </c>
      <c r="E212" s="191">
        <v>-15353563</v>
      </c>
      <c r="F212" s="191">
        <v>7914404</v>
      </c>
      <c r="G212" s="154"/>
    </row>
    <row r="213" spans="1:7">
      <c r="A213" s="192" t="s">
        <v>515</v>
      </c>
      <c r="B213" s="191">
        <v>30767558</v>
      </c>
      <c r="C213" s="191">
        <v>30848369</v>
      </c>
      <c r="D213" s="191">
        <v>-80811</v>
      </c>
      <c r="E213" s="191">
        <v>28282795</v>
      </c>
      <c r="F213" s="191">
        <v>2484763</v>
      </c>
      <c r="G213" s="154"/>
    </row>
    <row r="214" spans="1:7">
      <c r="A214" s="192" t="s">
        <v>516</v>
      </c>
      <c r="B214" s="191">
        <v>4544067</v>
      </c>
      <c r="C214" s="191">
        <v>4562446</v>
      </c>
      <c r="D214" s="191">
        <v>-18379</v>
      </c>
      <c r="E214" s="191">
        <v>4006184</v>
      </c>
      <c r="F214" s="191">
        <v>537883</v>
      </c>
      <c r="G214" s="154"/>
    </row>
    <row r="215" spans="1:7">
      <c r="A215" s="192" t="s">
        <v>517</v>
      </c>
      <c r="B215" s="191">
        <v>3746383</v>
      </c>
      <c r="C215" s="191">
        <v>3774328</v>
      </c>
      <c r="D215" s="191">
        <v>-27945</v>
      </c>
      <c r="E215" s="191">
        <v>4307925</v>
      </c>
      <c r="F215" s="191">
        <v>-561542</v>
      </c>
      <c r="G215" s="154"/>
    </row>
    <row r="216" spans="1:7">
      <c r="A216" s="192" t="s">
        <v>518</v>
      </c>
      <c r="B216" s="191">
        <v>43107534</v>
      </c>
      <c r="C216" s="191">
        <v>43197539</v>
      </c>
      <c r="D216" s="191">
        <v>-90005</v>
      </c>
      <c r="E216" s="191">
        <v>45925526</v>
      </c>
      <c r="F216" s="191">
        <v>-2817992</v>
      </c>
      <c r="G216" s="154"/>
    </row>
    <row r="217" spans="1:7">
      <c r="A217" s="192" t="s">
        <v>519</v>
      </c>
      <c r="B217" s="191">
        <v>-2260176</v>
      </c>
      <c r="C217" s="191">
        <v>-2587317</v>
      </c>
      <c r="D217" s="191">
        <v>327141</v>
      </c>
      <c r="E217" s="191">
        <v>-2551607</v>
      </c>
      <c r="F217" s="191">
        <v>291431</v>
      </c>
      <c r="G217" s="154"/>
    </row>
    <row r="218" spans="1:7">
      <c r="A218" s="192" t="s">
        <v>520</v>
      </c>
      <c r="B218" s="191">
        <v>8338574</v>
      </c>
      <c r="C218" s="191">
        <v>8373626</v>
      </c>
      <c r="D218" s="191">
        <v>-35052</v>
      </c>
      <c r="E218" s="191">
        <v>5183572</v>
      </c>
      <c r="F218" s="191">
        <v>3155002</v>
      </c>
      <c r="G218" s="154"/>
    </row>
    <row r="219" spans="1:7">
      <c r="A219" s="192" t="s">
        <v>521</v>
      </c>
      <c r="B219" s="191">
        <v>155297262</v>
      </c>
      <c r="C219" s="191">
        <v>155836572</v>
      </c>
      <c r="D219" s="191">
        <v>-539310</v>
      </c>
      <c r="E219" s="191">
        <v>133507523</v>
      </c>
      <c r="F219" s="191">
        <v>21789739</v>
      </c>
      <c r="G219" s="154"/>
    </row>
    <row r="220" spans="1:7" ht="26.4">
      <c r="A220" s="190" t="s">
        <v>960</v>
      </c>
      <c r="B220" s="191">
        <v>-6386108</v>
      </c>
      <c r="C220" s="191">
        <v>-6347546</v>
      </c>
      <c r="D220" s="191">
        <v>-38562</v>
      </c>
      <c r="E220" s="191">
        <v>-5869627</v>
      </c>
      <c r="F220" s="191">
        <v>-516481</v>
      </c>
      <c r="G220" s="154"/>
    </row>
    <row r="221" spans="1:7">
      <c r="A221" s="192" t="s">
        <v>524</v>
      </c>
      <c r="B221" s="191">
        <v>-10029539</v>
      </c>
      <c r="C221" s="191">
        <v>-9991345</v>
      </c>
      <c r="D221" s="191">
        <v>-38194</v>
      </c>
      <c r="E221" s="191">
        <v>-5271044</v>
      </c>
      <c r="F221" s="191">
        <v>-4758495</v>
      </c>
      <c r="G221" s="154"/>
    </row>
    <row r="222" spans="1:7">
      <c r="A222" s="192" t="s">
        <v>525</v>
      </c>
      <c r="B222" s="191">
        <v>32195319</v>
      </c>
      <c r="C222" s="191">
        <v>32133340</v>
      </c>
      <c r="D222" s="191">
        <v>61979</v>
      </c>
      <c r="E222" s="191">
        <v>36538167</v>
      </c>
      <c r="F222" s="191">
        <v>-4342848</v>
      </c>
      <c r="G222" s="154"/>
    </row>
    <row r="223" spans="1:7">
      <c r="A223" s="192" t="s">
        <v>526</v>
      </c>
      <c r="B223" s="191">
        <v>35197009</v>
      </c>
      <c r="C223" s="191">
        <v>35165730</v>
      </c>
      <c r="D223" s="191">
        <v>31279</v>
      </c>
      <c r="E223" s="191">
        <v>37200611</v>
      </c>
      <c r="F223" s="191">
        <v>-2003602</v>
      </c>
      <c r="G223" s="154"/>
    </row>
    <row r="224" spans="1:7">
      <c r="A224" s="192" t="s">
        <v>527</v>
      </c>
      <c r="B224" s="191">
        <v>13905094</v>
      </c>
      <c r="C224" s="191">
        <v>13991404</v>
      </c>
      <c r="D224" s="191">
        <v>-86310</v>
      </c>
      <c r="E224" s="191">
        <v>23337283</v>
      </c>
      <c r="F224" s="191">
        <v>-9432189</v>
      </c>
      <c r="G224" s="154"/>
    </row>
    <row r="225" spans="1:7">
      <c r="A225" s="192" t="s">
        <v>528</v>
      </c>
      <c r="B225" s="191">
        <v>-5287385</v>
      </c>
      <c r="C225" s="191">
        <v>-5272904</v>
      </c>
      <c r="D225" s="191">
        <v>-14481</v>
      </c>
      <c r="E225" s="191">
        <v>-4344936</v>
      </c>
      <c r="F225" s="191">
        <v>-942449</v>
      </c>
      <c r="G225" s="154"/>
    </row>
    <row r="226" spans="1:7">
      <c r="A226" s="192" t="s">
        <v>529</v>
      </c>
      <c r="B226" s="191">
        <v>8498264</v>
      </c>
      <c r="C226" s="191">
        <v>9136620</v>
      </c>
      <c r="D226" s="191">
        <v>-638356</v>
      </c>
      <c r="E226" s="191">
        <v>10159976</v>
      </c>
      <c r="F226" s="191">
        <v>-1661712</v>
      </c>
      <c r="G226" s="154"/>
    </row>
    <row r="227" spans="1:7">
      <c r="A227" s="192" t="s">
        <v>530</v>
      </c>
      <c r="B227" s="191">
        <v>-5724348</v>
      </c>
      <c r="C227" s="191">
        <v>-5714639</v>
      </c>
      <c r="D227" s="191">
        <v>-9709</v>
      </c>
      <c r="E227" s="191">
        <v>-3359446</v>
      </c>
      <c r="F227" s="191">
        <v>-2364902</v>
      </c>
      <c r="G227" s="154"/>
    </row>
    <row r="228" spans="1:7">
      <c r="A228" s="192" t="s">
        <v>531</v>
      </c>
      <c r="B228" s="191">
        <v>-10929323</v>
      </c>
      <c r="C228" s="191">
        <v>-10905214</v>
      </c>
      <c r="D228" s="191">
        <v>-24109</v>
      </c>
      <c r="E228" s="191">
        <v>-3358959</v>
      </c>
      <c r="F228" s="191">
        <v>-7570364</v>
      </c>
      <c r="G228" s="154"/>
    </row>
    <row r="229" spans="1:7">
      <c r="A229" s="192" t="s">
        <v>532</v>
      </c>
      <c r="B229" s="191">
        <v>-72937561</v>
      </c>
      <c r="C229" s="191">
        <v>-72496636</v>
      </c>
      <c r="D229" s="191">
        <v>-440925</v>
      </c>
      <c r="E229" s="191">
        <v>-82021239</v>
      </c>
      <c r="F229" s="191">
        <v>9083678</v>
      </c>
      <c r="G229" s="154"/>
    </row>
    <row r="230" spans="1:7" ht="26.4">
      <c r="A230" s="190" t="s">
        <v>961</v>
      </c>
      <c r="B230" s="191">
        <v>-15296824</v>
      </c>
      <c r="C230" s="191">
        <v>-15235168</v>
      </c>
      <c r="D230" s="191">
        <v>-61656</v>
      </c>
      <c r="E230" s="191">
        <v>-13374481</v>
      </c>
      <c r="F230" s="191">
        <v>-1922343</v>
      </c>
      <c r="G230" s="154"/>
    </row>
    <row r="231" spans="1:7">
      <c r="A231" s="192" t="s">
        <v>535</v>
      </c>
      <c r="B231" s="191">
        <v>81789372</v>
      </c>
      <c r="C231" s="191">
        <v>81964655</v>
      </c>
      <c r="D231" s="191">
        <v>-175283</v>
      </c>
      <c r="E231" s="191">
        <v>95384519</v>
      </c>
      <c r="F231" s="191">
        <v>-13595147</v>
      </c>
      <c r="G231" s="154"/>
    </row>
    <row r="232" spans="1:7">
      <c r="A232" s="192" t="s">
        <v>536</v>
      </c>
      <c r="B232" s="191">
        <v>30752275</v>
      </c>
      <c r="C232" s="191">
        <v>30936976</v>
      </c>
      <c r="D232" s="191">
        <v>-184701</v>
      </c>
      <c r="E232" s="191">
        <v>20233554</v>
      </c>
      <c r="F232" s="191">
        <v>10518721</v>
      </c>
      <c r="G232" s="154"/>
    </row>
    <row r="233" spans="1:7">
      <c r="A233" s="192" t="s">
        <v>537</v>
      </c>
      <c r="B233" s="191">
        <v>1746260</v>
      </c>
      <c r="C233" s="191">
        <v>2111</v>
      </c>
      <c r="D233" s="191">
        <v>1744149</v>
      </c>
      <c r="E233" s="191">
        <v>4505746</v>
      </c>
      <c r="F233" s="191">
        <v>-2759486</v>
      </c>
      <c r="G233" s="154"/>
    </row>
    <row r="234" spans="1:7">
      <c r="A234" s="192" t="s">
        <v>538</v>
      </c>
      <c r="B234" s="191">
        <v>20143250</v>
      </c>
      <c r="C234" s="191">
        <v>20194592</v>
      </c>
      <c r="D234" s="191">
        <v>-51342</v>
      </c>
      <c r="E234" s="191">
        <v>18887086</v>
      </c>
      <c r="F234" s="191">
        <v>1256164</v>
      </c>
      <c r="G234" s="154"/>
    </row>
    <row r="235" spans="1:7">
      <c r="A235" s="192" t="s">
        <v>539</v>
      </c>
      <c r="B235" s="191">
        <v>-31244094</v>
      </c>
      <c r="C235" s="191">
        <v>-31210467</v>
      </c>
      <c r="D235" s="191">
        <v>-33627</v>
      </c>
      <c r="E235" s="191">
        <v>-27718606</v>
      </c>
      <c r="F235" s="191">
        <v>-3525488</v>
      </c>
      <c r="G235" s="154"/>
    </row>
    <row r="236" spans="1:7">
      <c r="A236" s="192" t="s">
        <v>540</v>
      </c>
      <c r="B236" s="191">
        <v>1679847</v>
      </c>
      <c r="C236" s="191">
        <v>1755888</v>
      </c>
      <c r="D236" s="191">
        <v>-76041</v>
      </c>
      <c r="E236" s="191">
        <v>3341087</v>
      </c>
      <c r="F236" s="191">
        <v>-1661240</v>
      </c>
      <c r="G236" s="154"/>
    </row>
    <row r="237" spans="1:7">
      <c r="A237" s="192" t="s">
        <v>541</v>
      </c>
      <c r="B237" s="191">
        <v>6531393</v>
      </c>
      <c r="C237" s="191">
        <v>6563685</v>
      </c>
      <c r="D237" s="191">
        <v>-32292</v>
      </c>
      <c r="E237" s="191">
        <v>2161322</v>
      </c>
      <c r="F237" s="191">
        <v>4370071</v>
      </c>
      <c r="G237" s="154"/>
    </row>
    <row r="238" spans="1:7">
      <c r="A238" s="192" t="s">
        <v>542</v>
      </c>
      <c r="B238" s="191">
        <v>32012623</v>
      </c>
      <c r="C238" s="191">
        <v>32088523</v>
      </c>
      <c r="D238" s="191">
        <v>-75900</v>
      </c>
      <c r="E238" s="191">
        <v>26255951</v>
      </c>
      <c r="F238" s="191">
        <v>5756672</v>
      </c>
      <c r="G238" s="154"/>
    </row>
    <row r="239" spans="1:7">
      <c r="A239" s="192" t="s">
        <v>543</v>
      </c>
      <c r="B239" s="191">
        <v>-3545152</v>
      </c>
      <c r="C239" s="191">
        <v>-3563220</v>
      </c>
      <c r="D239" s="191">
        <v>18068</v>
      </c>
      <c r="E239" s="191">
        <v>-2996790</v>
      </c>
      <c r="F239" s="191">
        <v>-548362</v>
      </c>
      <c r="G239" s="154"/>
    </row>
    <row r="240" spans="1:7">
      <c r="A240" s="192" t="s">
        <v>544</v>
      </c>
      <c r="B240" s="191">
        <v>1938913</v>
      </c>
      <c r="C240" s="191">
        <v>1911288</v>
      </c>
      <c r="D240" s="191">
        <v>27625</v>
      </c>
      <c r="E240" s="191">
        <v>2082837</v>
      </c>
      <c r="F240" s="191">
        <v>-143924</v>
      </c>
      <c r="G240" s="154"/>
    </row>
    <row r="241" spans="1:7">
      <c r="A241" s="192" t="s">
        <v>545</v>
      </c>
      <c r="B241" s="191">
        <v>-11659217</v>
      </c>
      <c r="C241" s="191">
        <v>-11674797</v>
      </c>
      <c r="D241" s="191">
        <v>15580</v>
      </c>
      <c r="E241" s="191">
        <v>-12852504</v>
      </c>
      <c r="F241" s="191">
        <v>1193287</v>
      </c>
      <c r="G241" s="154"/>
    </row>
    <row r="242" spans="1:7">
      <c r="A242" s="192" t="s">
        <v>546</v>
      </c>
      <c r="B242" s="191">
        <v>-1237639</v>
      </c>
      <c r="C242" s="191">
        <v>-1204392</v>
      </c>
      <c r="D242" s="191">
        <v>-33247</v>
      </c>
      <c r="E242" s="191">
        <v>-5957074</v>
      </c>
      <c r="F242" s="191">
        <v>4719435</v>
      </c>
      <c r="G242" s="154"/>
    </row>
    <row r="243" spans="1:7">
      <c r="A243" s="192" t="s">
        <v>547</v>
      </c>
      <c r="B243" s="191">
        <v>209935</v>
      </c>
      <c r="C243" s="191">
        <v>229730</v>
      </c>
      <c r="D243" s="191">
        <v>-19795</v>
      </c>
      <c r="E243" s="191">
        <v>-8308737</v>
      </c>
      <c r="F243" s="191">
        <v>8518672</v>
      </c>
      <c r="G243" s="154"/>
    </row>
    <row r="244" spans="1:7">
      <c r="A244" s="192" t="s">
        <v>548</v>
      </c>
      <c r="B244" s="191">
        <v>-11747263</v>
      </c>
      <c r="C244" s="191">
        <v>-11731899</v>
      </c>
      <c r="D244" s="191">
        <v>-15364</v>
      </c>
      <c r="E244" s="191">
        <v>-13235919</v>
      </c>
      <c r="F244" s="191">
        <v>1488656</v>
      </c>
      <c r="G244" s="154"/>
    </row>
    <row r="245" spans="1:7" ht="27" customHeight="1">
      <c r="A245" s="190" t="s">
        <v>962</v>
      </c>
      <c r="B245" s="191">
        <v>15855178</v>
      </c>
      <c r="C245" s="191">
        <v>15942134</v>
      </c>
      <c r="D245" s="191">
        <v>-86956</v>
      </c>
      <c r="E245" s="191">
        <v>14391717</v>
      </c>
      <c r="F245" s="191">
        <v>1463461</v>
      </c>
      <c r="G245" s="154"/>
    </row>
    <row r="246" spans="1:7">
      <c r="A246" s="192" t="s">
        <v>551</v>
      </c>
      <c r="B246" s="191">
        <v>1098285</v>
      </c>
      <c r="C246" s="191">
        <v>871188</v>
      </c>
      <c r="D246" s="191">
        <v>227097</v>
      </c>
      <c r="E246" s="191">
        <v>2638960</v>
      </c>
      <c r="F246" s="191">
        <v>-1540675</v>
      </c>
      <c r="G246" s="154"/>
    </row>
    <row r="247" spans="1:7">
      <c r="A247" s="192" t="s">
        <v>552</v>
      </c>
      <c r="B247" s="191">
        <v>11626930</v>
      </c>
      <c r="C247" s="191">
        <v>11600543</v>
      </c>
      <c r="D247" s="191">
        <v>26387</v>
      </c>
      <c r="E247" s="191">
        <v>13799725</v>
      </c>
      <c r="F247" s="191">
        <v>-2172795</v>
      </c>
      <c r="G247" s="154"/>
    </row>
    <row r="248" spans="1:7">
      <c r="A248" s="192" t="s">
        <v>553</v>
      </c>
      <c r="B248" s="191">
        <v>85995937</v>
      </c>
      <c r="C248" s="191">
        <v>86145275</v>
      </c>
      <c r="D248" s="191">
        <v>-149338</v>
      </c>
      <c r="E248" s="191">
        <v>81429724</v>
      </c>
      <c r="F248" s="191">
        <v>4566213</v>
      </c>
      <c r="G248" s="154"/>
    </row>
    <row r="249" spans="1:7">
      <c r="A249" s="192" t="s">
        <v>554</v>
      </c>
      <c r="B249" s="191">
        <v>15557825</v>
      </c>
      <c r="C249" s="191">
        <v>15622148</v>
      </c>
      <c r="D249" s="191">
        <v>-64323</v>
      </c>
      <c r="E249" s="191">
        <v>14070275</v>
      </c>
      <c r="F249" s="191">
        <v>1487550</v>
      </c>
      <c r="G249" s="154"/>
    </row>
    <row r="250" spans="1:7">
      <c r="A250" s="192" t="s">
        <v>555</v>
      </c>
      <c r="B250" s="191">
        <v>-7702849</v>
      </c>
      <c r="C250" s="191">
        <v>-7679824</v>
      </c>
      <c r="D250" s="191">
        <v>-23025</v>
      </c>
      <c r="E250" s="191">
        <v>-7533356</v>
      </c>
      <c r="F250" s="191">
        <v>-169493</v>
      </c>
      <c r="G250" s="154"/>
    </row>
    <row r="251" spans="1:7">
      <c r="A251" s="192" t="s">
        <v>556</v>
      </c>
      <c r="B251" s="191">
        <v>2365603</v>
      </c>
      <c r="C251" s="191">
        <v>2382193</v>
      </c>
      <c r="D251" s="191">
        <v>-16590</v>
      </c>
      <c r="E251" s="191">
        <v>5284133</v>
      </c>
      <c r="F251" s="191">
        <v>-2918530</v>
      </c>
      <c r="G251" s="154"/>
    </row>
    <row r="252" spans="1:7">
      <c r="A252" s="192" t="s">
        <v>557</v>
      </c>
      <c r="B252" s="191">
        <v>-1907331</v>
      </c>
      <c r="C252" s="191">
        <v>-1870659</v>
      </c>
      <c r="D252" s="191">
        <v>-36672</v>
      </c>
      <c r="E252" s="191">
        <v>-2047388</v>
      </c>
      <c r="F252" s="191">
        <v>140057</v>
      </c>
      <c r="G252" s="154"/>
    </row>
    <row r="253" spans="1:7">
      <c r="A253" s="192" t="s">
        <v>558</v>
      </c>
      <c r="B253" s="191">
        <v>-36966204</v>
      </c>
      <c r="C253" s="191">
        <v>-38164416</v>
      </c>
      <c r="D253" s="191">
        <v>1198212</v>
      </c>
      <c r="E253" s="191">
        <v>-26647334</v>
      </c>
      <c r="F253" s="191">
        <v>-10318870</v>
      </c>
      <c r="G253" s="154"/>
    </row>
    <row r="254" spans="1:7">
      <c r="A254" s="192" t="s">
        <v>559</v>
      </c>
      <c r="B254" s="191">
        <v>39746324</v>
      </c>
      <c r="C254" s="191">
        <v>39842474</v>
      </c>
      <c r="D254" s="191">
        <v>-96150</v>
      </c>
      <c r="E254" s="191">
        <v>42185426</v>
      </c>
      <c r="F254" s="191">
        <v>-2439102</v>
      </c>
      <c r="G254" s="154"/>
    </row>
    <row r="255" spans="1:7" ht="26.4">
      <c r="A255" s="190" t="s">
        <v>963</v>
      </c>
      <c r="B255" s="191">
        <v>61534295</v>
      </c>
      <c r="C255" s="191">
        <v>61638630</v>
      </c>
      <c r="D255" s="191">
        <v>-104335</v>
      </c>
      <c r="E255" s="191">
        <v>65137642</v>
      </c>
      <c r="F255" s="191">
        <v>-3603347</v>
      </c>
      <c r="G255" s="154"/>
    </row>
    <row r="256" spans="1:7">
      <c r="A256" s="192" t="s">
        <v>562</v>
      </c>
      <c r="B256" s="191">
        <v>33669318</v>
      </c>
      <c r="C256" s="191">
        <v>33739105</v>
      </c>
      <c r="D256" s="191">
        <v>-69787</v>
      </c>
      <c r="E256" s="191">
        <v>34583318</v>
      </c>
      <c r="F256" s="191">
        <v>-914000</v>
      </c>
      <c r="G256" s="154"/>
    </row>
    <row r="257" spans="1:7">
      <c r="A257" s="192" t="s">
        <v>563</v>
      </c>
      <c r="B257" s="191">
        <v>38871358</v>
      </c>
      <c r="C257" s="191">
        <v>38943704</v>
      </c>
      <c r="D257" s="191">
        <v>-72346</v>
      </c>
      <c r="E257" s="191">
        <v>37926984</v>
      </c>
      <c r="F257" s="191">
        <v>944374</v>
      </c>
      <c r="G257" s="154"/>
    </row>
    <row r="258" spans="1:7">
      <c r="A258" s="192" t="s">
        <v>564</v>
      </c>
      <c r="B258" s="191">
        <v>4828550</v>
      </c>
      <c r="C258" s="191">
        <v>5131412</v>
      </c>
      <c r="D258" s="191">
        <v>-302862</v>
      </c>
      <c r="E258" s="191">
        <v>2709030</v>
      </c>
      <c r="F258" s="191">
        <v>2119520</v>
      </c>
      <c r="G258" s="154"/>
    </row>
    <row r="259" spans="1:7">
      <c r="A259" s="192" t="s">
        <v>565</v>
      </c>
      <c r="B259" s="191">
        <v>-13606350</v>
      </c>
      <c r="C259" s="191">
        <v>-13558500</v>
      </c>
      <c r="D259" s="191">
        <v>-47850</v>
      </c>
      <c r="E259" s="191">
        <v>-10763939</v>
      </c>
      <c r="F259" s="191">
        <v>-2842411</v>
      </c>
      <c r="G259" s="154"/>
    </row>
    <row r="260" spans="1:7">
      <c r="A260" s="192" t="s">
        <v>566</v>
      </c>
      <c r="B260" s="191">
        <v>2109515</v>
      </c>
      <c r="C260" s="191">
        <v>2081728</v>
      </c>
      <c r="D260" s="191">
        <v>27787</v>
      </c>
      <c r="E260" s="191">
        <v>2686976</v>
      </c>
      <c r="F260" s="191">
        <v>-577461</v>
      </c>
      <c r="G260" s="154"/>
    </row>
    <row r="261" spans="1:7">
      <c r="A261" s="192" t="s">
        <v>567</v>
      </c>
      <c r="B261" s="191">
        <v>33112190</v>
      </c>
      <c r="C261" s="191">
        <v>33297548</v>
      </c>
      <c r="D261" s="191">
        <v>-185358</v>
      </c>
      <c r="E261" s="191">
        <v>30116849</v>
      </c>
      <c r="F261" s="191">
        <v>2995341</v>
      </c>
      <c r="G261" s="154"/>
    </row>
    <row r="262" spans="1:7" ht="26.4">
      <c r="A262" s="190" t="s">
        <v>964</v>
      </c>
      <c r="B262" s="191">
        <v>14409110</v>
      </c>
      <c r="C262" s="191">
        <v>14392639</v>
      </c>
      <c r="D262" s="191">
        <v>16471</v>
      </c>
      <c r="E262" s="191">
        <v>15765124</v>
      </c>
      <c r="F262" s="191">
        <v>-1356014</v>
      </c>
      <c r="G262" s="154"/>
    </row>
    <row r="263" spans="1:7">
      <c r="A263" s="192" t="s">
        <v>570</v>
      </c>
      <c r="B263" s="191">
        <v>9127475</v>
      </c>
      <c r="C263" s="191">
        <v>9149620</v>
      </c>
      <c r="D263" s="191">
        <v>-22145</v>
      </c>
      <c r="E263" s="191">
        <v>6592792</v>
      </c>
      <c r="F263" s="191">
        <v>2534683</v>
      </c>
      <c r="G263" s="154"/>
    </row>
    <row r="264" spans="1:7">
      <c r="A264" s="192" t="s">
        <v>571</v>
      </c>
      <c r="B264" s="191">
        <v>5245623</v>
      </c>
      <c r="C264" s="191">
        <v>5279618</v>
      </c>
      <c r="D264" s="191">
        <v>-33995</v>
      </c>
      <c r="E264" s="191">
        <v>6082419</v>
      </c>
      <c r="F264" s="191">
        <v>-836796</v>
      </c>
      <c r="G264" s="154"/>
    </row>
    <row r="265" spans="1:7">
      <c r="A265" s="192" t="s">
        <v>572</v>
      </c>
      <c r="B265" s="191">
        <v>19285330</v>
      </c>
      <c r="C265" s="191">
        <v>15718317</v>
      </c>
      <c r="D265" s="191">
        <v>3567013</v>
      </c>
      <c r="E265" s="191">
        <v>22397610</v>
      </c>
      <c r="F265" s="191">
        <v>-3112280</v>
      </c>
      <c r="G265" s="154"/>
    </row>
    <row r="266" spans="1:7">
      <c r="A266" s="192" t="s">
        <v>573</v>
      </c>
      <c r="B266" s="191">
        <v>-22878590</v>
      </c>
      <c r="C266" s="191">
        <v>-22872961</v>
      </c>
      <c r="D266" s="191">
        <v>-5629</v>
      </c>
      <c r="E266" s="191">
        <v>-21834222</v>
      </c>
      <c r="F266" s="191">
        <v>-1044368</v>
      </c>
      <c r="G266" s="154"/>
    </row>
    <row r="267" spans="1:7">
      <c r="A267" s="192" t="s">
        <v>574</v>
      </c>
      <c r="B267" s="191">
        <v>11120674</v>
      </c>
      <c r="C267" s="191">
        <v>11161332</v>
      </c>
      <c r="D267" s="191">
        <v>-40658</v>
      </c>
      <c r="E267" s="191">
        <v>8409527</v>
      </c>
      <c r="F267" s="191">
        <v>2711147</v>
      </c>
      <c r="G267" s="154"/>
    </row>
    <row r="268" spans="1:7">
      <c r="A268" s="192" t="s">
        <v>575</v>
      </c>
      <c r="B268" s="191">
        <v>-23222703</v>
      </c>
      <c r="C268" s="191">
        <v>-23196902</v>
      </c>
      <c r="D268" s="191">
        <v>-25801</v>
      </c>
      <c r="E268" s="191">
        <v>-20399261</v>
      </c>
      <c r="F268" s="191">
        <v>-2823442</v>
      </c>
      <c r="G268" s="154"/>
    </row>
    <row r="269" spans="1:7">
      <c r="A269" s="192" t="s">
        <v>576</v>
      </c>
      <c r="B269" s="191">
        <v>352483095</v>
      </c>
      <c r="C269" s="191">
        <v>352847203</v>
      </c>
      <c r="D269" s="191">
        <v>-364108</v>
      </c>
      <c r="E269" s="191">
        <v>347336876</v>
      </c>
      <c r="F269" s="191">
        <v>5146219</v>
      </c>
      <c r="G269" s="154"/>
    </row>
    <row r="270" spans="1:7" ht="26.4">
      <c r="A270" s="190" t="s">
        <v>965</v>
      </c>
      <c r="B270" s="191">
        <v>-9989943</v>
      </c>
      <c r="C270" s="191">
        <v>-9986984</v>
      </c>
      <c r="D270" s="191">
        <v>-2959</v>
      </c>
      <c r="E270" s="191">
        <v>-8484561</v>
      </c>
      <c r="F270" s="191">
        <v>-1505382</v>
      </c>
      <c r="G270" s="154"/>
    </row>
    <row r="271" spans="1:7">
      <c r="A271" s="192" t="s">
        <v>579</v>
      </c>
      <c r="B271" s="191">
        <v>534752</v>
      </c>
      <c r="C271" s="191">
        <v>542835</v>
      </c>
      <c r="D271" s="191">
        <v>-8083</v>
      </c>
      <c r="E271" s="191">
        <v>2310045</v>
      </c>
      <c r="F271" s="191">
        <v>-1775293</v>
      </c>
      <c r="G271" s="154"/>
    </row>
    <row r="272" spans="1:7">
      <c r="A272" s="192" t="s">
        <v>580</v>
      </c>
      <c r="B272" s="191">
        <v>50147145</v>
      </c>
      <c r="C272" s="191">
        <v>50207386</v>
      </c>
      <c r="D272" s="191">
        <v>-60241</v>
      </c>
      <c r="E272" s="191">
        <v>51785143</v>
      </c>
      <c r="F272" s="191">
        <v>-1637998</v>
      </c>
      <c r="G272" s="154"/>
    </row>
    <row r="273" spans="1:7">
      <c r="A273" s="192" t="s">
        <v>581</v>
      </c>
      <c r="B273" s="191">
        <v>-8767185</v>
      </c>
      <c r="C273" s="191">
        <v>-8762080</v>
      </c>
      <c r="D273" s="191">
        <v>-5105</v>
      </c>
      <c r="E273" s="191">
        <v>-9384701</v>
      </c>
      <c r="F273" s="191">
        <v>617516</v>
      </c>
      <c r="G273" s="154"/>
    </row>
    <row r="274" spans="1:7">
      <c r="A274" s="192" t="s">
        <v>582</v>
      </c>
      <c r="B274" s="191">
        <v>4441527</v>
      </c>
      <c r="C274" s="191">
        <v>4466253</v>
      </c>
      <c r="D274" s="191">
        <v>-24726</v>
      </c>
      <c r="E274" s="191">
        <v>4516500</v>
      </c>
      <c r="F274" s="191">
        <v>-74973</v>
      </c>
      <c r="G274" s="154"/>
    </row>
    <row r="275" spans="1:7">
      <c r="A275" s="192" t="s">
        <v>583</v>
      </c>
      <c r="B275" s="191">
        <v>6185332</v>
      </c>
      <c r="C275" s="191">
        <v>6198676</v>
      </c>
      <c r="D275" s="191">
        <v>-13344</v>
      </c>
      <c r="E275" s="191">
        <v>7219411</v>
      </c>
      <c r="F275" s="191">
        <v>-1034079</v>
      </c>
      <c r="G275" s="154"/>
    </row>
    <row r="276" spans="1:7">
      <c r="A276" s="192" t="s">
        <v>584</v>
      </c>
      <c r="B276" s="191">
        <v>-7015647</v>
      </c>
      <c r="C276" s="191">
        <v>-7020236</v>
      </c>
      <c r="D276" s="191">
        <v>4589</v>
      </c>
      <c r="E276" s="191">
        <v>-6284109</v>
      </c>
      <c r="F276" s="191">
        <v>-731538</v>
      </c>
      <c r="G276" s="154"/>
    </row>
    <row r="277" spans="1:7">
      <c r="A277" s="192" t="s">
        <v>585</v>
      </c>
      <c r="B277" s="191">
        <v>199427415</v>
      </c>
      <c r="C277" s="191">
        <v>199744461</v>
      </c>
      <c r="D277" s="191">
        <v>-317046</v>
      </c>
      <c r="E277" s="191">
        <v>198245908</v>
      </c>
      <c r="F277" s="191">
        <v>1181507</v>
      </c>
      <c r="G277" s="154"/>
    </row>
    <row r="278" spans="1:7">
      <c r="A278" s="192" t="s">
        <v>586</v>
      </c>
      <c r="B278" s="191">
        <v>-2989249</v>
      </c>
      <c r="C278" s="191">
        <v>-2984090</v>
      </c>
      <c r="D278" s="191">
        <v>-5159</v>
      </c>
      <c r="E278" s="191">
        <v>-4440500</v>
      </c>
      <c r="F278" s="191">
        <v>1451251</v>
      </c>
      <c r="G278" s="154"/>
    </row>
    <row r="279" spans="1:7">
      <c r="A279" s="192" t="s">
        <v>587</v>
      </c>
      <c r="B279" s="191">
        <v>-1082440</v>
      </c>
      <c r="C279" s="191">
        <v>-1065773</v>
      </c>
      <c r="D279" s="191">
        <v>-16667</v>
      </c>
      <c r="E279" s="191">
        <v>196175</v>
      </c>
      <c r="F279" s="191">
        <v>-1278615</v>
      </c>
      <c r="G279" s="154"/>
    </row>
    <row r="280" spans="1:7">
      <c r="A280" s="192" t="s">
        <v>588</v>
      </c>
      <c r="B280" s="191">
        <v>158462905</v>
      </c>
      <c r="C280" s="191">
        <v>158923740</v>
      </c>
      <c r="D280" s="191">
        <v>-460835</v>
      </c>
      <c r="E280" s="191">
        <v>137079662</v>
      </c>
      <c r="F280" s="191">
        <v>21383243</v>
      </c>
      <c r="G280" s="154"/>
    </row>
    <row r="281" spans="1:7">
      <c r="A281" s="192" t="s">
        <v>589</v>
      </c>
      <c r="B281" s="191">
        <v>19139627</v>
      </c>
      <c r="C281" s="191">
        <v>19166929</v>
      </c>
      <c r="D281" s="191">
        <v>-27302</v>
      </c>
      <c r="E281" s="191">
        <v>17984360</v>
      </c>
      <c r="F281" s="191">
        <v>1155267</v>
      </c>
      <c r="G281" s="154"/>
    </row>
    <row r="282" spans="1:7">
      <c r="A282" s="192" t="s">
        <v>590</v>
      </c>
      <c r="B282" s="191">
        <v>1328590</v>
      </c>
      <c r="C282" s="191">
        <v>1320408</v>
      </c>
      <c r="D282" s="191">
        <v>8182</v>
      </c>
      <c r="E282" s="191">
        <v>4460585</v>
      </c>
      <c r="F282" s="191">
        <v>-3131995</v>
      </c>
      <c r="G282" s="154"/>
    </row>
    <row r="283" spans="1:7">
      <c r="A283" s="192" t="s">
        <v>591</v>
      </c>
      <c r="B283" s="191">
        <v>33135138</v>
      </c>
      <c r="C283" s="191">
        <v>33179212</v>
      </c>
      <c r="D283" s="191">
        <v>-44074</v>
      </c>
      <c r="E283" s="191">
        <v>30781786</v>
      </c>
      <c r="F283" s="191">
        <v>2353352</v>
      </c>
      <c r="G283" s="154"/>
    </row>
    <row r="284" spans="1:7">
      <c r="A284" s="192" t="s">
        <v>592</v>
      </c>
      <c r="B284" s="191">
        <v>3751741</v>
      </c>
      <c r="C284" s="191">
        <v>3761622</v>
      </c>
      <c r="D284" s="191">
        <v>-9881</v>
      </c>
      <c r="E284" s="191">
        <v>2037121</v>
      </c>
      <c r="F284" s="191">
        <v>1714620</v>
      </c>
      <c r="G284" s="154"/>
    </row>
    <row r="285" spans="1:7" ht="26.4">
      <c r="A285" s="190" t="s">
        <v>966</v>
      </c>
      <c r="B285" s="191">
        <v>-5035515</v>
      </c>
      <c r="C285" s="191">
        <v>-5031075</v>
      </c>
      <c r="D285" s="191">
        <v>-4440</v>
      </c>
      <c r="E285" s="191">
        <v>-6238238</v>
      </c>
      <c r="F285" s="191">
        <v>1202723</v>
      </c>
      <c r="G285" s="154"/>
    </row>
    <row r="286" spans="1:7">
      <c r="A286" s="192" t="s">
        <v>595</v>
      </c>
      <c r="B286" s="191">
        <v>11435160</v>
      </c>
      <c r="C286" s="191">
        <v>11458399</v>
      </c>
      <c r="D286" s="191">
        <v>-23239</v>
      </c>
      <c r="E286" s="191">
        <v>9422623</v>
      </c>
      <c r="F286" s="191">
        <v>2012537</v>
      </c>
      <c r="G286" s="154"/>
    </row>
    <row r="287" spans="1:7">
      <c r="A287" s="192" t="s">
        <v>596</v>
      </c>
      <c r="B287" s="191">
        <v>79484098</v>
      </c>
      <c r="C287" s="191">
        <v>79592952</v>
      </c>
      <c r="D287" s="191">
        <v>-108854</v>
      </c>
      <c r="E287" s="191">
        <v>81969355</v>
      </c>
      <c r="F287" s="191">
        <v>-2485257</v>
      </c>
      <c r="G287" s="154"/>
    </row>
    <row r="288" spans="1:7">
      <c r="A288" s="192" t="s">
        <v>597</v>
      </c>
      <c r="B288" s="191">
        <v>9199884</v>
      </c>
      <c r="C288" s="191">
        <v>9253221</v>
      </c>
      <c r="D288" s="191">
        <v>-53337</v>
      </c>
      <c r="E288" s="191">
        <v>7135188</v>
      </c>
      <c r="F288" s="191">
        <v>2064696</v>
      </c>
      <c r="G288" s="154"/>
    </row>
    <row r="289" spans="1:7">
      <c r="A289" s="192" t="s">
        <v>598</v>
      </c>
      <c r="B289" s="191">
        <v>20403182</v>
      </c>
      <c r="C289" s="191">
        <v>20438562</v>
      </c>
      <c r="D289" s="191">
        <v>-35380</v>
      </c>
      <c r="E289" s="191">
        <v>17591087</v>
      </c>
      <c r="F289" s="191">
        <v>2812095</v>
      </c>
      <c r="G289" s="154"/>
    </row>
    <row r="290" spans="1:7">
      <c r="A290" s="192" t="s">
        <v>599</v>
      </c>
      <c r="B290" s="191">
        <v>-8665048</v>
      </c>
      <c r="C290" s="191">
        <v>-8671079</v>
      </c>
      <c r="D290" s="191">
        <v>6031</v>
      </c>
      <c r="E290" s="191">
        <v>-10291186</v>
      </c>
      <c r="F290" s="191">
        <v>1626138</v>
      </c>
      <c r="G290" s="154"/>
    </row>
    <row r="291" spans="1:7">
      <c r="A291" s="192" t="s">
        <v>600</v>
      </c>
      <c r="B291" s="191">
        <v>12953382</v>
      </c>
      <c r="C291" s="191">
        <v>12895546</v>
      </c>
      <c r="D291" s="191">
        <v>57836</v>
      </c>
      <c r="E291" s="191">
        <v>16094479</v>
      </c>
      <c r="F291" s="191">
        <v>-3141097</v>
      </c>
      <c r="G291" s="154"/>
    </row>
    <row r="292" spans="1:7">
      <c r="A292" s="192" t="s">
        <v>601</v>
      </c>
      <c r="B292" s="191">
        <v>-4387450</v>
      </c>
      <c r="C292" s="191">
        <v>-4323463</v>
      </c>
      <c r="D292" s="191">
        <v>-63987</v>
      </c>
      <c r="E292" s="191">
        <v>-4241413</v>
      </c>
      <c r="F292" s="191">
        <v>-146037</v>
      </c>
      <c r="G292" s="154"/>
    </row>
    <row r="293" spans="1:7">
      <c r="A293" s="192" t="s">
        <v>602</v>
      </c>
      <c r="B293" s="191">
        <v>32901659</v>
      </c>
      <c r="C293" s="191">
        <v>33142264</v>
      </c>
      <c r="D293" s="191">
        <v>-240605</v>
      </c>
      <c r="E293" s="191">
        <v>33510899</v>
      </c>
      <c r="F293" s="191">
        <v>-609240</v>
      </c>
      <c r="G293" s="154"/>
    </row>
    <row r="294" spans="1:7">
      <c r="A294" s="192" t="s">
        <v>603</v>
      </c>
      <c r="B294" s="191">
        <v>4640504</v>
      </c>
      <c r="C294" s="191">
        <v>4659043</v>
      </c>
      <c r="D294" s="191">
        <v>-18539</v>
      </c>
      <c r="E294" s="191">
        <v>3255429</v>
      </c>
      <c r="F294" s="191">
        <v>1385075</v>
      </c>
      <c r="G294" s="154"/>
    </row>
    <row r="295" spans="1:7">
      <c r="A295" s="192" t="s">
        <v>604</v>
      </c>
      <c r="B295" s="191">
        <v>24508736</v>
      </c>
      <c r="C295" s="191">
        <v>24639400</v>
      </c>
      <c r="D295" s="191">
        <v>-130664</v>
      </c>
      <c r="E295" s="191">
        <v>25262061</v>
      </c>
      <c r="F295" s="191">
        <v>-753325</v>
      </c>
      <c r="G295" s="154"/>
    </row>
    <row r="296" spans="1:7">
      <c r="A296" s="192" t="s">
        <v>605</v>
      </c>
      <c r="B296" s="191">
        <v>15790373</v>
      </c>
      <c r="C296" s="191">
        <v>15818948</v>
      </c>
      <c r="D296" s="191">
        <v>-28575</v>
      </c>
      <c r="E296" s="191">
        <v>16809898</v>
      </c>
      <c r="F296" s="191">
        <v>-1019525</v>
      </c>
      <c r="G296" s="154"/>
    </row>
    <row r="297" spans="1:7">
      <c r="A297" s="192" t="s">
        <v>606</v>
      </c>
      <c r="B297" s="191">
        <v>7556301</v>
      </c>
      <c r="C297" s="191">
        <v>7566021</v>
      </c>
      <c r="D297" s="191">
        <v>-9720</v>
      </c>
      <c r="E297" s="191">
        <v>7354777</v>
      </c>
      <c r="F297" s="191">
        <v>201524</v>
      </c>
      <c r="G297" s="154"/>
    </row>
    <row r="298" spans="1:7">
      <c r="A298" s="194" t="s">
        <v>607</v>
      </c>
      <c r="B298" s="191">
        <v>15491359</v>
      </c>
      <c r="C298" s="191">
        <v>15509913</v>
      </c>
      <c r="D298" s="191">
        <v>-18554</v>
      </c>
      <c r="E298" s="191">
        <v>12741748</v>
      </c>
      <c r="F298" s="191">
        <v>2749611</v>
      </c>
      <c r="G298" s="154"/>
    </row>
    <row r="299" spans="1:7">
      <c r="A299" s="151"/>
      <c r="B299" s="154"/>
      <c r="C299" s="154"/>
      <c r="D299" s="155"/>
      <c r="E299" s="154"/>
      <c r="F299" s="154"/>
      <c r="G299" s="154"/>
    </row>
    <row r="300" spans="1:7"/>
    <row r="301" spans="1:7"/>
    <row r="302" spans="1:7"/>
    <row r="303" spans="1:7"/>
    <row r="304" spans="1:7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6</vt:i4>
      </vt:variant>
    </vt:vector>
  </HeadingPairs>
  <TitlesOfParts>
    <vt:vector size="15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Data</vt:lpstr>
      <vt:lpstr>Tabell 7</vt:lpstr>
      <vt:lpstr>'Tabell 2'!Utskriftsområde</vt:lpstr>
      <vt:lpstr>'Tabell 4'!Utskriftsområde</vt:lpstr>
      <vt:lpstr>'Tabell 5'!Utskriftsområde</vt:lpstr>
      <vt:lpstr>'Tabell 6'!Utskriftsområde</vt:lpstr>
      <vt:lpstr>Data!Utskriftsrubriker</vt:lpstr>
      <vt:lpstr>'Tabell 1'!Utskriftsrubriker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Rönnbacka Mats NR/OEM-Ö</cp:lastModifiedBy>
  <cp:lastPrinted>2016-09-20T10:51:38Z</cp:lastPrinted>
  <dcterms:created xsi:type="dcterms:W3CDTF">2014-08-21T11:16:13Z</dcterms:created>
  <dcterms:modified xsi:type="dcterms:W3CDTF">2021-03-16T07:28:04Z</dcterms:modified>
</cp:coreProperties>
</file>